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zhou\NZHOU\MODEL\2015\review\"/>
    </mc:Choice>
  </mc:AlternateContent>
  <bookViews>
    <workbookView xWindow="810" yWindow="150" windowWidth="24240" windowHeight="14985" firstSheet="1" activeTab="1"/>
  </bookViews>
  <sheets>
    <sheet name="STATE 13 vs 11 (2)" sheetId="9" state="hidden" r:id="rId1"/>
    <sheet name="STATE 15 vs 14" sheetId="10" r:id="rId2"/>
    <sheet name="Prog 2015" sheetId="12" r:id="rId3"/>
    <sheet name="Prog 2014" sheetId="11" r:id="rId4"/>
    <sheet name="STATE 14 vs 13" sheetId="13" r:id="rId5"/>
    <sheet name="STATE 13 vs 11" sheetId="8" r:id="rId6"/>
    <sheet name="STATE 13 vs 12" sheetId="7" r:id="rId7"/>
    <sheet name="Prog 2013" sheetId="6" r:id="rId8"/>
    <sheet name="STATE 12 vs 11" sheetId="5" r:id="rId9"/>
    <sheet name="Prog 2012" sheetId="1" r:id="rId10"/>
    <sheet name="Prog 2011" sheetId="4" r:id="rId11"/>
  </sheets>
  <calcPr calcId="152511"/>
</workbook>
</file>

<file path=xl/calcChain.xml><?xml version="1.0" encoding="utf-8"?>
<calcChain xmlns="http://schemas.openxmlformats.org/spreadsheetml/2006/main">
  <c r="H26" i="13" l="1"/>
  <c r="G26" i="13"/>
  <c r="F26" i="13"/>
  <c r="D26" i="13"/>
  <c r="C26" i="13"/>
  <c r="B26" i="13"/>
  <c r="P25" i="13"/>
  <c r="O25" i="13"/>
  <c r="L25" i="13"/>
  <c r="K25" i="13"/>
  <c r="J25" i="13"/>
  <c r="N25" i="13" s="1"/>
  <c r="L24" i="13"/>
  <c r="P24" i="13" s="1"/>
  <c r="K24" i="13"/>
  <c r="O24" i="13" s="1"/>
  <c r="J24" i="13"/>
  <c r="N24" i="13" s="1"/>
  <c r="L23" i="13"/>
  <c r="P23" i="13" s="1"/>
  <c r="K23" i="13"/>
  <c r="O23" i="13" s="1"/>
  <c r="J23" i="13"/>
  <c r="N23" i="13" s="1"/>
  <c r="L22" i="13"/>
  <c r="P22" i="13" s="1"/>
  <c r="K22" i="13"/>
  <c r="O22" i="13" s="1"/>
  <c r="J22" i="13"/>
  <c r="N22" i="13" s="1"/>
  <c r="L21" i="13"/>
  <c r="P21" i="13" s="1"/>
  <c r="K21" i="13"/>
  <c r="O21" i="13" s="1"/>
  <c r="J21" i="13"/>
  <c r="N21" i="13" s="1"/>
  <c r="L20" i="13"/>
  <c r="P20" i="13" s="1"/>
  <c r="K20" i="13"/>
  <c r="O20" i="13" s="1"/>
  <c r="J20" i="13"/>
  <c r="N20" i="13" s="1"/>
  <c r="L19" i="13"/>
  <c r="K19" i="13"/>
  <c r="J19" i="13"/>
  <c r="N19" i="13" s="1"/>
  <c r="H13" i="13"/>
  <c r="G13" i="13"/>
  <c r="F13" i="13"/>
  <c r="D13" i="13"/>
  <c r="C13" i="13"/>
  <c r="B13" i="13"/>
  <c r="L12" i="13"/>
  <c r="P12" i="13" s="1"/>
  <c r="K12" i="13"/>
  <c r="O12" i="13" s="1"/>
  <c r="J12" i="13"/>
  <c r="N12" i="13" s="1"/>
  <c r="L11" i="13"/>
  <c r="P11" i="13" s="1"/>
  <c r="K11" i="13"/>
  <c r="O11" i="13" s="1"/>
  <c r="J11" i="13"/>
  <c r="N11" i="13" s="1"/>
  <c r="L10" i="13"/>
  <c r="P10" i="13" s="1"/>
  <c r="K10" i="13"/>
  <c r="O10" i="13" s="1"/>
  <c r="J10" i="13"/>
  <c r="N10" i="13" s="1"/>
  <c r="L9" i="13"/>
  <c r="P9" i="13" s="1"/>
  <c r="K9" i="13"/>
  <c r="O9" i="13" s="1"/>
  <c r="J9" i="13"/>
  <c r="N9" i="13" s="1"/>
  <c r="L8" i="13"/>
  <c r="P8" i="13" s="1"/>
  <c r="K8" i="13"/>
  <c r="O8" i="13" s="1"/>
  <c r="J8" i="13"/>
  <c r="N8" i="13" s="1"/>
  <c r="L7" i="13"/>
  <c r="P7" i="13" s="1"/>
  <c r="K7" i="13"/>
  <c r="O7" i="13" s="1"/>
  <c r="J7" i="13"/>
  <c r="N7" i="13" s="1"/>
  <c r="L6" i="13"/>
  <c r="P6" i="13" s="1"/>
  <c r="K6" i="13"/>
  <c r="O6" i="13" s="1"/>
  <c r="J6" i="13"/>
  <c r="N6" i="13" s="1"/>
  <c r="K26" i="13" l="1"/>
  <c r="O26" i="13" s="1"/>
  <c r="L26" i="13"/>
  <c r="P26" i="13" s="1"/>
  <c r="J13" i="13"/>
  <c r="N13" i="13" s="1"/>
  <c r="K13" i="13"/>
  <c r="O13" i="13" s="1"/>
  <c r="O19" i="13"/>
  <c r="J26" i="13"/>
  <c r="N26" i="13" s="1"/>
  <c r="L13" i="13"/>
  <c r="P13" i="13" s="1"/>
  <c r="P19" i="13"/>
  <c r="D29" i="12"/>
  <c r="E29" i="12"/>
  <c r="F29" i="12"/>
  <c r="G29" i="12"/>
  <c r="H29" i="12"/>
  <c r="I29" i="12"/>
  <c r="I41" i="12" l="1"/>
  <c r="H41" i="12"/>
  <c r="G41" i="12"/>
  <c r="F41" i="12"/>
  <c r="E41" i="12"/>
  <c r="D41" i="12"/>
  <c r="D29" i="11"/>
  <c r="E29" i="11"/>
  <c r="F29" i="11"/>
  <c r="G29" i="11"/>
  <c r="H29" i="11"/>
  <c r="I29" i="11"/>
  <c r="I41" i="11"/>
  <c r="H41" i="11"/>
  <c r="G41" i="11"/>
  <c r="F41" i="11"/>
  <c r="E41" i="11"/>
  <c r="D41" i="11"/>
  <c r="B11" i="10"/>
  <c r="C11" i="10"/>
  <c r="D11" i="10"/>
  <c r="H24" i="10"/>
  <c r="G24" i="10"/>
  <c r="F24" i="10"/>
  <c r="D24" i="10"/>
  <c r="C24" i="10"/>
  <c r="B24" i="10"/>
  <c r="L23" i="10"/>
  <c r="P23" i="10" s="1"/>
  <c r="K23" i="10"/>
  <c r="O23" i="10" s="1"/>
  <c r="J23" i="10"/>
  <c r="N23" i="10" s="1"/>
  <c r="L22" i="10"/>
  <c r="P22" i="10" s="1"/>
  <c r="K22" i="10"/>
  <c r="O22" i="10" s="1"/>
  <c r="J22" i="10"/>
  <c r="N22" i="10" s="1"/>
  <c r="L21" i="10"/>
  <c r="P21" i="10" s="1"/>
  <c r="K21" i="10"/>
  <c r="O21" i="10" s="1"/>
  <c r="J21" i="10"/>
  <c r="N21" i="10" s="1"/>
  <c r="L20" i="10"/>
  <c r="P20" i="10" s="1"/>
  <c r="K20" i="10"/>
  <c r="O20" i="10" s="1"/>
  <c r="J20" i="10"/>
  <c r="N20" i="10" s="1"/>
  <c r="L19" i="10"/>
  <c r="P19" i="10" s="1"/>
  <c r="K19" i="10"/>
  <c r="O19" i="10" s="1"/>
  <c r="J19" i="10"/>
  <c r="N19" i="10" s="1"/>
  <c r="L18" i="10"/>
  <c r="P18" i="10" s="1"/>
  <c r="K18" i="10"/>
  <c r="O18" i="10" s="1"/>
  <c r="J18" i="10"/>
  <c r="N18" i="10" s="1"/>
  <c r="L17" i="10"/>
  <c r="K17" i="10"/>
  <c r="J17" i="10"/>
  <c r="H11" i="10"/>
  <c r="G11" i="10"/>
  <c r="F11" i="10"/>
  <c r="L10" i="10"/>
  <c r="P10" i="10" s="1"/>
  <c r="K10" i="10"/>
  <c r="O10" i="10" s="1"/>
  <c r="J10" i="10"/>
  <c r="N10" i="10" s="1"/>
  <c r="L9" i="10"/>
  <c r="P9" i="10" s="1"/>
  <c r="K9" i="10"/>
  <c r="O9" i="10" s="1"/>
  <c r="J9" i="10"/>
  <c r="N9" i="10" s="1"/>
  <c r="L8" i="10"/>
  <c r="P8" i="10" s="1"/>
  <c r="K8" i="10"/>
  <c r="O8" i="10" s="1"/>
  <c r="J8" i="10"/>
  <c r="N8" i="10" s="1"/>
  <c r="L7" i="10"/>
  <c r="P7" i="10" s="1"/>
  <c r="K7" i="10"/>
  <c r="O7" i="10" s="1"/>
  <c r="J7" i="10"/>
  <c r="N7" i="10" s="1"/>
  <c r="L6" i="10"/>
  <c r="P6" i="10" s="1"/>
  <c r="K6" i="10"/>
  <c r="O6" i="10" s="1"/>
  <c r="J6" i="10"/>
  <c r="N6" i="10" s="1"/>
  <c r="L5" i="10"/>
  <c r="P5" i="10" s="1"/>
  <c r="K5" i="10"/>
  <c r="O5" i="10" s="1"/>
  <c r="J5" i="10"/>
  <c r="N5" i="10" s="1"/>
  <c r="L4" i="10"/>
  <c r="P4" i="10" s="1"/>
  <c r="K4" i="10"/>
  <c r="O4" i="10" s="1"/>
  <c r="J4" i="10"/>
  <c r="J24" i="10" l="1"/>
  <c r="N24" i="10" s="1"/>
  <c r="K24" i="10"/>
  <c r="O24" i="10" s="1"/>
  <c r="L24" i="10"/>
  <c r="P24" i="10" s="1"/>
  <c r="J11" i="10"/>
  <c r="N11" i="10" s="1"/>
  <c r="K11" i="10"/>
  <c r="O11" i="10" s="1"/>
  <c r="N17" i="10"/>
  <c r="L11" i="10"/>
  <c r="P11" i="10" s="1"/>
  <c r="O17" i="10"/>
  <c r="N4" i="10"/>
  <c r="P17" i="10"/>
  <c r="P13" i="9"/>
  <c r="O13" i="9"/>
  <c r="N13" i="9"/>
  <c r="H26" i="9"/>
  <c r="G26" i="9"/>
  <c r="F26" i="9"/>
  <c r="D26" i="9"/>
  <c r="C26" i="9"/>
  <c r="B26" i="9"/>
  <c r="O25" i="9"/>
  <c r="L25" i="9"/>
  <c r="P25" i="9" s="1"/>
  <c r="K25" i="9"/>
  <c r="J25" i="9"/>
  <c r="N25" i="9" s="1"/>
  <c r="P24" i="9"/>
  <c r="O24" i="9"/>
  <c r="L24" i="9"/>
  <c r="K24" i="9"/>
  <c r="J24" i="9"/>
  <c r="N24" i="9" s="1"/>
  <c r="L23" i="9"/>
  <c r="P23" i="9" s="1"/>
  <c r="K23" i="9"/>
  <c r="O23" i="9" s="1"/>
  <c r="J23" i="9"/>
  <c r="N23" i="9" s="1"/>
  <c r="L22" i="9"/>
  <c r="P22" i="9" s="1"/>
  <c r="K22" i="9"/>
  <c r="O22" i="9" s="1"/>
  <c r="J22" i="9"/>
  <c r="N22" i="9" s="1"/>
  <c r="L21" i="9"/>
  <c r="P21" i="9" s="1"/>
  <c r="K21" i="9"/>
  <c r="O21" i="9" s="1"/>
  <c r="J21" i="9"/>
  <c r="N21" i="9" s="1"/>
  <c r="L20" i="9"/>
  <c r="P20" i="9" s="1"/>
  <c r="K20" i="9"/>
  <c r="O20" i="9" s="1"/>
  <c r="J20" i="9"/>
  <c r="N20" i="9" s="1"/>
  <c r="N19" i="9"/>
  <c r="L19" i="9"/>
  <c r="P19" i="9" s="1"/>
  <c r="K19" i="9"/>
  <c r="O19" i="9" s="1"/>
  <c r="J19" i="9"/>
  <c r="H13" i="9"/>
  <c r="G13" i="9"/>
  <c r="F13" i="9"/>
  <c r="D13" i="9"/>
  <c r="C13" i="9"/>
  <c r="B13" i="9"/>
  <c r="L13" i="9"/>
  <c r="H26" i="8"/>
  <c r="G26" i="8"/>
  <c r="F26" i="8"/>
  <c r="D26" i="8"/>
  <c r="C26" i="8"/>
  <c r="B26" i="8"/>
  <c r="L25" i="8"/>
  <c r="P25" i="8" s="1"/>
  <c r="K25" i="8"/>
  <c r="O25" i="8" s="1"/>
  <c r="J25" i="8"/>
  <c r="N25" i="8" s="1"/>
  <c r="P24" i="8"/>
  <c r="L24" i="8"/>
  <c r="K24" i="8"/>
  <c r="O24" i="8" s="1"/>
  <c r="J24" i="8"/>
  <c r="N24" i="8" s="1"/>
  <c r="O23" i="8"/>
  <c r="L23" i="8"/>
  <c r="P23" i="8" s="1"/>
  <c r="K23" i="8"/>
  <c r="J23" i="8"/>
  <c r="N23" i="8" s="1"/>
  <c r="L22" i="8"/>
  <c r="P22" i="8" s="1"/>
  <c r="K22" i="8"/>
  <c r="O22" i="8" s="1"/>
  <c r="J22" i="8"/>
  <c r="N22" i="8" s="1"/>
  <c r="P21" i="8"/>
  <c r="L21" i="8"/>
  <c r="K21" i="8"/>
  <c r="O21" i="8" s="1"/>
  <c r="J21" i="8"/>
  <c r="N21" i="8" s="1"/>
  <c r="L20" i="8"/>
  <c r="P20" i="8" s="1"/>
  <c r="K20" i="8"/>
  <c r="O20" i="8" s="1"/>
  <c r="J20" i="8"/>
  <c r="N20" i="8" s="1"/>
  <c r="L19" i="8"/>
  <c r="P19" i="8" s="1"/>
  <c r="K19" i="8"/>
  <c r="O19" i="8" s="1"/>
  <c r="J19" i="8"/>
  <c r="H13" i="8"/>
  <c r="G13" i="8"/>
  <c r="F13" i="8"/>
  <c r="D13" i="8"/>
  <c r="C13" i="8"/>
  <c r="B13" i="8"/>
  <c r="L12" i="8"/>
  <c r="P12" i="8" s="1"/>
  <c r="K12" i="8"/>
  <c r="O12" i="8" s="1"/>
  <c r="J12" i="8"/>
  <c r="N12" i="8" s="1"/>
  <c r="L11" i="8"/>
  <c r="P11" i="8" s="1"/>
  <c r="K11" i="8"/>
  <c r="O11" i="8" s="1"/>
  <c r="J11" i="8"/>
  <c r="N11" i="8" s="1"/>
  <c r="L10" i="8"/>
  <c r="P10" i="8" s="1"/>
  <c r="K10" i="8"/>
  <c r="O10" i="8" s="1"/>
  <c r="J10" i="8"/>
  <c r="N10" i="8" s="1"/>
  <c r="L9" i="8"/>
  <c r="P9" i="8" s="1"/>
  <c r="K9" i="8"/>
  <c r="O9" i="8" s="1"/>
  <c r="J9" i="8"/>
  <c r="N9" i="8" s="1"/>
  <c r="L8" i="8"/>
  <c r="P8" i="8" s="1"/>
  <c r="K8" i="8"/>
  <c r="O8" i="8" s="1"/>
  <c r="J8" i="8"/>
  <c r="N8" i="8" s="1"/>
  <c r="N7" i="8"/>
  <c r="L7" i="8"/>
  <c r="P7" i="8" s="1"/>
  <c r="K7" i="8"/>
  <c r="O7" i="8" s="1"/>
  <c r="J7" i="8"/>
  <c r="L6" i="8"/>
  <c r="K6" i="8"/>
  <c r="J6" i="8"/>
  <c r="N6" i="8" s="1"/>
  <c r="H26" i="5"/>
  <c r="G26" i="5"/>
  <c r="F26" i="5"/>
  <c r="D26" i="5"/>
  <c r="C26" i="5"/>
  <c r="B26" i="5"/>
  <c r="H13" i="5"/>
  <c r="G13" i="5"/>
  <c r="F13" i="5"/>
  <c r="D13" i="5"/>
  <c r="C13" i="5"/>
  <c r="B13" i="5"/>
  <c r="H26" i="7"/>
  <c r="G26" i="7"/>
  <c r="F26" i="7"/>
  <c r="D26" i="7"/>
  <c r="C26" i="7"/>
  <c r="B26" i="7"/>
  <c r="H13" i="7"/>
  <c r="G13" i="7"/>
  <c r="F13" i="7"/>
  <c r="D13" i="7"/>
  <c r="C13" i="7"/>
  <c r="B13" i="7"/>
  <c r="L25" i="7"/>
  <c r="K25" i="7"/>
  <c r="O25" i="7" s="1"/>
  <c r="J25" i="7"/>
  <c r="N25" i="7" s="1"/>
  <c r="L24" i="7"/>
  <c r="P24" i="7" s="1"/>
  <c r="K24" i="7"/>
  <c r="O24" i="7" s="1"/>
  <c r="J24" i="7"/>
  <c r="N24" i="7" s="1"/>
  <c r="P23" i="7"/>
  <c r="L23" i="7"/>
  <c r="K23" i="7"/>
  <c r="O23" i="7" s="1"/>
  <c r="J23" i="7"/>
  <c r="N23" i="7" s="1"/>
  <c r="L22" i="7"/>
  <c r="P22" i="7" s="1"/>
  <c r="K22" i="7"/>
  <c r="O22" i="7" s="1"/>
  <c r="J22" i="7"/>
  <c r="N22" i="7" s="1"/>
  <c r="L21" i="7"/>
  <c r="P21" i="7" s="1"/>
  <c r="K21" i="7"/>
  <c r="O21" i="7" s="1"/>
  <c r="J21" i="7"/>
  <c r="N21" i="7" s="1"/>
  <c r="L20" i="7"/>
  <c r="P20" i="7" s="1"/>
  <c r="K20" i="7"/>
  <c r="O20" i="7" s="1"/>
  <c r="J20" i="7"/>
  <c r="N20" i="7" s="1"/>
  <c r="L19" i="7"/>
  <c r="P19" i="7" s="1"/>
  <c r="K19" i="7"/>
  <c r="O19" i="7" s="1"/>
  <c r="J19" i="7"/>
  <c r="N19" i="7" s="1"/>
  <c r="L12" i="7"/>
  <c r="P12" i="7" s="1"/>
  <c r="K12" i="7"/>
  <c r="O12" i="7" s="1"/>
  <c r="J12" i="7"/>
  <c r="N12" i="7" s="1"/>
  <c r="L11" i="7"/>
  <c r="P11" i="7" s="1"/>
  <c r="K11" i="7"/>
  <c r="O11" i="7" s="1"/>
  <c r="J11" i="7"/>
  <c r="N11" i="7" s="1"/>
  <c r="L10" i="7"/>
  <c r="P10" i="7" s="1"/>
  <c r="K10" i="7"/>
  <c r="O10" i="7" s="1"/>
  <c r="J10" i="7"/>
  <c r="N10" i="7" s="1"/>
  <c r="L9" i="7"/>
  <c r="P9" i="7" s="1"/>
  <c r="K9" i="7"/>
  <c r="O9" i="7" s="1"/>
  <c r="J9" i="7"/>
  <c r="N9" i="7" s="1"/>
  <c r="L8" i="7"/>
  <c r="P8" i="7" s="1"/>
  <c r="K8" i="7"/>
  <c r="O8" i="7" s="1"/>
  <c r="J8" i="7"/>
  <c r="N8" i="7" s="1"/>
  <c r="L7" i="7"/>
  <c r="P7" i="7" s="1"/>
  <c r="K7" i="7"/>
  <c r="O7" i="7" s="1"/>
  <c r="J7" i="7"/>
  <c r="N7" i="7" s="1"/>
  <c r="L6" i="7"/>
  <c r="P6" i="7" s="1"/>
  <c r="K6" i="7"/>
  <c r="O6" i="7" s="1"/>
  <c r="J6" i="7"/>
  <c r="N6" i="7" s="1"/>
  <c r="I41" i="6"/>
  <c r="H41" i="6"/>
  <c r="G41" i="6"/>
  <c r="F41" i="6"/>
  <c r="E41" i="6"/>
  <c r="D41" i="6"/>
  <c r="I29" i="6"/>
  <c r="H29" i="6"/>
  <c r="G29" i="6"/>
  <c r="F29" i="6"/>
  <c r="E29" i="6"/>
  <c r="D29" i="6"/>
  <c r="P24" i="5"/>
  <c r="O24" i="5"/>
  <c r="N22" i="5"/>
  <c r="P21" i="5"/>
  <c r="O19" i="5"/>
  <c r="N19" i="5"/>
  <c r="P6" i="5"/>
  <c r="O12" i="5"/>
  <c r="N7" i="5"/>
  <c r="N8" i="5"/>
  <c r="L25" i="5"/>
  <c r="P25" i="5" s="1"/>
  <c r="K25" i="5"/>
  <c r="O25" i="5" s="1"/>
  <c r="J25" i="5"/>
  <c r="N25" i="5" s="1"/>
  <c r="L24" i="5"/>
  <c r="K24" i="5"/>
  <c r="J24" i="5"/>
  <c r="N24" i="5" s="1"/>
  <c r="L23" i="5"/>
  <c r="P23" i="5" s="1"/>
  <c r="K23" i="5"/>
  <c r="O23" i="5" s="1"/>
  <c r="J23" i="5"/>
  <c r="N23" i="5" s="1"/>
  <c r="L22" i="5"/>
  <c r="P22" i="5" s="1"/>
  <c r="K22" i="5"/>
  <c r="O22" i="5" s="1"/>
  <c r="J22" i="5"/>
  <c r="L21" i="5"/>
  <c r="K21" i="5"/>
  <c r="O21" i="5" s="1"/>
  <c r="J21" i="5"/>
  <c r="N21" i="5" s="1"/>
  <c r="L20" i="5"/>
  <c r="P20" i="5" s="1"/>
  <c r="K20" i="5"/>
  <c r="O20" i="5" s="1"/>
  <c r="J20" i="5"/>
  <c r="J26" i="5" s="1"/>
  <c r="N26" i="5" s="1"/>
  <c r="L19" i="5"/>
  <c r="L26" i="5" s="1"/>
  <c r="P26" i="5" s="1"/>
  <c r="K19" i="5"/>
  <c r="K26" i="5" s="1"/>
  <c r="O26" i="5" s="1"/>
  <c r="J19" i="5"/>
  <c r="L12" i="5"/>
  <c r="P12" i="5" s="1"/>
  <c r="L11" i="5"/>
  <c r="P11" i="5" s="1"/>
  <c r="L10" i="5"/>
  <c r="P10" i="5" s="1"/>
  <c r="L9" i="5"/>
  <c r="P9" i="5" s="1"/>
  <c r="L8" i="5"/>
  <c r="P8" i="5" s="1"/>
  <c r="L7" i="5"/>
  <c r="P7" i="5" s="1"/>
  <c r="L6" i="5"/>
  <c r="K12" i="5"/>
  <c r="K11" i="5"/>
  <c r="O11" i="5" s="1"/>
  <c r="K10" i="5"/>
  <c r="O10" i="5" s="1"/>
  <c r="K9" i="5"/>
  <c r="O9" i="5" s="1"/>
  <c r="K8" i="5"/>
  <c r="O8" i="5" s="1"/>
  <c r="K7" i="5"/>
  <c r="O7" i="5" s="1"/>
  <c r="K6" i="5"/>
  <c r="K13" i="5" s="1"/>
  <c r="O13" i="5" s="1"/>
  <c r="J7" i="5"/>
  <c r="J8" i="5"/>
  <c r="J9" i="5"/>
  <c r="N9" i="5" s="1"/>
  <c r="J10" i="5"/>
  <c r="N10" i="5" s="1"/>
  <c r="J11" i="5"/>
  <c r="N11" i="5" s="1"/>
  <c r="J12" i="5"/>
  <c r="N12" i="5" s="1"/>
  <c r="J6" i="5"/>
  <c r="N6" i="5" s="1"/>
  <c r="I41" i="4"/>
  <c r="H41" i="4"/>
  <c r="G41" i="4"/>
  <c r="F41" i="4"/>
  <c r="E41" i="4"/>
  <c r="D41" i="4"/>
  <c r="I29" i="4"/>
  <c r="H29" i="4"/>
  <c r="G29" i="4"/>
  <c r="F29" i="4"/>
  <c r="E29" i="4"/>
  <c r="D29" i="4"/>
  <c r="E41" i="1"/>
  <c r="F41" i="1"/>
  <c r="G41" i="1"/>
  <c r="H41" i="1"/>
  <c r="I41" i="1"/>
  <c r="D41" i="1"/>
  <c r="E29" i="1"/>
  <c r="F29" i="1"/>
  <c r="G29" i="1"/>
  <c r="H29" i="1"/>
  <c r="I29" i="1"/>
  <c r="D29" i="1"/>
  <c r="J13" i="5" l="1"/>
  <c r="N13" i="5" s="1"/>
  <c r="O6" i="5"/>
  <c r="L13" i="5"/>
  <c r="P13" i="5" s="1"/>
  <c r="J26" i="9"/>
  <c r="N26" i="9" s="1"/>
  <c r="P19" i="5"/>
  <c r="N20" i="5"/>
  <c r="K13" i="9"/>
  <c r="J13" i="9"/>
  <c r="L26" i="9"/>
  <c r="P26" i="9" s="1"/>
  <c r="K26" i="9"/>
  <c r="O26" i="9" s="1"/>
  <c r="J26" i="8"/>
  <c r="N26" i="8" s="1"/>
  <c r="N19" i="8"/>
  <c r="K26" i="8"/>
  <c r="O26" i="8" s="1"/>
  <c r="L13" i="8"/>
  <c r="P13" i="8" s="1"/>
  <c r="K13" i="8"/>
  <c r="O13" i="8" s="1"/>
  <c r="J13" i="8"/>
  <c r="N13" i="8" s="1"/>
  <c r="L26" i="8"/>
  <c r="P26" i="8" s="1"/>
  <c r="P6" i="8"/>
  <c r="O6" i="8"/>
  <c r="L26" i="7"/>
  <c r="P26" i="7" s="1"/>
  <c r="P25" i="7"/>
  <c r="K13" i="7"/>
  <c r="O13" i="7" s="1"/>
  <c r="J13" i="7"/>
  <c r="N13" i="7" s="1"/>
  <c r="K26" i="7"/>
  <c r="O26" i="7" s="1"/>
  <c r="J26" i="7"/>
  <c r="N26" i="7" s="1"/>
  <c r="L13" i="7"/>
  <c r="P13" i="7" s="1"/>
</calcChain>
</file>

<file path=xl/sharedStrings.xml><?xml version="1.0" encoding="utf-8"?>
<sst xmlns="http://schemas.openxmlformats.org/spreadsheetml/2006/main" count="899" uniqueCount="61">
  <si>
    <t>STATE</t>
  </si>
  <si>
    <t>TYPE</t>
  </si>
  <si>
    <t>SIG/INSIG</t>
  </si>
  <si>
    <t>INDUSTRIAL</t>
  </si>
  <si>
    <t>SIG</t>
  </si>
  <si>
    <t>MUNICIPAL</t>
  </si>
  <si>
    <t>INSIG</t>
  </si>
  <si>
    <t>EOS Load (lbs/yr)</t>
  </si>
  <si>
    <t>Delivered Load (lbs/yr)</t>
  </si>
  <si>
    <t>TN</t>
  </si>
  <si>
    <t xml:space="preserve">TP </t>
  </si>
  <si>
    <t>TSS</t>
  </si>
  <si>
    <t>DE</t>
  </si>
  <si>
    <t>DC</t>
  </si>
  <si>
    <t>MD</t>
  </si>
  <si>
    <t>NY</t>
  </si>
  <si>
    <t>PA</t>
  </si>
  <si>
    <t>VA</t>
  </si>
  <si>
    <t>WV</t>
  </si>
  <si>
    <t>CSO</t>
  </si>
  <si>
    <t>WWTP 2011 Loads</t>
  </si>
  <si>
    <t>CSO 2011 Loads</t>
  </si>
  <si>
    <t>Total</t>
  </si>
  <si>
    <t>TNL</t>
  </si>
  <si>
    <t>TPL</t>
  </si>
  <si>
    <t>TSSL</t>
  </si>
  <si>
    <t>TNDL</t>
  </si>
  <si>
    <t>TPDL</t>
  </si>
  <si>
    <t>TSSDL</t>
  </si>
  <si>
    <t>WWTP 2012 Loads</t>
  </si>
  <si>
    <t>CSO 2012 Loads</t>
  </si>
  <si>
    <t>CSO 2013 Loads</t>
  </si>
  <si>
    <t>TOTAL</t>
  </si>
  <si>
    <t>No CSO updates since 2011</t>
  </si>
  <si>
    <t>WWTP 2013 Loads</t>
  </si>
  <si>
    <t>WWTP Discharged Loads (lbs/yr)</t>
  </si>
  <si>
    <t>WWTP Delivered Loads (lbs/yr)</t>
  </si>
  <si>
    <t>Reduction (2012-2013)</t>
  </si>
  <si>
    <t>% Reduction  (2012-2013)</t>
  </si>
  <si>
    <t>Reduction (2011-2012)</t>
  </si>
  <si>
    <t>% Reduction  (2011-2012)</t>
  </si>
  <si>
    <t>WIP</t>
  </si>
  <si>
    <t>Expr1</t>
  </si>
  <si>
    <t>Expr2</t>
  </si>
  <si>
    <t>Expr3</t>
  </si>
  <si>
    <t>Expr4</t>
  </si>
  <si>
    <t>10</t>
  </si>
  <si>
    <t>11</t>
  </si>
  <si>
    <t>24</t>
  </si>
  <si>
    <t>36</t>
  </si>
  <si>
    <t>42</t>
  </si>
  <si>
    <t>51</t>
  </si>
  <si>
    <t>54</t>
  </si>
  <si>
    <t>Reduction (2014-2015)</t>
  </si>
  <si>
    <t>% Reduction  (2014-2015)</t>
  </si>
  <si>
    <t>CSO 2014 Loads</t>
  </si>
  <si>
    <t>WWTP 2014 Loads</t>
  </si>
  <si>
    <t>WWTP 2015 Loads</t>
  </si>
  <si>
    <t>CSO 2015 Loads</t>
  </si>
  <si>
    <t>Reduction (2013-2014)</t>
  </si>
  <si>
    <t>% Reduction  (2013-2014)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</si>
</sst>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3" fontId="2" fillId="2" borderId="1" xfId="1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right" wrapText="1"/>
    </xf>
    <xf numFmtId="3" fontId="0" fillId="0" borderId="0" xfId="0" applyNumberFormat="1"/>
    <xf numFmtId="0" fontId="2" fillId="0" borderId="0" xfId="1" applyFont="1" applyFill="1" applyBorder="1" applyAlignment="1">
      <alignment wrapText="1"/>
    </xf>
    <xf numFmtId="3" fontId="2" fillId="0" borderId="0" xfId="1" applyNumberFormat="1" applyFont="1" applyFill="1" applyBorder="1" applyAlignment="1">
      <alignment horizontal="right" wrapText="1"/>
    </xf>
    <xf numFmtId="0" fontId="1" fillId="0" borderId="0" xfId="0" applyFont="1"/>
    <xf numFmtId="0" fontId="2" fillId="0" borderId="4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3" fontId="2" fillId="0" borderId="5" xfId="1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3" fontId="4" fillId="2" borderId="1" xfId="2" applyNumberFormat="1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10" fontId="0" fillId="0" borderId="0" xfId="0" applyNumberFormat="1"/>
    <xf numFmtId="0" fontId="0" fillId="0" borderId="0" xfId="0" applyNumberFormat="1"/>
    <xf numFmtId="0" fontId="6" fillId="0" borderId="4" xfId="2" applyFont="1" applyFill="1" applyBorder="1" applyAlignment="1">
      <alignment wrapText="1"/>
    </xf>
    <xf numFmtId="3" fontId="1" fillId="0" borderId="0" xfId="0" applyNumberFormat="1" applyFont="1"/>
    <xf numFmtId="10" fontId="1" fillId="0" borderId="0" xfId="0" applyNumberFormat="1" applyFont="1"/>
    <xf numFmtId="0" fontId="2" fillId="2" borderId="1" xfId="3" applyFont="1" applyFill="1" applyBorder="1" applyAlignment="1">
      <alignment horizontal="center"/>
    </xf>
    <xf numFmtId="3" fontId="2" fillId="2" borderId="1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wrapText="1"/>
    </xf>
    <xf numFmtId="3" fontId="2" fillId="0" borderId="2" xfId="3" applyNumberFormat="1" applyFont="1" applyFill="1" applyBorder="1" applyAlignment="1">
      <alignment horizontal="right" wrapText="1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4">
    <cellStyle name="Normal" xfId="0" builtinId="0"/>
    <cellStyle name="Normal_Sheet1" xfId="1"/>
    <cellStyle name="Normal_Sheet2" xfId="2"/>
    <cellStyle name="Normal_STATE 13 vs 1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9"/>
  <sheetViews>
    <sheetView workbookViewId="0">
      <selection activeCell="S17" sqref="S17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1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1.5703125" customWidth="1"/>
    <col min="10" max="10" width="10.140625" customWidth="1"/>
    <col min="12" max="12" width="11.42578125" customWidth="1"/>
    <col min="13" max="13" width="1" customWidth="1"/>
    <col min="14" max="14" width="10.28515625" style="16" customWidth="1"/>
    <col min="15" max="15" width="9.28515625" style="16" bestFit="1" customWidth="1"/>
    <col min="16" max="16" width="10.28515625" style="16" customWidth="1"/>
    <col min="19" max="19" width="13.140625" customWidth="1"/>
    <col min="21" max="21" width="12.42578125" customWidth="1"/>
  </cols>
  <sheetData>
    <row r="3" spans="1:21" x14ac:dyDescent="0.25">
      <c r="A3" s="8" t="s">
        <v>35</v>
      </c>
    </row>
    <row r="4" spans="1:21" x14ac:dyDescent="0.25">
      <c r="B4" s="25">
        <v>2011</v>
      </c>
      <c r="C4" s="25"/>
      <c r="D4" s="25"/>
      <c r="E4" s="17"/>
      <c r="F4" s="25">
        <v>2013</v>
      </c>
      <c r="G4" s="25"/>
      <c r="H4" s="25"/>
      <c r="J4" s="26" t="s">
        <v>41</v>
      </c>
      <c r="K4" s="26"/>
      <c r="L4" s="26"/>
      <c r="N4" s="26">
        <v>2015</v>
      </c>
      <c r="O4" s="26"/>
      <c r="P4" s="26"/>
      <c r="R4">
        <v>2014</v>
      </c>
      <c r="S4" s="5"/>
      <c r="T4" s="5"/>
      <c r="U4" s="5"/>
    </row>
    <row r="5" spans="1:21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  <c r="R5" s="21" t="s">
        <v>42</v>
      </c>
      <c r="S5" s="22" t="s">
        <v>43</v>
      </c>
      <c r="T5" s="22" t="s">
        <v>44</v>
      </c>
      <c r="U5" s="22" t="s">
        <v>45</v>
      </c>
    </row>
    <row r="6" spans="1:21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42203.494165147895</v>
      </c>
      <c r="G6" s="15">
        <v>6345.3297704579991</v>
      </c>
      <c r="H6" s="15">
        <v>6700.5635905600002</v>
      </c>
      <c r="J6" s="5">
        <v>216868.23647999999</v>
      </c>
      <c r="K6" s="5">
        <v>10988.38048</v>
      </c>
      <c r="L6" s="5">
        <v>869202.82399999897</v>
      </c>
      <c r="N6" s="5">
        <v>57816.958988196602</v>
      </c>
      <c r="O6" s="5">
        <v>9853.2378729883094</v>
      </c>
      <c r="P6" s="5">
        <v>8323.5347402368698</v>
      </c>
      <c r="R6" s="23" t="s">
        <v>46</v>
      </c>
      <c r="S6" s="24">
        <v>46159.205382187334</v>
      </c>
      <c r="T6" s="24">
        <v>7313.7004580266675</v>
      </c>
      <c r="U6" s="24">
        <v>13763.335047840001</v>
      </c>
    </row>
    <row r="7" spans="1:21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1460910.1587754737</v>
      </c>
      <c r="G7" s="15">
        <v>26070.372643268282</v>
      </c>
      <c r="H7" s="15">
        <v>693835.98455661931</v>
      </c>
      <c r="J7" s="5">
        <v>2159578.4002939002</v>
      </c>
      <c r="K7" s="5">
        <v>105478.84924251999</v>
      </c>
      <c r="L7" s="5">
        <v>4437058.7934326297</v>
      </c>
      <c r="N7" s="5">
        <v>1460910.15877547</v>
      </c>
      <c r="O7" s="5">
        <v>26070.3726432683</v>
      </c>
      <c r="P7" s="5">
        <v>572161.97355293704</v>
      </c>
      <c r="R7" s="23" t="s">
        <v>47</v>
      </c>
      <c r="S7" s="24">
        <v>1460910.1587754737</v>
      </c>
      <c r="T7" s="24">
        <v>26070.372643268282</v>
      </c>
      <c r="U7" s="24">
        <v>572161.9735529368</v>
      </c>
    </row>
    <row r="8" spans="1:21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12897170.699822539</v>
      </c>
      <c r="G8" s="15">
        <v>668356.49033648416</v>
      </c>
      <c r="H8" s="15">
        <v>9943361.562696822</v>
      </c>
      <c r="J8" s="5">
        <v>11771328.8553735</v>
      </c>
      <c r="K8" s="5">
        <v>772823.52704546403</v>
      </c>
      <c r="L8" s="5">
        <v>66738553.874977604</v>
      </c>
      <c r="N8" s="5">
        <v>14966611.559447501</v>
      </c>
      <c r="O8" s="5">
        <v>763080.70713748096</v>
      </c>
      <c r="P8" s="5">
        <v>10742830.529968901</v>
      </c>
      <c r="R8" s="23" t="s">
        <v>48</v>
      </c>
      <c r="S8" s="24">
        <v>13609967.365455123</v>
      </c>
      <c r="T8" s="24">
        <v>676546.90437841683</v>
      </c>
      <c r="U8" s="24">
        <v>12209528.417861279</v>
      </c>
    </row>
    <row r="9" spans="1:21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3825416.1855364782</v>
      </c>
      <c r="G9" s="15">
        <v>438046.5427533068</v>
      </c>
      <c r="H9" s="15">
        <v>5603535.4666119637</v>
      </c>
      <c r="J9" s="5">
        <v>3531564.47221014</v>
      </c>
      <c r="K9" s="5">
        <v>242282.18243816201</v>
      </c>
      <c r="L9" s="5">
        <v>7135641.0640564105</v>
      </c>
      <c r="N9" s="5">
        <v>3626952.8569030901</v>
      </c>
      <c r="O9" s="5">
        <v>303780.55521827401</v>
      </c>
      <c r="P9" s="5">
        <v>7135641.0640564002</v>
      </c>
      <c r="R9" s="23" t="s">
        <v>49</v>
      </c>
      <c r="S9" s="24">
        <v>3852375.1971310521</v>
      </c>
      <c r="T9" s="24">
        <v>367384.47894245741</v>
      </c>
      <c r="U9" s="24">
        <v>5718524.6012415811</v>
      </c>
    </row>
    <row r="10" spans="1:21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15230180.099953998</v>
      </c>
      <c r="G10" s="15">
        <v>1681823.2330863569</v>
      </c>
      <c r="H10" s="15">
        <v>31646454.218289804</v>
      </c>
      <c r="J10" s="5">
        <v>14411373.0645339</v>
      </c>
      <c r="K10" s="5">
        <v>2206825.4419997199</v>
      </c>
      <c r="L10" s="5">
        <v>293816982.19086099</v>
      </c>
      <c r="N10" s="5">
        <v>15340112.869003</v>
      </c>
      <c r="O10" s="5">
        <v>1704384.20017906</v>
      </c>
      <c r="P10" s="5">
        <v>31813929.5626898</v>
      </c>
      <c r="R10" s="23" t="s">
        <v>50</v>
      </c>
      <c r="S10" s="24">
        <v>14464924.105164241</v>
      </c>
      <c r="T10" s="24">
        <v>1655313.23418581</v>
      </c>
      <c r="U10" s="24">
        <v>33737724.351162538</v>
      </c>
    </row>
    <row r="11" spans="1:21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17680012.261627644</v>
      </c>
      <c r="G11" s="15">
        <v>1260109.8315606562</v>
      </c>
      <c r="H11" s="15">
        <v>42120401.760161631</v>
      </c>
      <c r="J11" s="5">
        <v>18678803.7882309</v>
      </c>
      <c r="K11" s="5">
        <v>1432613.1790952999</v>
      </c>
      <c r="L11" s="5">
        <v>155308734.277697</v>
      </c>
      <c r="N11" s="5">
        <v>17680012.2616276</v>
      </c>
      <c r="O11" s="5">
        <v>1260109.8315606599</v>
      </c>
      <c r="P11" s="5">
        <v>42120405.113869697</v>
      </c>
      <c r="R11" s="23" t="s">
        <v>51</v>
      </c>
      <c r="S11" s="24">
        <v>17680012.261627644</v>
      </c>
      <c r="T11" s="24">
        <v>1260109.8315606562</v>
      </c>
      <c r="U11" s="24">
        <v>42120405.113869675</v>
      </c>
    </row>
    <row r="12" spans="1:21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811558.60080467712</v>
      </c>
      <c r="G12" s="15">
        <v>188526.05577702707</v>
      </c>
      <c r="H12" s="15">
        <v>4610406.6343266368</v>
      </c>
      <c r="J12" s="5">
        <v>798027.26215389301</v>
      </c>
      <c r="K12" s="5">
        <v>88942.095833481595</v>
      </c>
      <c r="L12" s="5">
        <v>6786923.04675363</v>
      </c>
      <c r="N12" s="5">
        <v>1263524.8666838901</v>
      </c>
      <c r="O12" s="5">
        <v>178506.37064654101</v>
      </c>
      <c r="P12" s="5">
        <v>6872595.3991646999</v>
      </c>
      <c r="R12" s="23" t="s">
        <v>52</v>
      </c>
      <c r="S12" s="24">
        <v>793168.59200043662</v>
      </c>
      <c r="T12" s="24">
        <v>140572.37384797403</v>
      </c>
      <c r="U12" s="24">
        <v>4765001.8117730133</v>
      </c>
    </row>
    <row r="13" spans="1:21" s="8" customFormat="1" ht="30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51567544.079276234</v>
      </c>
      <c r="K13" s="19">
        <f>SUM(K6:K12)</f>
        <v>4859953.6561346473</v>
      </c>
      <c r="L13" s="19">
        <f>SUM(L6:L12)</f>
        <v>535093096.0717783</v>
      </c>
      <c r="N13" s="19">
        <f>SUM(N6:N12)</f>
        <v>54395941.531428747</v>
      </c>
      <c r="O13" s="19">
        <f>SUM(O6:O12)</f>
        <v>4245785.2752582729</v>
      </c>
      <c r="P13" s="19">
        <f>SUM(P6:P12)</f>
        <v>99265887.17804268</v>
      </c>
    </row>
    <row r="16" spans="1:21" x14ac:dyDescent="0.25">
      <c r="A16" s="8" t="s">
        <v>36</v>
      </c>
    </row>
    <row r="17" spans="1:16" x14ac:dyDescent="0.25">
      <c r="B17" s="25">
        <v>2011</v>
      </c>
      <c r="C17" s="25"/>
      <c r="D17" s="25"/>
      <c r="E17" s="17"/>
      <c r="F17" s="25">
        <v>2013</v>
      </c>
      <c r="G17" s="25"/>
      <c r="H17" s="25"/>
      <c r="J17" s="26" t="s">
        <v>37</v>
      </c>
      <c r="K17" s="26"/>
      <c r="L17" s="26"/>
      <c r="N17" s="26" t="s">
        <v>38</v>
      </c>
      <c r="O17" s="26"/>
      <c r="P17" s="26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-1477.0620960012093</v>
      </c>
      <c r="K19" s="5">
        <f>C19-G19</f>
        <v>-804.86057547132805</v>
      </c>
      <c r="L19" s="5">
        <f>D19-H19</f>
        <v>6408.5211310666664</v>
      </c>
      <c r="N19" s="16">
        <f>J19/B19</f>
        <v>-3.6267898290068823E-2</v>
      </c>
      <c r="O19" s="16">
        <f>K19/C19</f>
        <v>-0.14526938913397647</v>
      </c>
      <c r="P19" s="16">
        <f>L19/D19</f>
        <v>0.48886106598229784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0">B20-F20</f>
        <v>350129.75060066767</v>
      </c>
      <c r="K20" s="5">
        <f t="shared" si="0"/>
        <v>17954.814395018318</v>
      </c>
      <c r="L20" s="5">
        <f t="shared" si="0"/>
        <v>508348.27607667632</v>
      </c>
      <c r="N20" s="16">
        <f t="shared" ref="N20:P26" si="1">J20/B20</f>
        <v>0.19333085372165049</v>
      </c>
      <c r="O20" s="16">
        <f t="shared" si="1"/>
        <v>0.40786609701736648</v>
      </c>
      <c r="P20" s="16">
        <f t="shared" si="1"/>
        <v>0.42292362108329568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11906903.762325343</v>
      </c>
      <c r="G21" s="15">
        <v>597111.816604033</v>
      </c>
      <c r="H21" s="15">
        <v>9042224.5518994294</v>
      </c>
      <c r="J21" s="5">
        <f t="shared" si="0"/>
        <v>952665.43765516393</v>
      </c>
      <c r="K21" s="5">
        <f t="shared" si="0"/>
        <v>74882.03186579491</v>
      </c>
      <c r="L21" s="5">
        <f t="shared" si="0"/>
        <v>-535162.36877049133</v>
      </c>
      <c r="N21" s="16">
        <f t="shared" si="1"/>
        <v>7.4082220239275826E-2</v>
      </c>
      <c r="O21" s="16">
        <f t="shared" si="1"/>
        <v>0.11143261509953697</v>
      </c>
      <c r="P21" s="16">
        <f t="shared" si="1"/>
        <v>-6.2908011867106872E-2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1797177.0435450473</v>
      </c>
      <c r="G22" s="15">
        <v>167389.81860532975</v>
      </c>
      <c r="H22" s="15">
        <v>2188285.0872740024</v>
      </c>
      <c r="J22" s="5">
        <f t="shared" si="0"/>
        <v>-547779.74100321415</v>
      </c>
      <c r="K22" s="5">
        <f t="shared" si="0"/>
        <v>-14997.254493349465</v>
      </c>
      <c r="L22" s="5">
        <f t="shared" si="0"/>
        <v>-1280527.3600701133</v>
      </c>
      <c r="N22" s="16">
        <f t="shared" si="1"/>
        <v>-0.4384351878211879</v>
      </c>
      <c r="O22" s="16">
        <f t="shared" si="1"/>
        <v>-9.8411983424133889E-2</v>
      </c>
      <c r="P22" s="16">
        <f t="shared" si="1"/>
        <v>-1.410648812667719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9269941.1141515113</v>
      </c>
      <c r="G23" s="15">
        <v>674865.58421056217</v>
      </c>
      <c r="H23" s="15">
        <v>14823195.978762338</v>
      </c>
      <c r="J23" s="5">
        <f t="shared" si="0"/>
        <v>1269447.3659243565</v>
      </c>
      <c r="K23" s="5">
        <f t="shared" si="0"/>
        <v>230744.32181795221</v>
      </c>
      <c r="L23" s="5">
        <f t="shared" si="0"/>
        <v>-2932048.4804592766</v>
      </c>
      <c r="N23" s="16">
        <f t="shared" si="1"/>
        <v>0.12044791482201996</v>
      </c>
      <c r="O23" s="16">
        <f t="shared" si="1"/>
        <v>0.25479438804933624</v>
      </c>
      <c r="P23" s="16">
        <f t="shared" si="1"/>
        <v>-0.24657405695099632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14707747.514832694</v>
      </c>
      <c r="G24" s="15">
        <v>1090209.5923794927</v>
      </c>
      <c r="H24" s="15">
        <v>39952167.052168861</v>
      </c>
      <c r="J24" s="5">
        <f t="shared" si="0"/>
        <v>1476644.3534777313</v>
      </c>
      <c r="K24" s="5">
        <f t="shared" si="0"/>
        <v>26161.044873124687</v>
      </c>
      <c r="L24" s="5">
        <f t="shared" si="0"/>
        <v>-1578601.4431184381</v>
      </c>
      <c r="N24" s="16">
        <f t="shared" si="1"/>
        <v>9.1238791391911975E-2</v>
      </c>
      <c r="O24" s="16">
        <f t="shared" si="1"/>
        <v>2.3434013758644609E-2</v>
      </c>
      <c r="P24" s="16">
        <f t="shared" si="1"/>
        <v>-4.1137731614549894E-2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250297.51016732669</v>
      </c>
      <c r="G25" s="15">
        <v>85161.430321772932</v>
      </c>
      <c r="H25" s="15">
        <v>641215.88117943483</v>
      </c>
      <c r="J25" s="5">
        <f t="shared" si="0"/>
        <v>41219.134636018338</v>
      </c>
      <c r="K25" s="5">
        <f t="shared" si="0"/>
        <v>3632.2607812421338</v>
      </c>
      <c r="L25" s="5">
        <f t="shared" si="0"/>
        <v>132286.01442230376</v>
      </c>
      <c r="N25" s="16">
        <f t="shared" si="1"/>
        <v>0.1413954755956541</v>
      </c>
      <c r="O25" s="16">
        <f t="shared" si="1"/>
        <v>4.0906743892740342E-2</v>
      </c>
      <c r="P25" s="16">
        <f t="shared" si="1"/>
        <v>0.17102222395898989</v>
      </c>
    </row>
    <row r="26" spans="1:16" s="8" customFormat="1" ht="30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3540849.2391947228</v>
      </c>
      <c r="K26" s="19">
        <f>SUM(K19:K25)</f>
        <v>337572.35866431147</v>
      </c>
      <c r="L26" s="19">
        <f>SUM(L19:L25)</f>
        <v>-5679296.8407882722</v>
      </c>
      <c r="N26" s="20">
        <f t="shared" si="1"/>
        <v>8.2391261193451873E-2</v>
      </c>
      <c r="O26" s="20">
        <f t="shared" si="1"/>
        <v>0.11310008317181346</v>
      </c>
      <c r="P26" s="20">
        <f t="shared" si="1"/>
        <v>-9.209452013542864E-2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46" sqref="D46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29</v>
      </c>
    </row>
    <row r="2" spans="1:9" x14ac:dyDescent="0.25">
      <c r="D2" s="27" t="s">
        <v>7</v>
      </c>
      <c r="E2" s="27"/>
      <c r="F2" s="27"/>
      <c r="G2" s="27" t="s">
        <v>8</v>
      </c>
      <c r="H2" s="27"/>
      <c r="I2" s="2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27025.517774079999</v>
      </c>
      <c r="E4" s="4">
        <v>4692.6666847200004</v>
      </c>
      <c r="F4" s="4">
        <v>8154.2773821600003</v>
      </c>
      <c r="G4" s="4">
        <v>27025.517774079999</v>
      </c>
      <c r="H4" s="4">
        <v>4692.6666847200004</v>
      </c>
      <c r="I4" s="4">
        <v>8154.2773821600003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412.35330415999999</v>
      </c>
      <c r="E5" s="4">
        <v>125.08890912</v>
      </c>
      <c r="F5" s="4">
        <v>376.63798032</v>
      </c>
      <c r="G5" s="4">
        <v>412.35330415999999</v>
      </c>
      <c r="H5" s="4">
        <v>125.08890912</v>
      </c>
      <c r="I5" s="4">
        <v>376.63798032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803.78885543327203</v>
      </c>
      <c r="E6" s="4">
        <v>0</v>
      </c>
      <c r="F6" s="4">
        <v>2082.0463247605499</v>
      </c>
      <c r="G6" s="4">
        <v>803.78885543327203</v>
      </c>
      <c r="H6" s="4">
        <v>0</v>
      </c>
      <c r="I6" s="4">
        <v>2082.0463247605499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1451533.60895815</v>
      </c>
      <c r="E7" s="4">
        <v>30537.002554247301</v>
      </c>
      <c r="F7" s="4">
        <v>453808.33116253</v>
      </c>
      <c r="G7" s="4">
        <v>1451533.60895815</v>
      </c>
      <c r="H7" s="4">
        <v>30537.002554247301</v>
      </c>
      <c r="I7" s="4">
        <v>453808.33116253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23559.459237990799</v>
      </c>
      <c r="E8" s="4">
        <v>1387.56067498577</v>
      </c>
      <c r="F8" s="4">
        <v>289774.42214621103</v>
      </c>
      <c r="G8" s="4">
        <v>23538.791957726498</v>
      </c>
      <c r="H8" s="4">
        <v>1278.8580439207201</v>
      </c>
      <c r="I8" s="4">
        <v>241708.50948402201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11387750.9539668</v>
      </c>
      <c r="E9" s="4">
        <v>455633.764320519</v>
      </c>
      <c r="F9" s="4">
        <v>4939071.9695436098</v>
      </c>
      <c r="G9" s="4">
        <v>10762965.4223298</v>
      </c>
      <c r="H9" s="4">
        <v>416398.31026978401</v>
      </c>
      <c r="I9" s="4">
        <v>4809928.5847561797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313234.54467643599</v>
      </c>
      <c r="E10" s="4">
        <v>45152.871449061597</v>
      </c>
      <c r="F10" s="4">
        <v>163792.53195127199</v>
      </c>
      <c r="G10" s="4">
        <v>216362.85748763499</v>
      </c>
      <c r="H10" s="4">
        <v>30274.0820462306</v>
      </c>
      <c r="I10" s="4">
        <v>148744.89774876999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596589.08710447198</v>
      </c>
      <c r="E11" s="4">
        <v>16468.702115880002</v>
      </c>
      <c r="F11" s="4">
        <v>2536814.3204935999</v>
      </c>
      <c r="G11" s="4">
        <v>528669.27345930599</v>
      </c>
      <c r="H11" s="4">
        <v>10284.588192363</v>
      </c>
      <c r="I11" s="4">
        <v>1924571.14660134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1138360.58592021</v>
      </c>
      <c r="E12" s="4">
        <v>271344.60744562</v>
      </c>
      <c r="F12" s="4">
        <v>2043820.7726008999</v>
      </c>
      <c r="G12" s="4">
        <v>850726.71956704697</v>
      </c>
      <c r="H12" s="4">
        <v>184308.032625872</v>
      </c>
      <c r="I12" s="4">
        <v>1900291.46876131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3692102.8593843998</v>
      </c>
      <c r="E13" s="4">
        <v>410219.15291352803</v>
      </c>
      <c r="F13" s="4">
        <v>4087679.7855992001</v>
      </c>
      <c r="G13" s="4">
        <v>1794296.81235417</v>
      </c>
      <c r="H13" s="4">
        <v>156755.87600325799</v>
      </c>
      <c r="I13" s="4">
        <v>1593716.4527175201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215366.403393696</v>
      </c>
      <c r="E14" s="4">
        <v>11611.921572191</v>
      </c>
      <c r="F14" s="4">
        <v>230152.329131759</v>
      </c>
      <c r="G14" s="4">
        <v>93998.620877669193</v>
      </c>
      <c r="H14" s="4">
        <v>4401.4821142884002</v>
      </c>
      <c r="I14" s="4">
        <v>91699.720228995997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133679.21433202401</v>
      </c>
      <c r="E15" s="4">
        <v>42083.499339531103</v>
      </c>
      <c r="F15" s="4">
        <v>56044.183784688699</v>
      </c>
      <c r="G15" s="4">
        <v>55279.447482424803</v>
      </c>
      <c r="H15" s="4">
        <v>16136.9514885427</v>
      </c>
      <c r="I15" s="4">
        <v>21894.3385301124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403947.734282394</v>
      </c>
      <c r="E16" s="4">
        <v>14947.642627441501</v>
      </c>
      <c r="F16" s="4">
        <v>1792259.5282620001</v>
      </c>
      <c r="G16" s="4">
        <v>192786.42994327401</v>
      </c>
      <c r="H16" s="4">
        <v>5730.6385958733599</v>
      </c>
      <c r="I16" s="4">
        <v>700163.97563256102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11675640.1399503</v>
      </c>
      <c r="E17" s="4">
        <v>1199882.2245422499</v>
      </c>
      <c r="F17" s="4">
        <v>8855736.0770689994</v>
      </c>
      <c r="G17" s="4">
        <v>7327527.4140405403</v>
      </c>
      <c r="H17" s="4">
        <v>480080.79219916998</v>
      </c>
      <c r="I17" s="4">
        <v>3540625.8052532501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2329551.89953887</v>
      </c>
      <c r="E18" s="4">
        <v>328040.236034078</v>
      </c>
      <c r="F18" s="4">
        <v>6935777.0955853397</v>
      </c>
      <c r="G18" s="4">
        <v>1279489.7899147701</v>
      </c>
      <c r="H18" s="4">
        <v>137223.76724112799</v>
      </c>
      <c r="I18" s="4">
        <v>3132167.0298239798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1555702.21388003</v>
      </c>
      <c r="E19" s="4">
        <v>93057.198113233695</v>
      </c>
      <c r="F19" s="4">
        <v>1488719.9788190899</v>
      </c>
      <c r="G19" s="4">
        <v>880619.97937880806</v>
      </c>
      <c r="H19" s="4">
        <v>33045.0350586758</v>
      </c>
      <c r="I19" s="4">
        <v>541196.340772258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1388585.08462982</v>
      </c>
      <c r="E20" s="4">
        <v>164064.58401827901</v>
      </c>
      <c r="F20" s="4">
        <v>85260937.3010948</v>
      </c>
      <c r="G20" s="4">
        <v>837387.63900714903</v>
      </c>
      <c r="H20" s="4">
        <v>59783.103163956599</v>
      </c>
      <c r="I20" s="4">
        <v>35540790.345311299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13714711.9023428</v>
      </c>
      <c r="E21" s="4">
        <v>706780.04316687596</v>
      </c>
      <c r="F21" s="4">
        <v>23531302.216379799</v>
      </c>
      <c r="G21" s="4">
        <v>12227450.976787001</v>
      </c>
      <c r="H21" s="4">
        <v>657476.40062966896</v>
      </c>
      <c r="I21" s="4">
        <v>22512258.733081602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790153.99222684395</v>
      </c>
      <c r="E22" s="4">
        <v>105310.70337981101</v>
      </c>
      <c r="F22" s="4">
        <v>840638.83967301901</v>
      </c>
      <c r="G22" s="4">
        <v>355390.41754179599</v>
      </c>
      <c r="H22" s="4">
        <v>66976.758473699199</v>
      </c>
      <c r="I22" s="4">
        <v>866743.176906629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2262329.13</v>
      </c>
      <c r="E23" s="4">
        <v>192241.03700000001</v>
      </c>
      <c r="F23" s="4">
        <v>10415548.525973899</v>
      </c>
      <c r="G23" s="4">
        <v>1689032.3322394399</v>
      </c>
      <c r="H23" s="4">
        <v>162922.09356502601</v>
      </c>
      <c r="I23" s="4">
        <v>9618157.4867339693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1185205.4994435301</v>
      </c>
      <c r="E24" s="4">
        <v>220342.53778190201</v>
      </c>
      <c r="F24" s="4">
        <v>5678604.7798560401</v>
      </c>
      <c r="G24" s="4">
        <v>774732.04131878703</v>
      </c>
      <c r="H24" s="4">
        <v>165881.034339331</v>
      </c>
      <c r="I24" s="4">
        <v>5311952.0053413101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351298.51382015599</v>
      </c>
      <c r="E25" s="4">
        <v>74872.778262267995</v>
      </c>
      <c r="F25" s="4">
        <v>344151.51012927998</v>
      </c>
      <c r="G25" s="4">
        <v>127084.7853185</v>
      </c>
      <c r="H25" s="4">
        <v>35125.276109956903</v>
      </c>
      <c r="I25" s="4">
        <v>222973.45759764299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208121.50983743701</v>
      </c>
      <c r="E26" s="4">
        <v>34508.773906239498</v>
      </c>
      <c r="F26" s="4">
        <v>358448.56906239199</v>
      </c>
      <c r="G26" s="4">
        <v>81293.999400080706</v>
      </c>
      <c r="H26" s="4">
        <v>15719.478129416701</v>
      </c>
      <c r="I26" s="4">
        <v>225213.01839676101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121777.88785562399</v>
      </c>
      <c r="E27" s="4">
        <v>82366.036300463995</v>
      </c>
      <c r="F27" s="4">
        <v>174405.75899040001</v>
      </c>
      <c r="G27" s="4">
        <v>18592.523181286298</v>
      </c>
      <c r="H27" s="4">
        <v>38640.6092345383</v>
      </c>
      <c r="I27" s="4">
        <v>112996.322731295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139435.188192993</v>
      </c>
      <c r="E28" s="11">
        <v>9374.6811146397195</v>
      </c>
      <c r="F28" s="11">
        <v>3733507.69129297</v>
      </c>
      <c r="G28" s="11">
        <v>10099.666112504699</v>
      </c>
      <c r="H28" s="11">
        <v>1576.3712261005401</v>
      </c>
      <c r="I28" s="11">
        <v>73675.392015189107</v>
      </c>
    </row>
    <row r="29" spans="1:9" x14ac:dyDescent="0.25">
      <c r="A29" s="6" t="s">
        <v>22</v>
      </c>
      <c r="B29" s="6"/>
      <c r="C29" s="6"/>
      <c r="D29" s="7">
        <f>SUM(D4:D28)</f>
        <v>55106879.072908647</v>
      </c>
      <c r="E29" s="7">
        <f t="shared" ref="E29:I29" si="0">SUM(E4:E28)</f>
        <v>4515045.3142268853</v>
      </c>
      <c r="F29" s="7">
        <f t="shared" si="0"/>
        <v>164221609.48028898</v>
      </c>
      <c r="G29" s="7">
        <f t="shared" si="0"/>
        <v>41607101.208591543</v>
      </c>
      <c r="H29" s="7">
        <f t="shared" si="0"/>
        <v>2715374.2968988875</v>
      </c>
      <c r="I29" s="7">
        <f t="shared" si="0"/>
        <v>93595889.501275778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30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27" t="s">
        <v>7</v>
      </c>
      <c r="E33" s="27"/>
      <c r="F33" s="27"/>
      <c r="G33" s="27" t="s">
        <v>8</v>
      </c>
      <c r="H33" s="27"/>
      <c r="I33" s="2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paperSize="0" orientation="portrait" horizontalDpi="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44" sqref="F44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.7109375" style="5" customWidth="1"/>
    <col min="7" max="7" width="10.7109375" style="5" customWidth="1"/>
    <col min="8" max="8" width="11.7109375" style="5" customWidth="1"/>
    <col min="9" max="9" width="12.7109375" style="5" customWidth="1"/>
  </cols>
  <sheetData>
    <row r="1" spans="1:9" x14ac:dyDescent="0.25">
      <c r="A1" s="8" t="s">
        <v>20</v>
      </c>
    </row>
    <row r="2" spans="1:9" x14ac:dyDescent="0.25">
      <c r="D2" s="27" t="s">
        <v>7</v>
      </c>
      <c r="E2" s="27"/>
      <c r="F2" s="27"/>
      <c r="G2" s="27" t="s">
        <v>8</v>
      </c>
      <c r="H2" s="27"/>
      <c r="I2" s="2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34422.807673146701</v>
      </c>
      <c r="E4" s="4">
        <v>5255.6401989866699</v>
      </c>
      <c r="F4" s="4">
        <v>12615.4044520267</v>
      </c>
      <c r="G4" s="4">
        <v>34422.807673146701</v>
      </c>
      <c r="H4" s="4">
        <v>5255.6401989866699</v>
      </c>
      <c r="I4" s="4">
        <v>12615.4044520267</v>
      </c>
    </row>
    <row r="5" spans="1:9" ht="17.25" customHeight="1" x14ac:dyDescent="0.25">
      <c r="A5" s="2" t="s">
        <v>12</v>
      </c>
      <c r="B5" s="2" t="s">
        <v>5</v>
      </c>
      <c r="C5" s="2" t="s">
        <v>6</v>
      </c>
      <c r="D5" s="4">
        <v>929.65784559999997</v>
      </c>
      <c r="E5" s="4">
        <v>284.82899600000002</v>
      </c>
      <c r="F5" s="4">
        <v>493.68026959999997</v>
      </c>
      <c r="G5" s="4">
        <v>929.65784559999997</v>
      </c>
      <c r="H5" s="4">
        <v>284.82899600000002</v>
      </c>
      <c r="I5" s="4">
        <v>493.68026959999997</v>
      </c>
    </row>
    <row r="6" spans="1:9" x14ac:dyDescent="0.25">
      <c r="A6" s="2" t="s">
        <v>12</v>
      </c>
      <c r="B6" s="2" t="s">
        <v>3</v>
      </c>
      <c r="C6" s="2" t="s">
        <v>4</v>
      </c>
      <c r="D6" s="4">
        <v>5373.9665504000004</v>
      </c>
      <c r="E6" s="4">
        <v>0</v>
      </c>
      <c r="F6" s="4">
        <v>0</v>
      </c>
      <c r="G6" s="4">
        <v>5373.9665504000004</v>
      </c>
      <c r="H6" s="4">
        <v>0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1786710.0616786701</v>
      </c>
      <c r="E7" s="4">
        <v>41840.739256513298</v>
      </c>
      <c r="F7" s="4">
        <v>1058479.2672896499</v>
      </c>
      <c r="G7" s="4">
        <v>1786710.0616786701</v>
      </c>
      <c r="H7" s="4">
        <v>41840.739256513298</v>
      </c>
      <c r="I7" s="4">
        <v>1058479.2672896499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24329.117327749002</v>
      </c>
      <c r="E8" s="4">
        <v>2180.6062937000002</v>
      </c>
      <c r="F8" s="4">
        <v>143506.74326840599</v>
      </c>
      <c r="G8" s="4">
        <v>24329.117327749002</v>
      </c>
      <c r="H8" s="4">
        <v>2180.6062937000002</v>
      </c>
      <c r="I8" s="4">
        <v>143506.74326840599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11993559.9320058</v>
      </c>
      <c r="E9" s="4">
        <v>504068.42389185901</v>
      </c>
      <c r="F9" s="4">
        <v>4641048.7063098596</v>
      </c>
      <c r="G9" s="4">
        <v>11191625.4367272</v>
      </c>
      <c r="H9" s="4">
        <v>445536.03414936602</v>
      </c>
      <c r="I9" s="4">
        <v>4495464.3126839995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318565.99106143299</v>
      </c>
      <c r="E10" s="4">
        <v>45795.048066000898</v>
      </c>
      <c r="F10" s="4">
        <v>189722.50858366399</v>
      </c>
      <c r="G10" s="4">
        <v>219842.629534423</v>
      </c>
      <c r="H10" s="4">
        <v>31478.719159484899</v>
      </c>
      <c r="I10" s="4">
        <v>172561.95579380801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664578.19980943995</v>
      </c>
      <c r="E11" s="4">
        <v>20155.668253700002</v>
      </c>
      <c r="F11" s="4">
        <v>2465173.69129752</v>
      </c>
      <c r="G11" s="4">
        <v>599690.28966629098</v>
      </c>
      <c r="H11" s="4">
        <v>11174.8769517253</v>
      </c>
      <c r="I11" s="4">
        <v>1943936.4316758299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1135262.9453446399</v>
      </c>
      <c r="E12" s="4">
        <v>270605.20008496201</v>
      </c>
      <c r="F12" s="4">
        <v>2038246.59862852</v>
      </c>
      <c r="G12" s="4">
        <v>848410.84405227005</v>
      </c>
      <c r="H12" s="4">
        <v>183804.21820927199</v>
      </c>
      <c r="I12" s="4">
        <v>1895099.4829760301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2401425.2528582402</v>
      </c>
      <c r="E13" s="4">
        <v>323561.78223532799</v>
      </c>
      <c r="F13" s="4">
        <v>1861273.5321478699</v>
      </c>
      <c r="G13" s="4">
        <v>1100226.2988700799</v>
      </c>
      <c r="H13" s="4">
        <v>123531.222159128</v>
      </c>
      <c r="I13" s="4">
        <v>723582.30616208399</v>
      </c>
    </row>
    <row r="14" spans="1:9" ht="17.25" customHeight="1" x14ac:dyDescent="0.25">
      <c r="A14" s="2" t="s">
        <v>15</v>
      </c>
      <c r="B14" s="2" t="s">
        <v>5</v>
      </c>
      <c r="C14" s="2" t="s">
        <v>6</v>
      </c>
      <c r="D14" s="4">
        <v>63678.313548749997</v>
      </c>
      <c r="E14" s="4">
        <v>8846.7552168660004</v>
      </c>
      <c r="F14" s="4">
        <v>61591.247336665001</v>
      </c>
      <c r="G14" s="4">
        <v>28245.483256175201</v>
      </c>
      <c r="H14" s="4">
        <v>3302.9205181326802</v>
      </c>
      <c r="I14" s="4">
        <v>23813.244508733002</v>
      </c>
    </row>
    <row r="15" spans="1:9" x14ac:dyDescent="0.25">
      <c r="A15" s="2" t="s">
        <v>15</v>
      </c>
      <c r="B15" s="2" t="s">
        <v>3</v>
      </c>
      <c r="C15" s="2" t="s">
        <v>4</v>
      </c>
      <c r="D15" s="4">
        <v>22498.888512239999</v>
      </c>
      <c r="E15" s="4">
        <v>18950.216769120001</v>
      </c>
      <c r="F15" s="4">
        <v>69442.565910666701</v>
      </c>
      <c r="G15" s="4">
        <v>6234.5912840522797</v>
      </c>
      <c r="H15" s="4">
        <v>7266.4757802924796</v>
      </c>
      <c r="I15" s="4">
        <v>27128.578628049501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250921.07741782899</v>
      </c>
      <c r="E16" s="4">
        <v>47718.928612585099</v>
      </c>
      <c r="F16" s="4">
        <v>340263.10066876002</v>
      </c>
      <c r="G16" s="4">
        <v>114690.92913152601</v>
      </c>
      <c r="H16" s="4">
        <v>18291.9456544278</v>
      </c>
      <c r="I16" s="4">
        <v>133233.59790502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12606739.472724801</v>
      </c>
      <c r="E17" s="4">
        <v>1266340.9801940001</v>
      </c>
      <c r="F17" s="4">
        <v>11147687.620514199</v>
      </c>
      <c r="G17" s="4">
        <v>7904084.6737290202</v>
      </c>
      <c r="H17" s="4">
        <v>509205.54932617798</v>
      </c>
      <c r="I17" s="4">
        <v>4528569.6466045203</v>
      </c>
    </row>
    <row r="18" spans="1:9" ht="17.25" customHeight="1" x14ac:dyDescent="0.25">
      <c r="A18" s="2" t="s">
        <v>16</v>
      </c>
      <c r="B18" s="2" t="s">
        <v>5</v>
      </c>
      <c r="C18" s="2" t="s">
        <v>6</v>
      </c>
      <c r="D18" s="4">
        <v>2369998.3882613801</v>
      </c>
      <c r="E18" s="4">
        <v>376070.09277180198</v>
      </c>
      <c r="F18" s="4">
        <v>2560580.8598875301</v>
      </c>
      <c r="G18" s="4">
        <v>1225361.0579130501</v>
      </c>
      <c r="H18" s="4">
        <v>151867.31115161799</v>
      </c>
      <c r="I18" s="4">
        <v>1086223.77133527</v>
      </c>
    </row>
    <row r="19" spans="1:9" x14ac:dyDescent="0.25">
      <c r="A19" s="2" t="s">
        <v>16</v>
      </c>
      <c r="B19" s="2" t="s">
        <v>3</v>
      </c>
      <c r="C19" s="2" t="s">
        <v>4</v>
      </c>
      <c r="D19" s="4">
        <v>1398826.0766711901</v>
      </c>
      <c r="E19" s="4">
        <v>102950.955341084</v>
      </c>
      <c r="F19" s="4">
        <v>1392550.7221351</v>
      </c>
      <c r="G19" s="4">
        <v>815029.19603220397</v>
      </c>
      <c r="H19" s="4">
        <v>37041.296154272299</v>
      </c>
      <c r="I19" s="4">
        <v>504064.08411210298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980834.77636413299</v>
      </c>
      <c r="E20" s="4">
        <v>513171.91781922302</v>
      </c>
      <c r="F20" s="4">
        <v>13959614.4159454</v>
      </c>
      <c r="G20" s="4">
        <v>594913.552401589</v>
      </c>
      <c r="H20" s="4">
        <v>207495.74939645</v>
      </c>
      <c r="I20" s="4">
        <v>5772289.99625096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14687735.2520517</v>
      </c>
      <c r="E21" s="4">
        <v>775937.40251854504</v>
      </c>
      <c r="F21" s="4">
        <v>24379733.329477798</v>
      </c>
      <c r="G21" s="4">
        <v>13036226.419205099</v>
      </c>
      <c r="H21" s="4">
        <v>706044.86293977499</v>
      </c>
      <c r="I21" s="4">
        <v>23281987.473873101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787995.10153775103</v>
      </c>
      <c r="E22" s="4">
        <v>105022.969217558</v>
      </c>
      <c r="F22" s="4">
        <v>838342.01224213606</v>
      </c>
      <c r="G22" s="4">
        <v>354419.40547200298</v>
      </c>
      <c r="H22" s="4">
        <v>66793.761865847395</v>
      </c>
      <c r="I22" s="4">
        <v>864375.02615003299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2536397.4396533999</v>
      </c>
      <c r="E23" s="4">
        <v>217959.56031659999</v>
      </c>
      <c r="F23" s="4">
        <v>9755644.2665772103</v>
      </c>
      <c r="G23" s="4">
        <v>2021130.7565260699</v>
      </c>
      <c r="H23" s="4">
        <v>178104.204977402</v>
      </c>
      <c r="I23" s="4">
        <v>8929764.6337586809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1181967.23305164</v>
      </c>
      <c r="E24" s="4">
        <v>219740.50899015</v>
      </c>
      <c r="F24" s="4">
        <v>5663089.46624979</v>
      </c>
      <c r="G24" s="4">
        <v>772615.28710753703</v>
      </c>
      <c r="H24" s="4">
        <v>165427.80746955</v>
      </c>
      <c r="I24" s="4">
        <v>5297438.4752720697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437842.36595120002</v>
      </c>
      <c r="E25" s="4">
        <v>79475.148961711995</v>
      </c>
      <c r="F25" s="4">
        <v>561586.18287917599</v>
      </c>
      <c r="G25" s="4">
        <v>168294.20383826701</v>
      </c>
      <c r="H25" s="4">
        <v>37284.399162825001</v>
      </c>
      <c r="I25" s="4">
        <v>363847.925259993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229553.16743520001</v>
      </c>
      <c r="E26" s="4">
        <v>37541.631859199901</v>
      </c>
      <c r="F26" s="4">
        <v>429208.52209199802</v>
      </c>
      <c r="G26" s="4">
        <v>93241.666462279201</v>
      </c>
      <c r="H26" s="4">
        <v>17143.574659770398</v>
      </c>
      <c r="I26" s="4">
        <v>271077.10751201003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169460.78013396001</v>
      </c>
      <c r="E27" s="4">
        <v>70530.058724775998</v>
      </c>
      <c r="F27" s="4">
        <v>439555.84248072002</v>
      </c>
      <c r="G27" s="4">
        <v>21890.446560400898</v>
      </c>
      <c r="H27" s="4">
        <v>32851.2352778157</v>
      </c>
      <c r="I27" s="4">
        <v>87022.570448027604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17666.477784407001</v>
      </c>
      <c r="E28" s="11">
        <v>3360.0115045930002</v>
      </c>
      <c r="F28" s="11">
        <v>84571.732048496095</v>
      </c>
      <c r="G28" s="11">
        <v>8090.3279423986396</v>
      </c>
      <c r="H28" s="11">
        <v>1514.48200260358</v>
      </c>
      <c r="I28" s="11">
        <v>51554.292381711501</v>
      </c>
    </row>
    <row r="29" spans="1:9" x14ac:dyDescent="0.25">
      <c r="A29" s="6" t="s">
        <v>22</v>
      </c>
      <c r="B29" s="6"/>
      <c r="C29" s="6"/>
      <c r="D29" s="7">
        <f>SUM(D4:D28)</f>
        <v>56107272.743254699</v>
      </c>
      <c r="E29" s="7">
        <f t="shared" ref="E29:I29" si="0">SUM(E4:E28)</f>
        <v>5057365.0760948639</v>
      </c>
      <c r="F29" s="7">
        <f t="shared" si="0"/>
        <v>84094022.018692777</v>
      </c>
      <c r="G29" s="7">
        <f t="shared" si="0"/>
        <v>42976029.106787495</v>
      </c>
      <c r="H29" s="7">
        <f t="shared" si="0"/>
        <v>2984722.4617111362</v>
      </c>
      <c r="I29" s="7">
        <f t="shared" si="0"/>
        <v>61668130.008571714</v>
      </c>
    </row>
    <row r="30" spans="1:9" ht="6" customHeight="1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21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27" t="s">
        <v>7</v>
      </c>
      <c r="E33" s="27"/>
      <c r="F33" s="27"/>
      <c r="G33" s="27" t="s">
        <v>8</v>
      </c>
      <c r="H33" s="27"/>
      <c r="I33" s="2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O14" sqref="O14"/>
    </sheetView>
  </sheetViews>
  <sheetFormatPr defaultRowHeight="15" x14ac:dyDescent="0.25"/>
  <cols>
    <col min="1" max="1" width="7.1406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5703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140625" customWidth="1"/>
    <col min="10" max="10" width="9.140625" customWidth="1"/>
    <col min="12" max="12" width="11.42578125" customWidth="1"/>
    <col min="13" max="13" width="2.28515625" customWidth="1"/>
    <col min="14" max="14" width="8.5703125" style="16" customWidth="1"/>
    <col min="15" max="15" width="7.5703125" style="16" customWidth="1"/>
    <col min="16" max="16" width="7.7109375" style="16" customWidth="1"/>
  </cols>
  <sheetData>
    <row r="1" spans="1:16" x14ac:dyDescent="0.25">
      <c r="A1" s="8" t="s">
        <v>35</v>
      </c>
    </row>
    <row r="2" spans="1:16" x14ac:dyDescent="0.25">
      <c r="B2" s="25">
        <v>2014</v>
      </c>
      <c r="C2" s="25"/>
      <c r="D2" s="25"/>
      <c r="E2" s="17"/>
      <c r="F2" s="25">
        <v>2015</v>
      </c>
      <c r="G2" s="25"/>
      <c r="H2" s="25"/>
      <c r="J2" s="26" t="s">
        <v>53</v>
      </c>
      <c r="K2" s="26"/>
      <c r="L2" s="26"/>
      <c r="N2" s="26" t="s">
        <v>54</v>
      </c>
      <c r="O2" s="26"/>
      <c r="P2" s="26"/>
    </row>
    <row r="3" spans="1:16" x14ac:dyDescent="0.25">
      <c r="A3" s="12" t="s">
        <v>0</v>
      </c>
      <c r="B3" s="14" t="s">
        <v>23</v>
      </c>
      <c r="C3" s="14" t="s">
        <v>24</v>
      </c>
      <c r="D3" s="14" t="s">
        <v>25</v>
      </c>
      <c r="F3" s="14" t="s">
        <v>23</v>
      </c>
      <c r="G3" s="14" t="s">
        <v>24</v>
      </c>
      <c r="H3" s="14" t="s">
        <v>25</v>
      </c>
      <c r="J3" s="14" t="s">
        <v>23</v>
      </c>
      <c r="K3" s="14" t="s">
        <v>24</v>
      </c>
      <c r="L3" s="14" t="s">
        <v>25</v>
      </c>
      <c r="N3" s="14" t="s">
        <v>23</v>
      </c>
      <c r="O3" s="14" t="s">
        <v>24</v>
      </c>
      <c r="P3" s="14" t="s">
        <v>25</v>
      </c>
    </row>
    <row r="4" spans="1:16" x14ac:dyDescent="0.25">
      <c r="A4" s="13" t="s">
        <v>12</v>
      </c>
      <c r="B4" s="15">
        <v>46159.205382187334</v>
      </c>
      <c r="C4" s="15">
        <v>7313.7004580266675</v>
      </c>
      <c r="D4" s="15">
        <v>13763.335047840001</v>
      </c>
      <c r="F4" s="15">
        <v>34585.321296885333</v>
      </c>
      <c r="G4" s="15">
        <v>5414.6357703153317</v>
      </c>
      <c r="H4" s="15">
        <v>7564.0314164800002</v>
      </c>
      <c r="J4" s="5">
        <f>B4-F4</f>
        <v>11573.884085302001</v>
      </c>
      <c r="K4" s="5">
        <f>C4-G4</f>
        <v>1899.0646877113359</v>
      </c>
      <c r="L4" s="5">
        <f>D4-H4</f>
        <v>6199.3036313600005</v>
      </c>
      <c r="N4" s="16">
        <f>J4/B4</f>
        <v>0.25073837362391682</v>
      </c>
      <c r="O4" s="16">
        <f>K4/C4</f>
        <v>0.25965852698098174</v>
      </c>
      <c r="P4" s="16">
        <f>L4/D4</f>
        <v>0.45042161727603303</v>
      </c>
    </row>
    <row r="5" spans="1:16" x14ac:dyDescent="0.25">
      <c r="A5" s="13" t="s">
        <v>13</v>
      </c>
      <c r="B5" s="15">
        <v>1764211.8504691285</v>
      </c>
      <c r="C5" s="15">
        <v>36271.034646297674</v>
      </c>
      <c r="D5" s="15">
        <v>879643.55291261396</v>
      </c>
      <c r="F5" s="15">
        <v>1197927.0479328979</v>
      </c>
      <c r="G5" s="15">
        <v>29932.09831924317</v>
      </c>
      <c r="H5" s="15">
        <v>583617.19845802651</v>
      </c>
      <c r="J5" s="5">
        <f t="shared" ref="J5:L10" si="0">B5-F5</f>
        <v>566284.80253623053</v>
      </c>
      <c r="K5" s="5">
        <f t="shared" si="0"/>
        <v>6338.9363270545036</v>
      </c>
      <c r="L5" s="5">
        <f t="shared" si="0"/>
        <v>296026.35445458745</v>
      </c>
      <c r="N5" s="16">
        <f t="shared" ref="N5:P11" si="1">J5/B5</f>
        <v>0.32098458152043791</v>
      </c>
      <c r="O5" s="16">
        <f t="shared" si="1"/>
        <v>0.17476579835313696</v>
      </c>
      <c r="P5" s="16">
        <f t="shared" si="1"/>
        <v>0.33652989722303511</v>
      </c>
    </row>
    <row r="6" spans="1:16" x14ac:dyDescent="0.25">
      <c r="A6" s="13" t="s">
        <v>14</v>
      </c>
      <c r="B6" s="15">
        <v>13529006.748243939</v>
      </c>
      <c r="C6" s="15">
        <v>663103.60291374999</v>
      </c>
      <c r="D6" s="15">
        <v>11608155.760937756</v>
      </c>
      <c r="F6" s="15">
        <v>12370084.514570031</v>
      </c>
      <c r="G6" s="15">
        <v>606423.36188696593</v>
      </c>
      <c r="H6" s="15">
        <v>14494332.354733635</v>
      </c>
      <c r="J6" s="5">
        <f t="shared" si="0"/>
        <v>1158922.2336739078</v>
      </c>
      <c r="K6" s="5">
        <f t="shared" si="0"/>
        <v>56680.241026784061</v>
      </c>
      <c r="L6" s="5">
        <f t="shared" si="0"/>
        <v>-2886176.5937958788</v>
      </c>
      <c r="N6" s="16">
        <f t="shared" si="1"/>
        <v>8.5662033824052575E-2</v>
      </c>
      <c r="O6" s="16">
        <f t="shared" si="1"/>
        <v>8.5477202623730084E-2</v>
      </c>
      <c r="P6" s="16">
        <f t="shared" si="1"/>
        <v>-0.24863351709218634</v>
      </c>
    </row>
    <row r="7" spans="1:16" x14ac:dyDescent="0.25">
      <c r="A7" s="13" t="s">
        <v>15</v>
      </c>
      <c r="B7" s="15">
        <v>3852375.1971310521</v>
      </c>
      <c r="C7" s="15">
        <v>367384.47894245741</v>
      </c>
      <c r="D7" s="15">
        <v>5718524.6012415811</v>
      </c>
      <c r="F7" s="15">
        <v>3642923.2250418067</v>
      </c>
      <c r="G7" s="15">
        <v>293492.8919411932</v>
      </c>
      <c r="H7" s="15">
        <v>5096170.7871790072</v>
      </c>
      <c r="J7" s="5">
        <f t="shared" si="0"/>
        <v>209451.97208924545</v>
      </c>
      <c r="K7" s="5">
        <f t="shared" si="0"/>
        <v>73891.587001264212</v>
      </c>
      <c r="L7" s="5">
        <f t="shared" si="0"/>
        <v>622353.81406257395</v>
      </c>
      <c r="N7" s="16">
        <f t="shared" si="1"/>
        <v>5.4369567181625743E-2</v>
      </c>
      <c r="O7" s="16">
        <f t="shared" si="1"/>
        <v>0.20112876628312237</v>
      </c>
      <c r="P7" s="16">
        <f t="shared" si="1"/>
        <v>0.108831185919433</v>
      </c>
    </row>
    <row r="8" spans="1:16" x14ac:dyDescent="0.25">
      <c r="A8" s="13" t="s">
        <v>16</v>
      </c>
      <c r="B8" s="15">
        <v>14464924.105164241</v>
      </c>
      <c r="C8" s="15">
        <v>1655313.23418581</v>
      </c>
      <c r="D8" s="15">
        <v>33737724.351162538</v>
      </c>
      <c r="F8" s="15">
        <v>12056050.197206285</v>
      </c>
      <c r="G8" s="15">
        <v>1383857.3192421277</v>
      </c>
      <c r="H8" s="15">
        <v>33301154.20250982</v>
      </c>
      <c r="J8" s="5">
        <f t="shared" si="0"/>
        <v>2408873.9079579562</v>
      </c>
      <c r="K8" s="5">
        <f t="shared" si="0"/>
        <v>271455.91494368226</v>
      </c>
      <c r="L8" s="5">
        <f t="shared" si="0"/>
        <v>436570.14865271747</v>
      </c>
      <c r="N8" s="16">
        <f t="shared" si="1"/>
        <v>0.16653208066939973</v>
      </c>
      <c r="O8" s="16">
        <f t="shared" si="1"/>
        <v>0.16399066311893643</v>
      </c>
      <c r="P8" s="16">
        <f t="shared" si="1"/>
        <v>1.2940118429702984E-2</v>
      </c>
    </row>
    <row r="9" spans="1:16" x14ac:dyDescent="0.25">
      <c r="A9" s="13" t="s">
        <v>17</v>
      </c>
      <c r="B9" s="15">
        <v>17173777.553727146</v>
      </c>
      <c r="C9" s="15">
        <v>1154736.4155043638</v>
      </c>
      <c r="D9" s="15">
        <v>41158513.636931308</v>
      </c>
      <c r="F9" s="15">
        <v>17207964.518554099</v>
      </c>
      <c r="G9" s="15">
        <v>1185769.9196513239</v>
      </c>
      <c r="H9" s="15">
        <v>27244567.826692179</v>
      </c>
      <c r="J9" s="5">
        <f t="shared" si="0"/>
        <v>-34186.964826952666</v>
      </c>
      <c r="K9" s="5">
        <f t="shared" si="0"/>
        <v>-31033.504146960098</v>
      </c>
      <c r="L9" s="5">
        <f t="shared" si="0"/>
        <v>13913945.810239129</v>
      </c>
      <c r="N9" s="16">
        <f t="shared" si="1"/>
        <v>-1.9906490997685729E-3</v>
      </c>
      <c r="O9" s="16">
        <f t="shared" si="1"/>
        <v>-2.6874967940978406E-2</v>
      </c>
      <c r="P9" s="16">
        <f t="shared" si="1"/>
        <v>0.33805753854420589</v>
      </c>
    </row>
    <row r="10" spans="1:16" x14ac:dyDescent="0.25">
      <c r="A10" s="13" t="s">
        <v>18</v>
      </c>
      <c r="B10" s="15">
        <v>793168.59200043662</v>
      </c>
      <c r="C10" s="15">
        <v>140572.37384797403</v>
      </c>
      <c r="D10" s="15">
        <v>4765001.8117730133</v>
      </c>
      <c r="F10" s="15">
        <v>766106.99421514338</v>
      </c>
      <c r="G10" s="15">
        <v>108642.09876129018</v>
      </c>
      <c r="H10" s="15">
        <v>4492639.0669755824</v>
      </c>
      <c r="J10" s="5">
        <f t="shared" si="0"/>
        <v>27061.597785293241</v>
      </c>
      <c r="K10" s="5">
        <f t="shared" si="0"/>
        <v>31930.275086683847</v>
      </c>
      <c r="L10" s="5">
        <f t="shared" si="0"/>
        <v>272362.74479743093</v>
      </c>
      <c r="N10" s="16">
        <f t="shared" si="1"/>
        <v>3.4118342630085313E-2</v>
      </c>
      <c r="O10" s="16">
        <f t="shared" si="1"/>
        <v>0.22714473841934082</v>
      </c>
      <c r="P10" s="16">
        <f t="shared" si="1"/>
        <v>5.7159001309190952E-2</v>
      </c>
    </row>
    <row r="11" spans="1:16" s="8" customFormat="1" x14ac:dyDescent="0.25">
      <c r="A11" s="18" t="s">
        <v>32</v>
      </c>
      <c r="B11" s="19">
        <f>SUM(B4:B10)</f>
        <v>51623623.25211814</v>
      </c>
      <c r="C11" s="19">
        <f>SUM(C4:C10)</f>
        <v>4024694.8404986793</v>
      </c>
      <c r="D11" s="19">
        <f>SUM(D4:D10)</f>
        <v>97881327.050006643</v>
      </c>
      <c r="E11" s="19"/>
      <c r="F11" s="19">
        <f>SUM(F4:F10)</f>
        <v>47275641.818817154</v>
      </c>
      <c r="G11" s="19">
        <f>SUM(G4:G10)</f>
        <v>3613532.3255724595</v>
      </c>
      <c r="H11" s="19">
        <f>SUM(H4:H10)</f>
        <v>85220045.467964724</v>
      </c>
      <c r="J11" s="19">
        <f>SUM(J4:J10)</f>
        <v>4347981.4333009822</v>
      </c>
      <c r="K11" s="19">
        <f>SUM(K4:K10)</f>
        <v>411162.51492622012</v>
      </c>
      <c r="L11" s="19">
        <f>SUM(L4:L10)</f>
        <v>12661281.582041919</v>
      </c>
      <c r="N11" s="20">
        <f t="shared" si="1"/>
        <v>8.4224646768135999E-2</v>
      </c>
      <c r="O11" s="20">
        <f t="shared" si="1"/>
        <v>0.10215992298071351</v>
      </c>
      <c r="P11" s="20">
        <f t="shared" si="1"/>
        <v>0.12935339112815042</v>
      </c>
    </row>
    <row r="14" spans="1:16" x14ac:dyDescent="0.25">
      <c r="A14" s="8" t="s">
        <v>36</v>
      </c>
    </row>
    <row r="15" spans="1:16" x14ac:dyDescent="0.25">
      <c r="B15" s="25">
        <v>2014</v>
      </c>
      <c r="C15" s="25"/>
      <c r="D15" s="25"/>
      <c r="E15" s="17"/>
      <c r="F15" s="25">
        <v>2015</v>
      </c>
      <c r="G15" s="25"/>
      <c r="H15" s="25"/>
      <c r="J15" s="26" t="s">
        <v>53</v>
      </c>
      <c r="K15" s="26"/>
      <c r="L15" s="26"/>
      <c r="N15" s="26" t="s">
        <v>54</v>
      </c>
      <c r="O15" s="26"/>
      <c r="P15" s="26"/>
    </row>
    <row r="16" spans="1:16" x14ac:dyDescent="0.25">
      <c r="A16" s="12" t="s">
        <v>0</v>
      </c>
      <c r="B16" s="14" t="s">
        <v>23</v>
      </c>
      <c r="C16" s="14" t="s">
        <v>24</v>
      </c>
      <c r="D16" s="14" t="s">
        <v>25</v>
      </c>
      <c r="F16" s="14" t="s">
        <v>23</v>
      </c>
      <c r="G16" s="14" t="s">
        <v>24</v>
      </c>
      <c r="H16" s="14" t="s">
        <v>25</v>
      </c>
      <c r="J16" s="14" t="s">
        <v>23</v>
      </c>
      <c r="K16" s="14" t="s">
        <v>24</v>
      </c>
      <c r="L16" s="14" t="s">
        <v>25</v>
      </c>
      <c r="N16" s="14" t="s">
        <v>23</v>
      </c>
      <c r="O16" s="14" t="s">
        <v>24</v>
      </c>
      <c r="P16" s="14" t="s">
        <v>25</v>
      </c>
    </row>
    <row r="17" spans="1:16" x14ac:dyDescent="0.25">
      <c r="A17" s="13" t="s">
        <v>12</v>
      </c>
      <c r="B17" s="15">
        <v>46159.205382187334</v>
      </c>
      <c r="C17" s="15">
        <v>7313.7004580266675</v>
      </c>
      <c r="D17" s="15">
        <v>13763.335047840001</v>
      </c>
      <c r="F17" s="15">
        <v>34585.321296885333</v>
      </c>
      <c r="G17" s="15">
        <v>5414.6357703153317</v>
      </c>
      <c r="H17" s="15">
        <v>7564.0314164800002</v>
      </c>
      <c r="J17" s="5">
        <f>B17-F17</f>
        <v>11573.884085302001</v>
      </c>
      <c r="K17" s="5">
        <f>C17-G17</f>
        <v>1899.0646877113359</v>
      </c>
      <c r="L17" s="5">
        <f>D17-H17</f>
        <v>6199.3036313600005</v>
      </c>
      <c r="N17" s="16">
        <f>J17/B17</f>
        <v>0.25073837362391682</v>
      </c>
      <c r="O17" s="16">
        <f>K17/C17</f>
        <v>0.25965852698098174</v>
      </c>
      <c r="P17" s="16">
        <f>L17/D17</f>
        <v>0.45042161727603303</v>
      </c>
    </row>
    <row r="18" spans="1:16" x14ac:dyDescent="0.25">
      <c r="A18" s="13" t="s">
        <v>13</v>
      </c>
      <c r="B18" s="15">
        <v>1764211.1200994046</v>
      </c>
      <c r="C18" s="15">
        <v>36267.193158224385</v>
      </c>
      <c r="D18" s="15">
        <v>879445.30283737136</v>
      </c>
      <c r="F18" s="15">
        <v>1197926.3175631743</v>
      </c>
      <c r="G18" s="15">
        <v>29928.256831169885</v>
      </c>
      <c r="H18" s="15">
        <v>583418.94838278356</v>
      </c>
      <c r="J18" s="5">
        <f t="shared" ref="J18:L23" si="2">B18-F18</f>
        <v>566284.8025362303</v>
      </c>
      <c r="K18" s="5">
        <f t="shared" si="2"/>
        <v>6338.9363270545</v>
      </c>
      <c r="L18" s="5">
        <f t="shared" si="2"/>
        <v>296026.3544545878</v>
      </c>
      <c r="N18" s="16">
        <f t="shared" ref="N18:P24" si="3">J18/B18</f>
        <v>0.32098471440556553</v>
      </c>
      <c r="O18" s="16">
        <f t="shared" si="3"/>
        <v>0.17478430986923527</v>
      </c>
      <c r="P18" s="16">
        <f t="shared" si="3"/>
        <v>0.33660575990287545</v>
      </c>
    </row>
    <row r="19" spans="1:16" x14ac:dyDescent="0.25">
      <c r="A19" s="13" t="s">
        <v>14</v>
      </c>
      <c r="B19" s="15">
        <v>12616497.229132742</v>
      </c>
      <c r="C19" s="15">
        <v>591676.90215528093</v>
      </c>
      <c r="D19" s="15">
        <v>10702090.718324054</v>
      </c>
      <c r="F19" s="15">
        <v>11603233.781452661</v>
      </c>
      <c r="G19" s="15">
        <v>546834.63788994204</v>
      </c>
      <c r="H19" s="15">
        <v>12459761.447063534</v>
      </c>
      <c r="J19" s="5">
        <f t="shared" si="2"/>
        <v>1013263.4476800803</v>
      </c>
      <c r="K19" s="5">
        <f t="shared" si="2"/>
        <v>44842.26426533889</v>
      </c>
      <c r="L19" s="5">
        <f t="shared" si="2"/>
        <v>-1757670.7287394796</v>
      </c>
      <c r="N19" s="16">
        <f t="shared" si="3"/>
        <v>8.031258036821462E-2</v>
      </c>
      <c r="O19" s="16">
        <f t="shared" si="3"/>
        <v>7.5788431324585306E-2</v>
      </c>
      <c r="P19" s="16">
        <f t="shared" si="3"/>
        <v>-0.16423620159844154</v>
      </c>
    </row>
    <row r="20" spans="1:16" x14ac:dyDescent="0.25">
      <c r="A20" s="13" t="s">
        <v>15</v>
      </c>
      <c r="B20" s="15">
        <v>1806280.7665195956</v>
      </c>
      <c r="C20" s="15">
        <v>140306.32658544023</v>
      </c>
      <c r="D20" s="15">
        <v>2233341.435266891</v>
      </c>
      <c r="F20" s="15">
        <v>1703668.5325629881</v>
      </c>
      <c r="G20" s="15">
        <v>112187.00712684637</v>
      </c>
      <c r="H20" s="15">
        <v>1990249.047504989</v>
      </c>
      <c r="J20" s="5">
        <f t="shared" si="2"/>
        <v>102612.23395660752</v>
      </c>
      <c r="K20" s="5">
        <f t="shared" si="2"/>
        <v>28119.319458593862</v>
      </c>
      <c r="L20" s="5">
        <f t="shared" si="2"/>
        <v>243092.38776190206</v>
      </c>
      <c r="N20" s="16">
        <f t="shared" si="3"/>
        <v>5.6808573649557444E-2</v>
      </c>
      <c r="O20" s="16">
        <f t="shared" si="3"/>
        <v>0.2004137670974549</v>
      </c>
      <c r="P20" s="16">
        <f t="shared" si="3"/>
        <v>0.1088469429363593</v>
      </c>
    </row>
    <row r="21" spans="1:16" x14ac:dyDescent="0.25">
      <c r="A21" s="13" t="s">
        <v>16</v>
      </c>
      <c r="B21" s="15">
        <v>8870443.2802250441</v>
      </c>
      <c r="C21" s="15">
        <v>665467.77464352048</v>
      </c>
      <c r="D21" s="15">
        <v>15781311.943180976</v>
      </c>
      <c r="F21" s="15">
        <v>7397984.6515707811</v>
      </c>
      <c r="G21" s="15">
        <v>561062.52403652295</v>
      </c>
      <c r="H21" s="15">
        <v>15753037.718479283</v>
      </c>
      <c r="J21" s="5">
        <f t="shared" si="2"/>
        <v>1472458.628654263</v>
      </c>
      <c r="K21" s="5">
        <f t="shared" si="2"/>
        <v>104405.25060699752</v>
      </c>
      <c r="L21" s="5">
        <f t="shared" si="2"/>
        <v>28274.224701693282</v>
      </c>
      <c r="N21" s="16">
        <f t="shared" si="3"/>
        <v>0.16599605928790817</v>
      </c>
      <c r="O21" s="16">
        <f t="shared" si="3"/>
        <v>0.15689001719568704</v>
      </c>
      <c r="P21" s="16">
        <f t="shared" si="3"/>
        <v>1.791627008165847E-3</v>
      </c>
    </row>
    <row r="22" spans="1:16" x14ac:dyDescent="0.25">
      <c r="A22" s="13" t="s">
        <v>17</v>
      </c>
      <c r="B22" s="15">
        <v>14244196.23594817</v>
      </c>
      <c r="C22" s="15">
        <v>991516.49878682313</v>
      </c>
      <c r="D22" s="15">
        <v>38878306.174479999</v>
      </c>
      <c r="F22" s="15">
        <v>14319414.052574631</v>
      </c>
      <c r="G22" s="15">
        <v>1011787.0683596985</v>
      </c>
      <c r="H22" s="15">
        <v>25869264.37328019</v>
      </c>
      <c r="J22" s="5">
        <f t="shared" si="2"/>
        <v>-75217.816626461223</v>
      </c>
      <c r="K22" s="5">
        <f t="shared" si="2"/>
        <v>-20270.569572875393</v>
      </c>
      <c r="L22" s="5">
        <f t="shared" si="2"/>
        <v>13009041.801199809</v>
      </c>
      <c r="N22" s="16">
        <f t="shared" si="3"/>
        <v>-5.2805939612537442E-3</v>
      </c>
      <c r="O22" s="16">
        <f t="shared" si="3"/>
        <v>-2.0444006325338597E-2</v>
      </c>
      <c r="P22" s="16">
        <f t="shared" si="3"/>
        <v>0.33460927394360196</v>
      </c>
    </row>
    <row r="23" spans="1:16" x14ac:dyDescent="0.25">
      <c r="A23" s="13" t="s">
        <v>18</v>
      </c>
      <c r="B23" s="15">
        <v>245027.34619604202</v>
      </c>
      <c r="C23" s="15">
        <v>62664.785248085223</v>
      </c>
      <c r="D23" s="15">
        <v>741377.06085924001</v>
      </c>
      <c r="F23" s="15">
        <v>248355.75474448377</v>
      </c>
      <c r="G23" s="15">
        <v>50444.7242588589</v>
      </c>
      <c r="H23" s="15">
        <v>564915.06333536573</v>
      </c>
      <c r="J23" s="5">
        <f t="shared" si="2"/>
        <v>-3328.4085484417446</v>
      </c>
      <c r="K23" s="5">
        <f t="shared" si="2"/>
        <v>12220.060989226324</v>
      </c>
      <c r="L23" s="5">
        <f t="shared" si="2"/>
        <v>176461.99752387428</v>
      </c>
      <c r="N23" s="16">
        <f t="shared" si="3"/>
        <v>-1.3583824826551173E-2</v>
      </c>
      <c r="O23" s="16">
        <f t="shared" si="3"/>
        <v>0.19500682785152795</v>
      </c>
      <c r="P23" s="16">
        <f t="shared" si="3"/>
        <v>0.23801923048355264</v>
      </c>
    </row>
    <row r="24" spans="1:16" s="8" customFormat="1" x14ac:dyDescent="0.25">
      <c r="A24" s="18" t="s">
        <v>32</v>
      </c>
      <c r="B24" s="19">
        <f>SUM(B17:B23)</f>
        <v>39592815.183503181</v>
      </c>
      <c r="C24" s="19">
        <f>SUM(C17:C23)</f>
        <v>2495213.1810354008</v>
      </c>
      <c r="D24" s="19">
        <f>SUM(D17:D23)</f>
        <v>69229635.969996363</v>
      </c>
      <c r="E24" s="19"/>
      <c r="F24" s="19">
        <f>SUM(F17:F23)</f>
        <v>36505168.411765605</v>
      </c>
      <c r="G24" s="19">
        <f>SUM(G17:G23)</f>
        <v>2317658.8542733537</v>
      </c>
      <c r="H24" s="19">
        <f>SUM(H17:H23)</f>
        <v>57228210.629462622</v>
      </c>
      <c r="J24" s="19">
        <f>SUM(J17:J23)</f>
        <v>3087646.7717375802</v>
      </c>
      <c r="K24" s="19">
        <f>SUM(K17:K23)</f>
        <v>177554.32676204704</v>
      </c>
      <c r="L24" s="19">
        <f>SUM(L17:L23)</f>
        <v>12001425.340533746</v>
      </c>
      <c r="N24" s="20">
        <f t="shared" si="3"/>
        <v>7.7985027268889062E-2</v>
      </c>
      <c r="O24" s="20">
        <f t="shared" si="3"/>
        <v>7.1157978849875264E-2</v>
      </c>
      <c r="P24" s="20">
        <f t="shared" si="3"/>
        <v>0.17335675931814923</v>
      </c>
    </row>
    <row r="27" spans="1:16" x14ac:dyDescent="0.25">
      <c r="A27" t="s">
        <v>33</v>
      </c>
    </row>
  </sheetData>
  <mergeCells count="8">
    <mergeCell ref="B2:D2"/>
    <mergeCell ref="F2:H2"/>
    <mergeCell ref="J2:L2"/>
    <mergeCell ref="N2:P2"/>
    <mergeCell ref="B15:D15"/>
    <mergeCell ref="F15:H15"/>
    <mergeCell ref="J15:L15"/>
    <mergeCell ref="N15:P15"/>
  </mergeCells>
  <pageMargins left="0.28125" right="0.156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7" workbookViewId="0">
      <selection activeCell="B43" sqref="B43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</cols>
  <sheetData>
    <row r="1" spans="1:9" x14ac:dyDescent="0.25">
      <c r="A1" s="8" t="s">
        <v>57</v>
      </c>
    </row>
    <row r="2" spans="1:9" x14ac:dyDescent="0.25">
      <c r="D2" s="27" t="s">
        <v>7</v>
      </c>
      <c r="E2" s="27"/>
      <c r="F2" s="27"/>
      <c r="G2" s="27" t="s">
        <v>8</v>
      </c>
      <c r="H2" s="27"/>
      <c r="I2" s="2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34564.180243151997</v>
      </c>
      <c r="E4" s="4">
        <v>5289.1636164079982</v>
      </c>
      <c r="F4" s="4">
        <v>7564.0314164800002</v>
      </c>
      <c r="G4" s="4">
        <v>34564.180243151997</v>
      </c>
      <c r="H4" s="4">
        <v>5289.1636164079982</v>
      </c>
      <c r="I4" s="4">
        <v>7564.0314164800002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21.141053733333326</v>
      </c>
      <c r="E6" s="4">
        <v>125.47215390733332</v>
      </c>
      <c r="F6" s="4">
        <v>0</v>
      </c>
      <c r="G6" s="4">
        <v>21.141053733333326</v>
      </c>
      <c r="H6" s="4">
        <v>125.47215390733332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1195267.3438267815</v>
      </c>
      <c r="E7" s="4">
        <v>29605.845675967455</v>
      </c>
      <c r="F7" s="4">
        <v>575991.97273807728</v>
      </c>
      <c r="G7" s="4">
        <v>1195267.3438267815</v>
      </c>
      <c r="H7" s="4">
        <v>29605.845675967455</v>
      </c>
      <c r="I7" s="4">
        <v>575991.97273807728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7625.2257199491341</v>
      </c>
      <c r="G8" s="4">
        <v>2658.9737363917707</v>
      </c>
      <c r="H8" s="4">
        <v>322.41115520243858</v>
      </c>
      <c r="I8" s="4">
        <v>7426.9756447065183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10874061.212515041</v>
      </c>
      <c r="E9" s="4">
        <v>446405.58095872722</v>
      </c>
      <c r="F9" s="4">
        <v>5992430.3613727922</v>
      </c>
      <c r="G9" s="4">
        <v>10404539.203341808</v>
      </c>
      <c r="H9" s="4">
        <v>417312.48235795012</v>
      </c>
      <c r="I9" s="4">
        <v>5873575.2089309199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240335.09566079971</v>
      </c>
      <c r="E10" s="4">
        <v>39955.770982007991</v>
      </c>
      <c r="F10" s="4">
        <v>1258078.2314358717</v>
      </c>
      <c r="G10" s="4">
        <v>146027.89920088471</v>
      </c>
      <c r="H10" s="4">
        <v>25090.320592068256</v>
      </c>
      <c r="I10" s="4">
        <v>842878.37407773547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627057.92966659984</v>
      </c>
      <c r="E11" s="4">
        <v>21596.67355242441</v>
      </c>
      <c r="F11" s="4">
        <v>4935256.6765994439</v>
      </c>
      <c r="G11" s="4">
        <v>541016.0893863336</v>
      </c>
      <c r="H11" s="4">
        <v>11096.820993639098</v>
      </c>
      <c r="I11" s="4">
        <v>3611579.7085707472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628630.2767257666</v>
      </c>
      <c r="E12" s="4">
        <v>98465.336393908452</v>
      </c>
      <c r="F12" s="4">
        <v>2308567.0853253473</v>
      </c>
      <c r="G12" s="4">
        <v>511650.58952265425</v>
      </c>
      <c r="H12" s="4">
        <v>93335.013946261461</v>
      </c>
      <c r="I12" s="4">
        <v>2131728.1554834824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2927565.2740678946</v>
      </c>
      <c r="E13" s="4">
        <v>256856.99257898403</v>
      </c>
      <c r="F13" s="4">
        <v>3405583.2798568034</v>
      </c>
      <c r="G13" s="4">
        <v>1383791.3976054974</v>
      </c>
      <c r="H13" s="4">
        <v>98190.965109030119</v>
      </c>
      <c r="I13" s="4">
        <v>1328021.4234794958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158333.15454807205</v>
      </c>
      <c r="E15" s="4">
        <v>11134.581857875335</v>
      </c>
      <c r="F15" s="4">
        <v>47543.855385792085</v>
      </c>
      <c r="G15" s="4">
        <v>66852.908270765081</v>
      </c>
      <c r="H15" s="4">
        <v>4269.5643210677827</v>
      </c>
      <c r="I15" s="4">
        <v>18573.582387109847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343637.18047030299</v>
      </c>
      <c r="E16" s="4">
        <v>14076.066738767178</v>
      </c>
      <c r="F16" s="4">
        <v>1487138.6336211963</v>
      </c>
      <c r="G16" s="4">
        <v>153991.23757024284</v>
      </c>
      <c r="H16" s="4">
        <v>5381.7481923455061</v>
      </c>
      <c r="I16" s="4">
        <v>582790.07605417795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7594409.6251413338</v>
      </c>
      <c r="E17" s="4">
        <v>860681.81057107402</v>
      </c>
      <c r="F17" s="4">
        <v>7132410.7357318997</v>
      </c>
      <c r="G17" s="4">
        <v>4875674.8319818033</v>
      </c>
      <c r="H17" s="4">
        <v>350489.68902192096</v>
      </c>
      <c r="I17" s="4">
        <v>2918753.5539085539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1976804.3755458863</v>
      </c>
      <c r="E18" s="4">
        <v>278490.27299301123</v>
      </c>
      <c r="F18" s="4">
        <v>3759424.491781869</v>
      </c>
      <c r="G18" s="4">
        <v>1021322.9184319705</v>
      </c>
      <c r="H18" s="4">
        <v>111217.34590713018</v>
      </c>
      <c r="I18" s="4">
        <v>1602226.2031193976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1022613.9684039998</v>
      </c>
      <c r="E19" s="4">
        <v>84237.67922416002</v>
      </c>
      <c r="F19" s="4">
        <v>1365765.3765391989</v>
      </c>
      <c r="G19" s="4">
        <v>578033.26422389725</v>
      </c>
      <c r="H19" s="4">
        <v>29652.767792617957</v>
      </c>
      <c r="I19" s="4">
        <v>494394.61692107597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1462222.2281166264</v>
      </c>
      <c r="E20" s="4">
        <v>160447.55645346525</v>
      </c>
      <c r="F20" s="4">
        <v>21043553.598457795</v>
      </c>
      <c r="G20" s="4">
        <v>922953.63693273615</v>
      </c>
      <c r="H20" s="4">
        <v>69702.721314784663</v>
      </c>
      <c r="I20" s="4">
        <v>10737663.344531326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13175601.202215577</v>
      </c>
      <c r="E21" s="4">
        <v>669242.51958902366</v>
      </c>
      <c r="F21" s="4">
        <v>10197694.736778783</v>
      </c>
      <c r="G21" s="4">
        <v>11629423.578929244</v>
      </c>
      <c r="H21" s="4">
        <v>619224.67587294045</v>
      </c>
      <c r="I21" s="4">
        <v>10267603.942174478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762480.61808174697</v>
      </c>
      <c r="E22" s="4">
        <v>101611.94201755727</v>
      </c>
      <c r="F22" s="4">
        <v>817875.84904213448</v>
      </c>
      <c r="G22" s="4">
        <v>338628.58340558835</v>
      </c>
      <c r="H22" s="4">
        <v>64017.126024610225</v>
      </c>
      <c r="I22" s="4">
        <v>831620.47487009328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2087915.4652060959</v>
      </c>
      <c r="E23" s="4">
        <v>195174.94905419767</v>
      </c>
      <c r="F23" s="4">
        <v>10565907.774621263</v>
      </c>
      <c r="G23" s="4">
        <v>1577175.8484913372</v>
      </c>
      <c r="H23" s="4">
        <v>162987.15728518969</v>
      </c>
      <c r="I23" s="4">
        <v>9479801.5654457584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392039.16135335166</v>
      </c>
      <c r="E25" s="4">
        <v>69437.537548577253</v>
      </c>
      <c r="F25" s="4">
        <v>325810.20298478391</v>
      </c>
      <c r="G25" s="4">
        <v>154342.15945376834</v>
      </c>
      <c r="H25" s="4">
        <v>32575.426415269158</v>
      </c>
      <c r="I25" s="4">
        <v>211090.24758548141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184403.84601520054</v>
      </c>
      <c r="E26" s="4">
        <v>30556.316669199921</v>
      </c>
      <c r="F26" s="4">
        <v>318887.49169199757</v>
      </c>
      <c r="G26" s="4">
        <v>71114.509173611121</v>
      </c>
      <c r="H26" s="4">
        <v>13866.534185803208</v>
      </c>
      <c r="I26" s="4">
        <v>199600.85106675391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52257.456326600011</v>
      </c>
      <c r="E27" s="4">
        <v>5665.4048061520025</v>
      </c>
      <c r="F27" s="4">
        <v>127379.29081079997</v>
      </c>
      <c r="G27" s="4">
        <v>13383.394414867445</v>
      </c>
      <c r="H27" s="4">
        <v>2657.8272198435452</v>
      </c>
      <c r="I27" s="4">
        <v>82528.189075068862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137406.5305199998</v>
      </c>
      <c r="E28" s="11">
        <v>2982.8397373600037</v>
      </c>
      <c r="F28" s="11">
        <v>3720562.0814880133</v>
      </c>
      <c r="G28" s="11">
        <v>9515.6917022374219</v>
      </c>
      <c r="H28" s="11">
        <v>1344.9364379429851</v>
      </c>
      <c r="I28" s="11">
        <v>71695.775608066993</v>
      </c>
    </row>
    <row r="29" spans="1:9" x14ac:dyDescent="0.25">
      <c r="A29" s="6" t="s">
        <v>22</v>
      </c>
      <c r="B29" s="6"/>
      <c r="C29" s="6"/>
      <c r="D29" s="7">
        <f>SUM(D4:D28)</f>
        <v>47275641.818817832</v>
      </c>
      <c r="E29" s="7">
        <f t="shared" ref="E29:I29" si="0">SUM(E4:E28)</f>
        <v>3613532.3255717466</v>
      </c>
      <c r="F29" s="7">
        <f t="shared" si="0"/>
        <v>85220045.46796529</v>
      </c>
      <c r="G29" s="7">
        <f t="shared" si="0"/>
        <v>36505168.41176413</v>
      </c>
      <c r="H29" s="7">
        <f t="shared" si="0"/>
        <v>2317658.8542732191</v>
      </c>
      <c r="I29" s="7">
        <f t="shared" si="0"/>
        <v>57228210.629463747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58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27" t="s">
        <v>7</v>
      </c>
      <c r="E33" s="27"/>
      <c r="F33" s="27"/>
      <c r="G33" s="27" t="s">
        <v>8</v>
      </c>
      <c r="H33" s="27"/>
      <c r="I33" s="2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M14" sqref="M14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56</v>
      </c>
    </row>
    <row r="2" spans="1:9" x14ac:dyDescent="0.25">
      <c r="D2" s="27" t="s">
        <v>7</v>
      </c>
      <c r="E2" s="27"/>
      <c r="F2" s="27"/>
      <c r="G2" s="27" t="s">
        <v>8</v>
      </c>
      <c r="H2" s="27"/>
      <c r="I2" s="2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45441.240231743999</v>
      </c>
      <c r="E4" s="4">
        <v>7195.9242082559995</v>
      </c>
      <c r="F4" s="4">
        <v>13763.335047840001</v>
      </c>
      <c r="G4" s="4">
        <v>45441.240231743999</v>
      </c>
      <c r="H4" s="4">
        <v>7195.9242082559995</v>
      </c>
      <c r="I4" s="4">
        <v>13763.335047840001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717.96515044333307</v>
      </c>
      <c r="E6" s="4">
        <v>117.77624977066668</v>
      </c>
      <c r="F6" s="4">
        <v>0</v>
      </c>
      <c r="G6" s="4">
        <v>717.96515044333307</v>
      </c>
      <c r="H6" s="4">
        <v>117.77624977066668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1761552.1463630127</v>
      </c>
      <c r="E7" s="4">
        <v>35944.782003021952</v>
      </c>
      <c r="F7" s="4">
        <v>872018.32719266484</v>
      </c>
      <c r="G7" s="4">
        <v>1761552.1463630127</v>
      </c>
      <c r="H7" s="4">
        <v>35944.782003021952</v>
      </c>
      <c r="I7" s="4">
        <v>872018.32719266484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7625.2257199491341</v>
      </c>
      <c r="G8" s="4">
        <v>2658.9737363917707</v>
      </c>
      <c r="H8" s="4">
        <v>322.41115520243858</v>
      </c>
      <c r="I8" s="4">
        <v>7426.9756447065183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12126990.496294979</v>
      </c>
      <c r="E9" s="4">
        <v>504681.42187490687</v>
      </c>
      <c r="F9" s="4">
        <v>6899239.8112198748</v>
      </c>
      <c r="G9" s="4">
        <v>11517120.370201496</v>
      </c>
      <c r="H9" s="4">
        <v>461062.44967925694</v>
      </c>
      <c r="I9" s="4">
        <v>6773922.9853167497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289140.99863104051</v>
      </c>
      <c r="E10" s="4">
        <v>50268.96089963703</v>
      </c>
      <c r="F10" s="4">
        <v>220741.60035247193</v>
      </c>
      <c r="G10" s="4">
        <v>184324.95983549624</v>
      </c>
      <c r="H10" s="4">
        <v>32116.637967657811</v>
      </c>
      <c r="I10" s="4">
        <v>186183.85843793908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521066.31396091112</v>
      </c>
      <c r="E11" s="4">
        <v>12806.400000165124</v>
      </c>
      <c r="F11" s="4">
        <v>3008501.7005986404</v>
      </c>
      <c r="G11" s="4">
        <v>440751.25289622089</v>
      </c>
      <c r="H11" s="4">
        <v>7659.2867632444113</v>
      </c>
      <c r="I11" s="4">
        <v>2323409.6342769829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591808.93935516023</v>
      </c>
      <c r="E12" s="4">
        <v>95346.820139130155</v>
      </c>
      <c r="F12" s="4">
        <v>1479672.6487672925</v>
      </c>
      <c r="G12" s="4">
        <v>474300.64619849558</v>
      </c>
      <c r="H12" s="4">
        <v>90838.52774517909</v>
      </c>
      <c r="I12" s="4">
        <v>1418574.2402920721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3088302.7976470864</v>
      </c>
      <c r="E13" s="4">
        <v>326156.84022991988</v>
      </c>
      <c r="F13" s="4">
        <v>3657537.5974423997</v>
      </c>
      <c r="G13" s="4">
        <v>1461066.5263661921</v>
      </c>
      <c r="H13" s="4">
        <v>124549.57844034879</v>
      </c>
      <c r="I13" s="4">
        <v>1426412.766108769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146450.37693812372</v>
      </c>
      <c r="E15" s="4">
        <v>14740.641628203379</v>
      </c>
      <c r="F15" s="4">
        <v>44100.861862762591</v>
      </c>
      <c r="G15" s="4">
        <v>59212.755045070982</v>
      </c>
      <c r="H15" s="4">
        <v>5652.3108248478884</v>
      </c>
      <c r="I15" s="4">
        <v>17228.535307116748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404234.40659030294</v>
      </c>
      <c r="E16" s="4">
        <v>15061.746318767191</v>
      </c>
      <c r="F16" s="4">
        <v>1860981.1236211983</v>
      </c>
      <c r="G16" s="4">
        <v>186968.49599184981</v>
      </c>
      <c r="H16" s="4">
        <v>5759.7078158401737</v>
      </c>
      <c r="I16" s="4">
        <v>728836.1682668071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9609578.8828809932</v>
      </c>
      <c r="E17" s="4">
        <v>1083763.7110610623</v>
      </c>
      <c r="F17" s="4">
        <v>8588605.9250076041</v>
      </c>
      <c r="G17" s="4">
        <v>6099048.4293273073</v>
      </c>
      <c r="H17" s="4">
        <v>440538.91088382609</v>
      </c>
      <c r="I17" s="4">
        <v>3552982.8176186215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2067486.6480040057</v>
      </c>
      <c r="E18" s="4">
        <v>294379.30702895188</v>
      </c>
      <c r="F18" s="4">
        <v>3861279.7013594937</v>
      </c>
      <c r="G18" s="4">
        <v>1081498.5061721175</v>
      </c>
      <c r="H18" s="4">
        <v>117400.45753846712</v>
      </c>
      <c r="I18" s="4">
        <v>1650853.6481423327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1249989.0843001539</v>
      </c>
      <c r="E19" s="4">
        <v>85693.001780955397</v>
      </c>
      <c r="F19" s="4">
        <v>2299866.7877818756</v>
      </c>
      <c r="G19" s="4">
        <v>706801.81105889846</v>
      </c>
      <c r="H19" s="4">
        <v>30130.004361594867</v>
      </c>
      <c r="I19" s="4">
        <v>863985.5009410138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1537869.4899804851</v>
      </c>
      <c r="E20" s="4">
        <v>191477.2143144554</v>
      </c>
      <c r="F20" s="4">
        <v>18987971.937006734</v>
      </c>
      <c r="G20" s="4">
        <v>983094.53366719675</v>
      </c>
      <c r="H20" s="4">
        <v>77398.401859703474</v>
      </c>
      <c r="I20" s="4">
        <v>9713489.9764751121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13162999.684206212</v>
      </c>
      <c r="E21" s="4">
        <v>653258.09907726187</v>
      </c>
      <c r="F21" s="4">
        <v>24996680.413181148</v>
      </c>
      <c r="G21" s="4">
        <v>11534499.157431975</v>
      </c>
      <c r="H21" s="4">
        <v>605963.22059544141</v>
      </c>
      <c r="I21" s="4">
        <v>23852006.125099618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787995.10153774871</v>
      </c>
      <c r="E22" s="4">
        <v>105022.9692175573</v>
      </c>
      <c r="F22" s="4">
        <v>838342.01224213396</v>
      </c>
      <c r="G22" s="4">
        <v>354231.52476120478</v>
      </c>
      <c r="H22" s="4">
        <v>66785.140721646298</v>
      </c>
      <c r="I22" s="4">
        <v>864184.57548306033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2040815.5349324998</v>
      </c>
      <c r="E23" s="4">
        <v>176714.83821900003</v>
      </c>
      <c r="F23" s="4">
        <v>9660401.7452579159</v>
      </c>
      <c r="G23" s="4">
        <v>1581279.5120065135</v>
      </c>
      <c r="H23" s="4">
        <v>153210.02829277594</v>
      </c>
      <c r="I23" s="4">
        <v>8871877.0831074044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388206.3079892649</v>
      </c>
      <c r="E25" s="4">
        <v>68723.775414436779</v>
      </c>
      <c r="F25" s="4">
        <v>460523.23676217027</v>
      </c>
      <c r="G25" s="4">
        <v>147363.0164274812</v>
      </c>
      <c r="H25" s="4">
        <v>32240.577186745912</v>
      </c>
      <c r="I25" s="4">
        <v>298369.91959252401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187110.61419241733</v>
      </c>
      <c r="E26" s="4">
        <v>31007.444698736042</v>
      </c>
      <c r="F26" s="4">
        <v>323398.77198735863</v>
      </c>
      <c r="G26" s="4">
        <v>72525.604530296667</v>
      </c>
      <c r="H26" s="4">
        <v>14078.173141457995</v>
      </c>
      <c r="I26" s="4">
        <v>202523.67934453971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80442.054485317887</v>
      </c>
      <c r="E27" s="4">
        <v>31766.186902987472</v>
      </c>
      <c r="F27" s="4">
        <v>260513.95641711997</v>
      </c>
      <c r="G27" s="4">
        <v>15622.834197939184</v>
      </c>
      <c r="H27" s="4">
        <v>14902.560207121842</v>
      </c>
      <c r="I27" s="4">
        <v>168785.246919144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137409.61533344912</v>
      </c>
      <c r="E28" s="11">
        <v>9074.966831812817</v>
      </c>
      <c r="F28" s="11">
        <v>3720565.8466063761</v>
      </c>
      <c r="G28" s="11">
        <v>9515.8910403256104</v>
      </c>
      <c r="H28" s="11">
        <v>1443.4747127594976</v>
      </c>
      <c r="I28" s="11">
        <v>71698.215003028527</v>
      </c>
    </row>
    <row r="29" spans="1:9" x14ac:dyDescent="0.25">
      <c r="A29" s="6" t="s">
        <v>22</v>
      </c>
      <c r="B29" s="6"/>
      <c r="C29" s="6"/>
      <c r="D29" s="7">
        <f>SUM(D4:D28)</f>
        <v>51623623.252118632</v>
      </c>
      <c r="E29" s="7">
        <f t="shared" ref="E29:I29" si="0">SUM(E4:E28)</f>
        <v>4024694.8404979869</v>
      </c>
      <c r="F29" s="7">
        <f t="shared" si="0"/>
        <v>97881327.050000057</v>
      </c>
      <c r="G29" s="7">
        <f t="shared" si="0"/>
        <v>39592815.183502495</v>
      </c>
      <c r="H29" s="7">
        <f t="shared" si="0"/>
        <v>2495213.181035486</v>
      </c>
      <c r="I29" s="7">
        <f t="shared" si="0"/>
        <v>69229635.969992816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55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27" t="s">
        <v>7</v>
      </c>
      <c r="E33" s="27"/>
      <c r="F33" s="27"/>
      <c r="G33" s="27" t="s">
        <v>8</v>
      </c>
      <c r="H33" s="27"/>
      <c r="I33" s="2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paperSize="0" orientation="portrait" horizontalDpi="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R15" sqref="R15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5703125" customWidth="1"/>
    <col min="10" max="10" width="10.140625" customWidth="1"/>
    <col min="12" max="12" width="11.42578125" customWidth="1"/>
    <col min="13" max="13" width="2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25">
        <v>2013</v>
      </c>
      <c r="C4" s="25"/>
      <c r="D4" s="25"/>
      <c r="E4" s="17"/>
      <c r="F4" s="25">
        <v>2014</v>
      </c>
      <c r="G4" s="25"/>
      <c r="H4" s="25"/>
      <c r="J4" s="26" t="s">
        <v>59</v>
      </c>
      <c r="K4" s="26"/>
      <c r="L4" s="26"/>
      <c r="N4" s="26" t="s">
        <v>60</v>
      </c>
      <c r="O4" s="26"/>
      <c r="P4" s="26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42203.494165147895</v>
      </c>
      <c r="C6" s="15">
        <v>6345.3297704579991</v>
      </c>
      <c r="D6" s="15">
        <v>6700.5635905600002</v>
      </c>
      <c r="F6" s="15">
        <v>46159.205382187334</v>
      </c>
      <c r="G6" s="15">
        <v>7313.7004580266675</v>
      </c>
      <c r="H6" s="15">
        <v>13763.335047840001</v>
      </c>
      <c r="J6" s="5">
        <f>B6-F6</f>
        <v>-3955.7112170394394</v>
      </c>
      <c r="K6" s="5">
        <f>C6-G6</f>
        <v>-968.37068756866847</v>
      </c>
      <c r="L6" s="5">
        <f>D6-H6</f>
        <v>-7062.7714572800005</v>
      </c>
      <c r="N6" s="16">
        <f>J6/B6</f>
        <v>-9.3729471819565799E-2</v>
      </c>
      <c r="O6" s="16">
        <f>K6/C6</f>
        <v>-0.15261156198329034</v>
      </c>
      <c r="P6" s="16">
        <f>L6/D6</f>
        <v>-1.0540563285199311</v>
      </c>
    </row>
    <row r="7" spans="1:16" x14ac:dyDescent="0.25">
      <c r="A7" s="13" t="s">
        <v>13</v>
      </c>
      <c r="B7" s="15">
        <v>1460910.1587754737</v>
      </c>
      <c r="C7" s="15">
        <v>26070.372643268282</v>
      </c>
      <c r="D7" s="15">
        <v>693835.98455661931</v>
      </c>
      <c r="F7" s="15">
        <v>1764211.8504691285</v>
      </c>
      <c r="G7" s="15">
        <v>36271.034646297674</v>
      </c>
      <c r="H7" s="15">
        <v>879643.55291261396</v>
      </c>
      <c r="J7" s="5">
        <f t="shared" ref="J7:L12" si="0">B7-F7</f>
        <v>-303301.69169365475</v>
      </c>
      <c r="K7" s="5">
        <f t="shared" si="0"/>
        <v>-10200.662003029393</v>
      </c>
      <c r="L7" s="5">
        <f t="shared" si="0"/>
        <v>-185807.56835599465</v>
      </c>
      <c r="N7" s="16">
        <f t="shared" ref="N7:P13" si="1">J7/B7</f>
        <v>-0.20761146048014373</v>
      </c>
      <c r="O7" s="16">
        <f t="shared" si="1"/>
        <v>-0.39127411574085574</v>
      </c>
      <c r="P7" s="16">
        <f t="shared" si="1"/>
        <v>-0.26779753787882721</v>
      </c>
    </row>
    <row r="8" spans="1:16" x14ac:dyDescent="0.25">
      <c r="A8" s="13" t="s">
        <v>14</v>
      </c>
      <c r="B8" s="15">
        <v>12897170.699822539</v>
      </c>
      <c r="C8" s="15">
        <v>668356.49033648416</v>
      </c>
      <c r="D8" s="15">
        <v>9943361.562696822</v>
      </c>
      <c r="F8" s="15">
        <v>13529006.748243939</v>
      </c>
      <c r="G8" s="15">
        <v>663103.60291374999</v>
      </c>
      <c r="H8" s="15">
        <v>11608155.760937756</v>
      </c>
      <c r="J8" s="5">
        <f t="shared" si="0"/>
        <v>-631836.04842139967</v>
      </c>
      <c r="K8" s="5">
        <f t="shared" si="0"/>
        <v>5252.887422734173</v>
      </c>
      <c r="L8" s="5">
        <f t="shared" si="0"/>
        <v>-1664794.1982409339</v>
      </c>
      <c r="N8" s="16">
        <f t="shared" si="1"/>
        <v>-4.899028346039442E-2</v>
      </c>
      <c r="O8" s="16">
        <f t="shared" si="1"/>
        <v>7.8594096095178281E-3</v>
      </c>
      <c r="P8" s="16">
        <f t="shared" si="1"/>
        <v>-0.16742770417667596</v>
      </c>
    </row>
    <row r="9" spans="1:16" x14ac:dyDescent="0.25">
      <c r="A9" s="13" t="s">
        <v>15</v>
      </c>
      <c r="B9" s="15">
        <v>3825416.1855364782</v>
      </c>
      <c r="C9" s="15">
        <v>438046.5427533068</v>
      </c>
      <c r="D9" s="15">
        <v>5603535.4666119637</v>
      </c>
      <c r="F9" s="15">
        <v>3852375.1971310521</v>
      </c>
      <c r="G9" s="15">
        <v>367384.47894245741</v>
      </c>
      <c r="H9" s="15">
        <v>5718524.6012415811</v>
      </c>
      <c r="J9" s="5">
        <f t="shared" si="0"/>
        <v>-26959.011594573967</v>
      </c>
      <c r="K9" s="5">
        <f t="shared" si="0"/>
        <v>70662.063810849388</v>
      </c>
      <c r="L9" s="5">
        <f t="shared" si="0"/>
        <v>-114989.13462961745</v>
      </c>
      <c r="N9" s="16">
        <f t="shared" si="1"/>
        <v>-7.0473408086950996E-3</v>
      </c>
      <c r="O9" s="16">
        <f t="shared" si="1"/>
        <v>0.1613117714996872</v>
      </c>
      <c r="P9" s="16">
        <f t="shared" si="1"/>
        <v>-2.0520818564416569E-2</v>
      </c>
    </row>
    <row r="10" spans="1:16" x14ac:dyDescent="0.25">
      <c r="A10" s="13" t="s">
        <v>16</v>
      </c>
      <c r="B10" s="15">
        <v>15230180.099953998</v>
      </c>
      <c r="C10" s="15">
        <v>1681823.2330863569</v>
      </c>
      <c r="D10" s="15">
        <v>31646454.218289804</v>
      </c>
      <c r="F10" s="15">
        <v>14464924.105164241</v>
      </c>
      <c r="G10" s="15">
        <v>1655313.23418581</v>
      </c>
      <c r="H10" s="15">
        <v>33737724.351162538</v>
      </c>
      <c r="J10" s="5">
        <f t="shared" si="0"/>
        <v>765255.99478975683</v>
      </c>
      <c r="K10" s="5">
        <f t="shared" si="0"/>
        <v>26509.998900546925</v>
      </c>
      <c r="L10" s="5">
        <f t="shared" si="0"/>
        <v>-2091270.1328727342</v>
      </c>
      <c r="N10" s="16">
        <f t="shared" si="1"/>
        <v>5.0246023997580193E-2</v>
      </c>
      <c r="O10" s="16">
        <f t="shared" si="1"/>
        <v>1.5762654706522126E-2</v>
      </c>
      <c r="P10" s="16">
        <f t="shared" si="1"/>
        <v>-6.6082288980864781E-2</v>
      </c>
    </row>
    <row r="11" spans="1:16" x14ac:dyDescent="0.25">
      <c r="A11" s="13" t="s">
        <v>17</v>
      </c>
      <c r="B11" s="15">
        <v>17680012.261627644</v>
      </c>
      <c r="C11" s="15">
        <v>1260109.8315606562</v>
      </c>
      <c r="D11" s="15">
        <v>42120401.760161631</v>
      </c>
      <c r="F11" s="15">
        <v>17173777.553727146</v>
      </c>
      <c r="G11" s="15">
        <v>1154736.4155043638</v>
      </c>
      <c r="H11" s="15">
        <v>41158513.636931308</v>
      </c>
      <c r="J11" s="5">
        <f t="shared" si="0"/>
        <v>506234.70790049806</v>
      </c>
      <c r="K11" s="5">
        <f t="shared" si="0"/>
        <v>105373.41605629236</v>
      </c>
      <c r="L11" s="5">
        <f t="shared" si="0"/>
        <v>961888.1232303232</v>
      </c>
      <c r="N11" s="16">
        <f t="shared" si="1"/>
        <v>2.8633164978014186E-2</v>
      </c>
      <c r="O11" s="16">
        <f t="shared" si="1"/>
        <v>8.3622406092797905E-2</v>
      </c>
      <c r="P11" s="16">
        <f t="shared" si="1"/>
        <v>2.2836632202784386E-2</v>
      </c>
    </row>
    <row r="12" spans="1:16" x14ac:dyDescent="0.25">
      <c r="A12" s="13" t="s">
        <v>18</v>
      </c>
      <c r="B12" s="15">
        <v>811558.60080467712</v>
      </c>
      <c r="C12" s="15">
        <v>188526.05577702707</v>
      </c>
      <c r="D12" s="15">
        <v>4610406.6343266368</v>
      </c>
      <c r="F12" s="15">
        <v>793168.59200043662</v>
      </c>
      <c r="G12" s="15">
        <v>140572.37384797403</v>
      </c>
      <c r="H12" s="15">
        <v>4765001.8117730133</v>
      </c>
      <c r="J12" s="5">
        <f t="shared" si="0"/>
        <v>18390.008804240497</v>
      </c>
      <c r="K12" s="5">
        <f t="shared" si="0"/>
        <v>47953.68192905304</v>
      </c>
      <c r="L12" s="5">
        <f t="shared" si="0"/>
        <v>-154595.17744637653</v>
      </c>
      <c r="N12" s="16">
        <f t="shared" si="1"/>
        <v>2.266011201902909E-2</v>
      </c>
      <c r="O12" s="16">
        <f t="shared" si="1"/>
        <v>0.25436103105964653</v>
      </c>
      <c r="P12" s="16">
        <f t="shared" si="1"/>
        <v>-3.3531787911144979E-2</v>
      </c>
    </row>
    <row r="13" spans="1:16" s="8" customFormat="1" ht="30" x14ac:dyDescent="0.25">
      <c r="A13" s="18" t="s">
        <v>32</v>
      </c>
      <c r="B13" s="19">
        <f>SUM(B6:B12)</f>
        <v>51947451.50068596</v>
      </c>
      <c r="C13" s="19">
        <f>SUM(C6:C12)</f>
        <v>4269277.8559275577</v>
      </c>
      <c r="D13" s="19">
        <f>SUM(D6:D12)</f>
        <v>94624696.190234035</v>
      </c>
      <c r="E13" s="19"/>
      <c r="F13" s="19">
        <f>SUM(F6:F12)</f>
        <v>51623623.25211814</v>
      </c>
      <c r="G13" s="19">
        <f>SUM(G6:G12)</f>
        <v>4024694.8404986793</v>
      </c>
      <c r="H13" s="19">
        <f>SUM(H6:H12)</f>
        <v>97881327.050006643</v>
      </c>
      <c r="J13" s="19">
        <f>SUM(J6:J12)</f>
        <v>323828.24856782751</v>
      </c>
      <c r="K13" s="19">
        <f>SUM(K6:K12)</f>
        <v>244583.01542887784</v>
      </c>
      <c r="L13" s="19">
        <f>SUM(L6:L12)</f>
        <v>-3256630.8597726133</v>
      </c>
      <c r="N13" s="20">
        <f t="shared" si="1"/>
        <v>6.2337658386100309E-3</v>
      </c>
      <c r="O13" s="20">
        <f t="shared" si="1"/>
        <v>5.7289083466257294E-2</v>
      </c>
      <c r="P13" s="20">
        <f t="shared" si="1"/>
        <v>-3.4416288673999693E-2</v>
      </c>
    </row>
    <row r="16" spans="1:16" x14ac:dyDescent="0.25">
      <c r="A16" s="8" t="s">
        <v>36</v>
      </c>
    </row>
    <row r="17" spans="1:16" x14ac:dyDescent="0.25">
      <c r="B17" s="25">
        <v>2013</v>
      </c>
      <c r="C17" s="25"/>
      <c r="D17" s="25"/>
      <c r="E17" s="17"/>
      <c r="F17" s="25">
        <v>2014</v>
      </c>
      <c r="G17" s="25"/>
      <c r="H17" s="25"/>
      <c r="J17" s="26" t="s">
        <v>59</v>
      </c>
      <c r="K17" s="26"/>
      <c r="L17" s="26"/>
      <c r="N17" s="26" t="s">
        <v>60</v>
      </c>
      <c r="O17" s="26"/>
      <c r="P17" s="26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42203.494165147895</v>
      </c>
      <c r="C19" s="15">
        <v>6345.3297704579991</v>
      </c>
      <c r="D19" s="15">
        <v>6700.5635905600002</v>
      </c>
      <c r="F19" s="15">
        <v>46159.205382187334</v>
      </c>
      <c r="G19" s="15">
        <v>7313.7004580266675</v>
      </c>
      <c r="H19" s="15">
        <v>13763.335047840001</v>
      </c>
      <c r="J19" s="5">
        <f>B19-F19</f>
        <v>-3955.7112170394394</v>
      </c>
      <c r="K19" s="5">
        <f>C19-G19</f>
        <v>-968.37068756866847</v>
      </c>
      <c r="L19" s="5">
        <f>D19-H19</f>
        <v>-7062.7714572800005</v>
      </c>
      <c r="N19" s="16">
        <f>J19/B19</f>
        <v>-9.3729471819565799E-2</v>
      </c>
      <c r="O19" s="16">
        <f>K19/C19</f>
        <v>-0.15261156198329034</v>
      </c>
      <c r="P19" s="16">
        <f>L19/D19</f>
        <v>-1.0540563285199311</v>
      </c>
    </row>
    <row r="20" spans="1:16" x14ac:dyDescent="0.25">
      <c r="A20" s="13" t="s">
        <v>13</v>
      </c>
      <c r="B20" s="15">
        <v>1460909.4284057498</v>
      </c>
      <c r="C20" s="15">
        <v>26066.531155194996</v>
      </c>
      <c r="D20" s="15">
        <v>693637.73448137683</v>
      </c>
      <c r="F20" s="15">
        <v>1764211.1200994046</v>
      </c>
      <c r="G20" s="15">
        <v>36267.193158224385</v>
      </c>
      <c r="H20" s="15">
        <v>879445.30283737136</v>
      </c>
      <c r="J20" s="5">
        <f t="shared" ref="J20:L25" si="2">B20-F20</f>
        <v>-303301.69169365475</v>
      </c>
      <c r="K20" s="5">
        <f t="shared" si="2"/>
        <v>-10200.662003029389</v>
      </c>
      <c r="L20" s="5">
        <f t="shared" si="2"/>
        <v>-185807.56835599453</v>
      </c>
      <c r="N20" s="16">
        <f t="shared" ref="N20:P26" si="3">J20/B20</f>
        <v>-0.2076115642737959</v>
      </c>
      <c r="O20" s="16">
        <f t="shared" si="3"/>
        <v>-0.39133177875861791</v>
      </c>
      <c r="P20" s="16">
        <f t="shared" si="3"/>
        <v>-0.26787407766234089</v>
      </c>
    </row>
    <row r="21" spans="1:16" x14ac:dyDescent="0.25">
      <c r="A21" s="13" t="s">
        <v>14</v>
      </c>
      <c r="B21" s="15">
        <v>11906903.762325343</v>
      </c>
      <c r="C21" s="15">
        <v>597111.816604033</v>
      </c>
      <c r="D21" s="15">
        <v>9042224.5518994294</v>
      </c>
      <c r="F21" s="15">
        <v>12616497.229132742</v>
      </c>
      <c r="G21" s="15">
        <v>591676.90215528093</v>
      </c>
      <c r="H21" s="15">
        <v>10702090.718324054</v>
      </c>
      <c r="J21" s="5">
        <f t="shared" si="2"/>
        <v>-709593.46680739895</v>
      </c>
      <c r="K21" s="5">
        <f t="shared" si="2"/>
        <v>5434.914448752068</v>
      </c>
      <c r="L21" s="5">
        <f t="shared" si="2"/>
        <v>-1659866.1664246246</v>
      </c>
      <c r="N21" s="16">
        <f t="shared" si="3"/>
        <v>-5.9595129092470285E-2</v>
      </c>
      <c r="O21" s="16">
        <f t="shared" si="3"/>
        <v>9.1020045117548923E-3</v>
      </c>
      <c r="P21" s="16">
        <f t="shared" si="3"/>
        <v>-0.18356834171696715</v>
      </c>
    </row>
    <row r="22" spans="1:16" x14ac:dyDescent="0.25">
      <c r="A22" s="13" t="s">
        <v>15</v>
      </c>
      <c r="B22" s="15">
        <v>1797177.0435450473</v>
      </c>
      <c r="C22" s="15">
        <v>167389.81860532975</v>
      </c>
      <c r="D22" s="15">
        <v>2188285.0872740024</v>
      </c>
      <c r="F22" s="15">
        <v>1806280.7665195956</v>
      </c>
      <c r="G22" s="15">
        <v>140306.32658544023</v>
      </c>
      <c r="H22" s="15">
        <v>2233341.435266891</v>
      </c>
      <c r="J22" s="5">
        <f t="shared" si="2"/>
        <v>-9103.7229745483492</v>
      </c>
      <c r="K22" s="5">
        <f t="shared" si="2"/>
        <v>27083.492019889527</v>
      </c>
      <c r="L22" s="5">
        <f t="shared" si="2"/>
        <v>-45056.347992888652</v>
      </c>
      <c r="N22" s="16">
        <f t="shared" si="3"/>
        <v>-5.0655682517458996E-3</v>
      </c>
      <c r="O22" s="16">
        <f t="shared" si="3"/>
        <v>0.16179892089940515</v>
      </c>
      <c r="P22" s="16">
        <f t="shared" si="3"/>
        <v>-2.0589798036331909E-2</v>
      </c>
    </row>
    <row r="23" spans="1:16" x14ac:dyDescent="0.25">
      <c r="A23" s="13" t="s">
        <v>16</v>
      </c>
      <c r="B23" s="15">
        <v>9269941.1141515113</v>
      </c>
      <c r="C23" s="15">
        <v>674865.58421056217</v>
      </c>
      <c r="D23" s="15">
        <v>14823195.978762338</v>
      </c>
      <c r="F23" s="15">
        <v>8870443.2802250441</v>
      </c>
      <c r="G23" s="15">
        <v>665467.77464352048</v>
      </c>
      <c r="H23" s="15">
        <v>15781311.943180976</v>
      </c>
      <c r="J23" s="5">
        <f t="shared" si="2"/>
        <v>399497.83392646722</v>
      </c>
      <c r="K23" s="5">
        <f t="shared" si="2"/>
        <v>9397.8095670416951</v>
      </c>
      <c r="L23" s="5">
        <f t="shared" si="2"/>
        <v>-958115.9644186385</v>
      </c>
      <c r="N23" s="16">
        <f t="shared" si="3"/>
        <v>4.3096048724257048E-2</v>
      </c>
      <c r="O23" s="16">
        <f t="shared" si="3"/>
        <v>1.3925453878397095E-2</v>
      </c>
      <c r="P23" s="16">
        <f t="shared" si="3"/>
        <v>-6.4636261018970645E-2</v>
      </c>
    </row>
    <row r="24" spans="1:16" x14ac:dyDescent="0.25">
      <c r="A24" s="13" t="s">
        <v>17</v>
      </c>
      <c r="B24" s="15">
        <v>14707747.514832694</v>
      </c>
      <c r="C24" s="15">
        <v>1090209.5923794927</v>
      </c>
      <c r="D24" s="15">
        <v>39952167.052168861</v>
      </c>
      <c r="F24" s="15">
        <v>14244196.23594817</v>
      </c>
      <c r="G24" s="15">
        <v>991516.49878682313</v>
      </c>
      <c r="H24" s="15">
        <v>38878306.174479999</v>
      </c>
      <c r="J24" s="5">
        <f t="shared" si="2"/>
        <v>463551.27888452448</v>
      </c>
      <c r="K24" s="5">
        <f t="shared" si="2"/>
        <v>98693.093592669582</v>
      </c>
      <c r="L24" s="5">
        <f t="shared" si="2"/>
        <v>1073860.8776888624</v>
      </c>
      <c r="N24" s="16">
        <f t="shared" si="3"/>
        <v>3.1517489569156336E-2</v>
      </c>
      <c r="O24" s="16">
        <f t="shared" si="3"/>
        <v>9.0526715488956508E-2</v>
      </c>
      <c r="P24" s="16">
        <f t="shared" si="3"/>
        <v>2.6878664085646046E-2</v>
      </c>
    </row>
    <row r="25" spans="1:16" x14ac:dyDescent="0.25">
      <c r="A25" s="13" t="s">
        <v>18</v>
      </c>
      <c r="B25" s="15">
        <v>250297.51016732669</v>
      </c>
      <c r="C25" s="15">
        <v>85161.430321772932</v>
      </c>
      <c r="D25" s="15">
        <v>641215.88117943483</v>
      </c>
      <c r="F25" s="15">
        <v>245027.34619604202</v>
      </c>
      <c r="G25" s="15">
        <v>62664.785248085223</v>
      </c>
      <c r="H25" s="15">
        <v>741377.06085924001</v>
      </c>
      <c r="J25" s="5">
        <f t="shared" si="2"/>
        <v>5270.1639712846663</v>
      </c>
      <c r="K25" s="5">
        <f t="shared" si="2"/>
        <v>22496.645073687709</v>
      </c>
      <c r="L25" s="5">
        <f t="shared" si="2"/>
        <v>-100161.17967980518</v>
      </c>
      <c r="N25" s="16">
        <f t="shared" si="3"/>
        <v>2.1055598866171314E-2</v>
      </c>
      <c r="O25" s="16">
        <f t="shared" si="3"/>
        <v>0.26416471621820647</v>
      </c>
      <c r="P25" s="16">
        <f t="shared" si="3"/>
        <v>-0.15620508259335603</v>
      </c>
    </row>
    <row r="26" spans="1:16" s="8" customFormat="1" ht="30" x14ac:dyDescent="0.25">
      <c r="A26" s="18" t="s">
        <v>32</v>
      </c>
      <c r="B26" s="19">
        <f>SUM(B19:B25)</f>
        <v>39435179.867592819</v>
      </c>
      <c r="C26" s="19">
        <f>SUM(C19:C25)</f>
        <v>2647150.1030468438</v>
      </c>
      <c r="D26" s="19">
        <f>SUM(D19:D25)</f>
        <v>67347426.849355996</v>
      </c>
      <c r="E26" s="19"/>
      <c r="F26" s="19">
        <f>SUM(F19:F25)</f>
        <v>39592815.183503181</v>
      </c>
      <c r="G26" s="19">
        <f>SUM(G19:G25)</f>
        <v>2495213.1810354008</v>
      </c>
      <c r="H26" s="19">
        <f>SUM(H19:H25)</f>
        <v>69229635.969996363</v>
      </c>
      <c r="J26" s="19">
        <f>SUM(J19:J25)</f>
        <v>-157635.31591036517</v>
      </c>
      <c r="K26" s="19">
        <f>SUM(K19:K25)</f>
        <v>151936.92201144251</v>
      </c>
      <c r="L26" s="19">
        <f>SUM(L19:L25)</f>
        <v>-1882209.1206403689</v>
      </c>
      <c r="N26" s="20">
        <f t="shared" si="3"/>
        <v>-3.9973271692848866E-3</v>
      </c>
      <c r="O26" s="20">
        <f t="shared" si="3"/>
        <v>5.7396413537926926E-2</v>
      </c>
      <c r="P26" s="20">
        <f t="shared" si="3"/>
        <v>-2.794775106776581E-2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F4" sqref="F4:H13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5703125" customWidth="1"/>
    <col min="10" max="10" width="10.140625" customWidth="1"/>
    <col min="12" max="12" width="11.42578125" customWidth="1"/>
    <col min="13" max="13" width="2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25">
        <v>2011</v>
      </c>
      <c r="C4" s="25"/>
      <c r="D4" s="25"/>
      <c r="E4" s="17"/>
      <c r="F4" s="25">
        <v>2013</v>
      </c>
      <c r="G4" s="25"/>
      <c r="H4" s="25"/>
      <c r="J4" s="26" t="s">
        <v>37</v>
      </c>
      <c r="K4" s="26"/>
      <c r="L4" s="26"/>
      <c r="N4" s="26" t="s">
        <v>38</v>
      </c>
      <c r="O4" s="26"/>
      <c r="P4" s="26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42203.494165147895</v>
      </c>
      <c r="G6" s="15">
        <v>6345.3297704579991</v>
      </c>
      <c r="H6" s="15">
        <v>6700.5635905600002</v>
      </c>
      <c r="J6" s="5">
        <f>B6-F6</f>
        <v>-1477.0620960012093</v>
      </c>
      <c r="K6" s="5">
        <f>C6-G6</f>
        <v>-804.86057547132805</v>
      </c>
      <c r="L6" s="5">
        <f>D6-H6</f>
        <v>6408.5211310666664</v>
      </c>
      <c r="N6" s="16">
        <f>J6/B6</f>
        <v>-3.6267898290068823E-2</v>
      </c>
      <c r="O6" s="16">
        <f>K6/C6</f>
        <v>-0.14526938913397647</v>
      </c>
      <c r="P6" s="16">
        <f>L6/D6</f>
        <v>0.48886106598229784</v>
      </c>
    </row>
    <row r="7" spans="1:16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1460910.1587754737</v>
      </c>
      <c r="G7" s="15">
        <v>26070.372643268282</v>
      </c>
      <c r="H7" s="15">
        <v>693835.98455661931</v>
      </c>
      <c r="J7" s="5">
        <f t="shared" ref="J7:L12" si="0">B7-F7</f>
        <v>350129.0202309438</v>
      </c>
      <c r="K7" s="5">
        <f t="shared" si="0"/>
        <v>17950.972906945033</v>
      </c>
      <c r="L7" s="5">
        <f t="shared" si="0"/>
        <v>508150.02600143384</v>
      </c>
      <c r="N7" s="16">
        <f t="shared" ref="N7:P13" si="1">J7/B7</f>
        <v>0.19333045043400637</v>
      </c>
      <c r="O7" s="16">
        <f t="shared" si="1"/>
        <v>0.40777883280439725</v>
      </c>
      <c r="P7" s="16">
        <f t="shared" si="1"/>
        <v>0.42275868565684221</v>
      </c>
    </row>
    <row r="8" spans="1:16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12897170.699822539</v>
      </c>
      <c r="G8" s="15">
        <v>668356.49033648416</v>
      </c>
      <c r="H8" s="15">
        <v>9943361.562696822</v>
      </c>
      <c r="J8" s="5">
        <f t="shared" si="0"/>
        <v>1214796.3683988955</v>
      </c>
      <c r="K8" s="5">
        <f t="shared" si="0"/>
        <v>172267.84995998477</v>
      </c>
      <c r="L8" s="5">
        <f t="shared" si="0"/>
        <v>-609170.05787836201</v>
      </c>
      <c r="N8" s="16">
        <f t="shared" si="1"/>
        <v>8.6082709981266922E-2</v>
      </c>
      <c r="O8" s="16">
        <f t="shared" si="1"/>
        <v>0.20492845817339747</v>
      </c>
      <c r="P8" s="16">
        <f t="shared" si="1"/>
        <v>-6.5262219825241274E-2</v>
      </c>
    </row>
    <row r="9" spans="1:16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3825416.1855364782</v>
      </c>
      <c r="G9" s="15">
        <v>438046.5427533068</v>
      </c>
      <c r="H9" s="15">
        <v>5603535.4666119637</v>
      </c>
      <c r="J9" s="5">
        <f t="shared" si="0"/>
        <v>-1086892.653199424</v>
      </c>
      <c r="K9" s="5">
        <f t="shared" si="0"/>
        <v>-38968.859919409791</v>
      </c>
      <c r="L9" s="5">
        <f t="shared" si="0"/>
        <v>-3270965.0205480075</v>
      </c>
      <c r="N9" s="16">
        <f t="shared" si="1"/>
        <v>-0.39689001769207749</v>
      </c>
      <c r="O9" s="16">
        <f t="shared" si="1"/>
        <v>-9.7647304260883208E-2</v>
      </c>
      <c r="P9" s="16">
        <f t="shared" si="1"/>
        <v>-1.4023006362219517</v>
      </c>
    </row>
    <row r="10" spans="1:16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15230180.099953998</v>
      </c>
      <c r="G10" s="15">
        <v>1681823.2330863569</v>
      </c>
      <c r="H10" s="15">
        <v>31646454.218289804</v>
      </c>
      <c r="J10" s="5">
        <f t="shared" si="0"/>
        <v>2126218.6140676253</v>
      </c>
      <c r="K10" s="5">
        <f t="shared" si="0"/>
        <v>576710.71303977584</v>
      </c>
      <c r="L10" s="5">
        <f t="shared" si="0"/>
        <v>-2586020.5998081379</v>
      </c>
      <c r="N10" s="16">
        <f t="shared" si="1"/>
        <v>0.12250344377891757</v>
      </c>
      <c r="O10" s="16">
        <f t="shared" si="1"/>
        <v>0.25534737435713895</v>
      </c>
      <c r="P10" s="16">
        <f t="shared" si="1"/>
        <v>-8.8987681111664399E-2</v>
      </c>
    </row>
    <row r="11" spans="1:16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17680012.261627644</v>
      </c>
      <c r="G11" s="15">
        <v>1260109.8315606562</v>
      </c>
      <c r="H11" s="15">
        <v>42120401.760161631</v>
      </c>
      <c r="J11" s="5">
        <f t="shared" si="0"/>
        <v>1514082.764671579</v>
      </c>
      <c r="K11" s="5">
        <f t="shared" si="0"/>
        <v>58550.609481904656</v>
      </c>
      <c r="L11" s="5">
        <f t="shared" si="0"/>
        <v>-1483592.6856298968</v>
      </c>
      <c r="N11" s="16">
        <f t="shared" si="1"/>
        <v>7.8882737768934882E-2</v>
      </c>
      <c r="O11" s="16">
        <f t="shared" si="1"/>
        <v>4.4401581832251909E-2</v>
      </c>
      <c r="P11" s="16">
        <f t="shared" si="1"/>
        <v>-3.6508592072493885E-2</v>
      </c>
    </row>
    <row r="12" spans="1:16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811558.60080467712</v>
      </c>
      <c r="G12" s="15">
        <v>188526.05577702707</v>
      </c>
      <c r="H12" s="15">
        <v>4610406.6343266368</v>
      </c>
      <c r="J12" s="5">
        <f t="shared" si="0"/>
        <v>42964.190500081517</v>
      </c>
      <c r="K12" s="5">
        <f t="shared" si="0"/>
        <v>2380.7952732543054</v>
      </c>
      <c r="L12" s="5">
        <f t="shared" si="0"/>
        <v>-3095484.3548262464</v>
      </c>
      <c r="N12" s="16">
        <f t="shared" si="1"/>
        <v>5.0278577631007487E-2</v>
      </c>
      <c r="O12" s="16">
        <f t="shared" si="1"/>
        <v>1.2470978700639965E-2</v>
      </c>
      <c r="P12" s="16">
        <f t="shared" si="1"/>
        <v>-2.0433288207016882</v>
      </c>
    </row>
    <row r="13" spans="1:16" s="8" customFormat="1" ht="30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4159821.2425736999</v>
      </c>
      <c r="K13" s="19">
        <f>SUM(K6:K12)</f>
        <v>788087.22016698343</v>
      </c>
      <c r="L13" s="19">
        <f>SUM(L6:L12)</f>
        <v>-10530674.171558149</v>
      </c>
      <c r="N13" s="20">
        <f t="shared" si="1"/>
        <v>7.4140499781704894E-2</v>
      </c>
      <c r="O13" s="20">
        <f t="shared" si="1"/>
        <v>0.1558296085627992</v>
      </c>
      <c r="P13" s="20">
        <f t="shared" si="1"/>
        <v>-0.12522500314254753</v>
      </c>
    </row>
    <row r="16" spans="1:16" x14ac:dyDescent="0.25">
      <c r="A16" s="8" t="s">
        <v>36</v>
      </c>
    </row>
    <row r="17" spans="1:16" x14ac:dyDescent="0.25">
      <c r="B17" s="25">
        <v>2011</v>
      </c>
      <c r="C17" s="25"/>
      <c r="D17" s="25"/>
      <c r="E17" s="17"/>
      <c r="F17" s="25">
        <v>2013</v>
      </c>
      <c r="G17" s="25"/>
      <c r="H17" s="25"/>
      <c r="J17" s="26" t="s">
        <v>37</v>
      </c>
      <c r="K17" s="26"/>
      <c r="L17" s="26"/>
      <c r="N17" s="26" t="s">
        <v>38</v>
      </c>
      <c r="O17" s="26"/>
      <c r="P17" s="26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-1477.0620960012093</v>
      </c>
      <c r="K19" s="5">
        <f>C19-G19</f>
        <v>-804.86057547132805</v>
      </c>
      <c r="L19" s="5">
        <f>D19-H19</f>
        <v>6408.5211310666664</v>
      </c>
      <c r="N19" s="16">
        <f>J19/B19</f>
        <v>-3.6267898290068823E-2</v>
      </c>
      <c r="O19" s="16">
        <f>K19/C19</f>
        <v>-0.14526938913397647</v>
      </c>
      <c r="P19" s="16">
        <f>L19/D19</f>
        <v>0.48886106598229784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2">B20-F20</f>
        <v>350129.75060066767</v>
      </c>
      <c r="K20" s="5">
        <f t="shared" si="2"/>
        <v>17954.814395018318</v>
      </c>
      <c r="L20" s="5">
        <f t="shared" si="2"/>
        <v>508348.27607667632</v>
      </c>
      <c r="N20" s="16">
        <f t="shared" ref="N20:P26" si="3">J20/B20</f>
        <v>0.19333085372165049</v>
      </c>
      <c r="O20" s="16">
        <f t="shared" si="3"/>
        <v>0.40786609701736648</v>
      </c>
      <c r="P20" s="16">
        <f t="shared" si="3"/>
        <v>0.42292362108329568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11906903.762325343</v>
      </c>
      <c r="G21" s="15">
        <v>597111.816604033</v>
      </c>
      <c r="H21" s="15">
        <v>9042224.5518994294</v>
      </c>
      <c r="J21" s="5">
        <f t="shared" si="2"/>
        <v>952665.43765516393</v>
      </c>
      <c r="K21" s="5">
        <f t="shared" si="2"/>
        <v>74882.03186579491</v>
      </c>
      <c r="L21" s="5">
        <f t="shared" si="2"/>
        <v>-535162.36877049133</v>
      </c>
      <c r="N21" s="16">
        <f t="shared" si="3"/>
        <v>7.4082220239275826E-2</v>
      </c>
      <c r="O21" s="16">
        <f t="shared" si="3"/>
        <v>0.11143261509953697</v>
      </c>
      <c r="P21" s="16">
        <f t="shared" si="3"/>
        <v>-6.2908011867106872E-2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1797177.0435450473</v>
      </c>
      <c r="G22" s="15">
        <v>167389.81860532975</v>
      </c>
      <c r="H22" s="15">
        <v>2188285.0872740024</v>
      </c>
      <c r="J22" s="5">
        <f t="shared" si="2"/>
        <v>-547779.74100321415</v>
      </c>
      <c r="K22" s="5">
        <f t="shared" si="2"/>
        <v>-14997.254493349465</v>
      </c>
      <c r="L22" s="5">
        <f t="shared" si="2"/>
        <v>-1280527.3600701133</v>
      </c>
      <c r="N22" s="16">
        <f t="shared" si="3"/>
        <v>-0.4384351878211879</v>
      </c>
      <c r="O22" s="16">
        <f t="shared" si="3"/>
        <v>-9.8411983424133889E-2</v>
      </c>
      <c r="P22" s="16">
        <f t="shared" si="3"/>
        <v>-1.410648812667719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9269941.1141515113</v>
      </c>
      <c r="G23" s="15">
        <v>674865.58421056217</v>
      </c>
      <c r="H23" s="15">
        <v>14823195.978762338</v>
      </c>
      <c r="J23" s="5">
        <f t="shared" si="2"/>
        <v>1269447.3659243565</v>
      </c>
      <c r="K23" s="5">
        <f t="shared" si="2"/>
        <v>230744.32181795221</v>
      </c>
      <c r="L23" s="5">
        <f t="shared" si="2"/>
        <v>-2932048.4804592766</v>
      </c>
      <c r="N23" s="16">
        <f t="shared" si="3"/>
        <v>0.12044791482201996</v>
      </c>
      <c r="O23" s="16">
        <f t="shared" si="3"/>
        <v>0.25479438804933624</v>
      </c>
      <c r="P23" s="16">
        <f t="shared" si="3"/>
        <v>-0.24657405695099632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14707747.514832694</v>
      </c>
      <c r="G24" s="15">
        <v>1090209.5923794927</v>
      </c>
      <c r="H24" s="15">
        <v>39952167.052168861</v>
      </c>
      <c r="J24" s="5">
        <f t="shared" si="2"/>
        <v>1476644.3534777313</v>
      </c>
      <c r="K24" s="5">
        <f t="shared" si="2"/>
        <v>26161.044873124687</v>
      </c>
      <c r="L24" s="5">
        <f t="shared" si="2"/>
        <v>-1578601.4431184381</v>
      </c>
      <c r="N24" s="16">
        <f t="shared" si="3"/>
        <v>9.1238791391911975E-2</v>
      </c>
      <c r="O24" s="16">
        <f t="shared" si="3"/>
        <v>2.3434013758644609E-2</v>
      </c>
      <c r="P24" s="16">
        <f t="shared" si="3"/>
        <v>-4.1137731614549894E-2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250297.51016732669</v>
      </c>
      <c r="G25" s="15">
        <v>85161.430321772932</v>
      </c>
      <c r="H25" s="15">
        <v>641215.88117943483</v>
      </c>
      <c r="J25" s="5">
        <f t="shared" si="2"/>
        <v>41219.134636018338</v>
      </c>
      <c r="K25" s="5">
        <f t="shared" si="2"/>
        <v>3632.2607812421338</v>
      </c>
      <c r="L25" s="5">
        <f t="shared" si="2"/>
        <v>132286.01442230376</v>
      </c>
      <c r="N25" s="16">
        <f t="shared" si="3"/>
        <v>0.1413954755956541</v>
      </c>
      <c r="O25" s="16">
        <f t="shared" si="3"/>
        <v>4.0906743892740342E-2</v>
      </c>
      <c r="P25" s="16">
        <f t="shared" si="3"/>
        <v>0.17102222395898989</v>
      </c>
    </row>
    <row r="26" spans="1:16" s="8" customFormat="1" ht="30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3540849.2391947228</v>
      </c>
      <c r="K26" s="19">
        <f>SUM(K19:K25)</f>
        <v>337572.35866431147</v>
      </c>
      <c r="L26" s="19">
        <f>SUM(L19:L25)</f>
        <v>-5679296.8407882722</v>
      </c>
      <c r="N26" s="20">
        <f t="shared" si="3"/>
        <v>8.2391261193451873E-2</v>
      </c>
      <c r="O26" s="20">
        <f t="shared" si="3"/>
        <v>0.11310008317181346</v>
      </c>
      <c r="P26" s="20">
        <f t="shared" si="3"/>
        <v>-9.209452013542864E-2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A5" sqref="A5"/>
    </sheetView>
  </sheetViews>
  <sheetFormatPr defaultRowHeight="15" x14ac:dyDescent="0.25"/>
  <cols>
    <col min="1" max="1" width="7.5703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4.710937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4" customWidth="1"/>
    <col min="10" max="10" width="10.140625" customWidth="1"/>
    <col min="12" max="12" width="11.42578125" customWidth="1"/>
    <col min="13" max="13" width="4.140625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25">
        <v>2012</v>
      </c>
      <c r="C4" s="25"/>
      <c r="D4" s="25"/>
      <c r="E4" s="17"/>
      <c r="F4" s="25">
        <v>2013</v>
      </c>
      <c r="G4" s="25"/>
      <c r="H4" s="25"/>
      <c r="J4" s="26" t="s">
        <v>37</v>
      </c>
      <c r="K4" s="26"/>
      <c r="L4" s="26"/>
      <c r="N4" s="26" t="s">
        <v>38</v>
      </c>
      <c r="O4" s="26"/>
      <c r="P4" s="26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28241.659933673265</v>
      </c>
      <c r="C6" s="15">
        <v>4817.7555938400001</v>
      </c>
      <c r="D6" s="15">
        <v>10612.96168724056</v>
      </c>
      <c r="F6" s="15">
        <v>42203.494165147895</v>
      </c>
      <c r="G6" s="15">
        <v>6345.3297704579991</v>
      </c>
      <c r="H6" s="15">
        <v>6700.5635905600002</v>
      </c>
      <c r="J6" s="5">
        <f>B6-F6</f>
        <v>-13961.83423147463</v>
      </c>
      <c r="K6" s="5">
        <f>C6-G6</f>
        <v>-1527.574176617999</v>
      </c>
      <c r="L6" s="5">
        <f>D6-H6</f>
        <v>3912.3980966805602</v>
      </c>
      <c r="N6" s="16">
        <f>J6/B6</f>
        <v>-0.49437017031805458</v>
      </c>
      <c r="O6" s="16">
        <f>K6/C6</f>
        <v>-0.31707174572557417</v>
      </c>
      <c r="P6" s="16">
        <f>L6/D6</f>
        <v>0.36864338268404784</v>
      </c>
    </row>
    <row r="7" spans="1:16" x14ac:dyDescent="0.25">
      <c r="A7" s="13" t="s">
        <v>13</v>
      </c>
      <c r="B7" s="15">
        <v>1475093.0681961386</v>
      </c>
      <c r="C7" s="15">
        <v>31924.563229233052</v>
      </c>
      <c r="D7" s="15">
        <v>743582.75330874126</v>
      </c>
      <c r="F7" s="15">
        <v>1460910.1587754737</v>
      </c>
      <c r="G7" s="15">
        <v>26070.372643268282</v>
      </c>
      <c r="H7" s="15">
        <v>693835.98455661931</v>
      </c>
      <c r="J7" s="5">
        <f t="shared" ref="J7:L12" si="0">B7-F7</f>
        <v>14182.909420664888</v>
      </c>
      <c r="K7" s="5">
        <f t="shared" si="0"/>
        <v>5854.1905859647704</v>
      </c>
      <c r="L7" s="5">
        <f t="shared" si="0"/>
        <v>49746.768752121949</v>
      </c>
      <c r="N7" s="16">
        <f t="shared" ref="N7:P13" si="1">J7/B7</f>
        <v>9.614925136899247E-3</v>
      </c>
      <c r="O7" s="16">
        <f t="shared" si="1"/>
        <v>0.18337574562661949</v>
      </c>
      <c r="P7" s="16">
        <f t="shared" si="1"/>
        <v>6.6901455864545462E-2</v>
      </c>
    </row>
    <row r="8" spans="1:16" x14ac:dyDescent="0.25">
      <c r="A8" s="13" t="s">
        <v>14</v>
      </c>
      <c r="B8" s="15">
        <v>13435935.171667909</v>
      </c>
      <c r="C8" s="15">
        <v>788599.94533108489</v>
      </c>
      <c r="D8" s="15">
        <v>9683499.5945890117</v>
      </c>
      <c r="F8" s="15">
        <v>12897170.699822539</v>
      </c>
      <c r="G8" s="15">
        <v>668356.49033648416</v>
      </c>
      <c r="H8" s="15">
        <v>9943361.562696822</v>
      </c>
      <c r="J8" s="5">
        <f t="shared" si="0"/>
        <v>538764.47184536979</v>
      </c>
      <c r="K8" s="5">
        <f t="shared" si="0"/>
        <v>120243.45499460073</v>
      </c>
      <c r="L8" s="5">
        <f t="shared" si="0"/>
        <v>-259861.96810781024</v>
      </c>
      <c r="N8" s="16">
        <f t="shared" si="1"/>
        <v>4.0098769825970264E-2</v>
      </c>
      <c r="O8" s="16">
        <f t="shared" si="1"/>
        <v>0.15247712824037524</v>
      </c>
      <c r="P8" s="16">
        <f t="shared" si="1"/>
        <v>-2.6835542829269806E-2</v>
      </c>
    </row>
    <row r="9" spans="1:16" x14ac:dyDescent="0.25">
      <c r="A9" s="13" t="s">
        <v>15</v>
      </c>
      <c r="B9" s="15">
        <v>4445096.2113925228</v>
      </c>
      <c r="C9" s="15">
        <v>478862.21645269345</v>
      </c>
      <c r="D9" s="15">
        <v>6166135.8267776547</v>
      </c>
      <c r="F9" s="15">
        <v>3825416.1855364782</v>
      </c>
      <c r="G9" s="15">
        <v>438046.5427533068</v>
      </c>
      <c r="H9" s="15">
        <v>5603535.4666119637</v>
      </c>
      <c r="J9" s="5">
        <f t="shared" si="0"/>
        <v>619680.02585604461</v>
      </c>
      <c r="K9" s="5">
        <f t="shared" si="0"/>
        <v>40815.673699386651</v>
      </c>
      <c r="L9" s="5">
        <f t="shared" si="0"/>
        <v>562600.360165691</v>
      </c>
      <c r="N9" s="16">
        <f t="shared" si="1"/>
        <v>0.13940756203832907</v>
      </c>
      <c r="O9" s="16">
        <f t="shared" si="1"/>
        <v>8.5234692354181199E-2</v>
      </c>
      <c r="P9" s="16">
        <f t="shared" si="1"/>
        <v>9.124034500221169E-2</v>
      </c>
    </row>
    <row r="10" spans="1:16" x14ac:dyDescent="0.25">
      <c r="A10" s="13" t="s">
        <v>16</v>
      </c>
      <c r="B10" s="15">
        <v>16949479.337999403</v>
      </c>
      <c r="C10" s="15">
        <v>1785044.2427079084</v>
      </c>
      <c r="D10" s="15">
        <v>102541170.452566</v>
      </c>
      <c r="F10" s="15">
        <v>15230180.099953998</v>
      </c>
      <c r="G10" s="15">
        <v>1681823.2330863569</v>
      </c>
      <c r="H10" s="15">
        <v>31646454.218289804</v>
      </c>
      <c r="J10" s="5">
        <f t="shared" si="0"/>
        <v>1719299.2380454056</v>
      </c>
      <c r="K10" s="5">
        <f t="shared" si="0"/>
        <v>103221.00962155149</v>
      </c>
      <c r="L10" s="5">
        <f t="shared" si="0"/>
        <v>70894716.23427619</v>
      </c>
      <c r="N10" s="16">
        <f t="shared" si="1"/>
        <v>0.10143669924956759</v>
      </c>
      <c r="O10" s="16">
        <f t="shared" si="1"/>
        <v>5.7825462894390472E-2</v>
      </c>
      <c r="P10" s="16">
        <f t="shared" si="1"/>
        <v>0.69137806718396122</v>
      </c>
    </row>
    <row r="11" spans="1:16" x14ac:dyDescent="0.25">
      <c r="A11" s="13" t="s">
        <v>17</v>
      </c>
      <c r="B11" s="15">
        <v>17952400.524012446</v>
      </c>
      <c r="C11" s="15">
        <v>1224674.3213285715</v>
      </c>
      <c r="D11" s="15">
        <v>40466094.361883715</v>
      </c>
      <c r="F11" s="15">
        <v>17680012.261627644</v>
      </c>
      <c r="G11" s="15">
        <v>1260109.8315606562</v>
      </c>
      <c r="H11" s="15">
        <v>42120401.760161631</v>
      </c>
      <c r="J11" s="5">
        <f t="shared" si="0"/>
        <v>272388.2623848021</v>
      </c>
      <c r="K11" s="5">
        <f t="shared" si="0"/>
        <v>-35435.510232084664</v>
      </c>
      <c r="L11" s="5">
        <f t="shared" si="0"/>
        <v>-1654307.398277916</v>
      </c>
      <c r="N11" s="16">
        <f t="shared" si="1"/>
        <v>1.5172804440301226E-2</v>
      </c>
      <c r="O11" s="16">
        <f t="shared" si="1"/>
        <v>-2.8934639695591007E-2</v>
      </c>
      <c r="P11" s="16">
        <f t="shared" si="1"/>
        <v>-4.0881321124881284E-2</v>
      </c>
    </row>
    <row r="12" spans="1:16" x14ac:dyDescent="0.25">
      <c r="A12" s="13" t="s">
        <v>18</v>
      </c>
      <c r="B12" s="15">
        <v>820633.09970619646</v>
      </c>
      <c r="C12" s="15">
        <v>201122.26958360898</v>
      </c>
      <c r="D12" s="15">
        <v>4610513.5294750268</v>
      </c>
      <c r="F12" s="15">
        <v>811558.60080467712</v>
      </c>
      <c r="G12" s="15">
        <v>188526.05577702707</v>
      </c>
      <c r="H12" s="15">
        <v>4610406.6343266368</v>
      </c>
      <c r="J12" s="5">
        <f t="shared" si="0"/>
        <v>9074.4989015193423</v>
      </c>
      <c r="K12" s="5">
        <f t="shared" si="0"/>
        <v>12596.213806581916</v>
      </c>
      <c r="L12" s="5">
        <f t="shared" si="0"/>
        <v>106.89514838997275</v>
      </c>
      <c r="N12" s="16">
        <f t="shared" si="1"/>
        <v>1.1057924552114946E-2</v>
      </c>
      <c r="O12" s="16">
        <f t="shared" si="1"/>
        <v>6.2629632375670444E-2</v>
      </c>
      <c r="P12" s="16">
        <f t="shared" si="1"/>
        <v>2.3185085068418461E-5</v>
      </c>
    </row>
    <row r="13" spans="1:16" s="8" customFormat="1" x14ac:dyDescent="0.25">
      <c r="A13" s="18" t="s">
        <v>32</v>
      </c>
      <c r="B13" s="19">
        <f>SUM(B6:B12)</f>
        <v>55106879.07290829</v>
      </c>
      <c r="C13" s="19">
        <f>SUM(C6:C12)</f>
        <v>4515045.3142269403</v>
      </c>
      <c r="D13" s="19">
        <f>SUM(D6:D12)</f>
        <v>164221609.48028737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3159427.572222332</v>
      </c>
      <c r="K13" s="19">
        <f>SUM(K6:K12)</f>
        <v>245767.45829938288</v>
      </c>
      <c r="L13" s="19">
        <f>SUM(L6:L12)</f>
        <v>69596913.290053368</v>
      </c>
      <c r="N13" s="20">
        <f t="shared" si="1"/>
        <v>5.7332725521296556E-2</v>
      </c>
      <c r="O13" s="20">
        <f t="shared" si="1"/>
        <v>5.4432999271340168E-2</v>
      </c>
      <c r="P13" s="20">
        <f t="shared" si="1"/>
        <v>0.42379875285784208</v>
      </c>
    </row>
    <row r="16" spans="1:16" x14ac:dyDescent="0.25">
      <c r="A16" s="8" t="s">
        <v>36</v>
      </c>
    </row>
    <row r="17" spans="1:16" x14ac:dyDescent="0.25">
      <c r="B17" s="25">
        <v>2012</v>
      </c>
      <c r="C17" s="25"/>
      <c r="D17" s="25"/>
      <c r="E17" s="17"/>
      <c r="F17" s="25">
        <v>2013</v>
      </c>
      <c r="G17" s="25"/>
      <c r="H17" s="25"/>
      <c r="J17" s="26" t="s">
        <v>37</v>
      </c>
      <c r="K17" s="26"/>
      <c r="L17" s="26"/>
      <c r="N17" s="26" t="s">
        <v>38</v>
      </c>
      <c r="O17" s="26"/>
      <c r="P17" s="26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28241.659933673265</v>
      </c>
      <c r="C19" s="15">
        <v>4817.7555938400001</v>
      </c>
      <c r="D19" s="15">
        <v>10612.96168724056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-13961.83423147463</v>
      </c>
      <c r="K19" s="5">
        <f>C19-G19</f>
        <v>-1527.574176617999</v>
      </c>
      <c r="L19" s="5">
        <f>D19-H19</f>
        <v>3912.3980966805602</v>
      </c>
      <c r="N19" s="16">
        <f>J19/B19</f>
        <v>-0.49437017031805458</v>
      </c>
      <c r="O19" s="16">
        <f>K19/C19</f>
        <v>-0.31707174572557417</v>
      </c>
      <c r="P19" s="16">
        <f>L19/D19</f>
        <v>0.36864338268404784</v>
      </c>
    </row>
    <row r="20" spans="1:16" x14ac:dyDescent="0.25">
      <c r="A20" s="13" t="s">
        <v>13</v>
      </c>
      <c r="B20" s="15">
        <v>1475072.4009158744</v>
      </c>
      <c r="C20" s="15">
        <v>31815.860598168005</v>
      </c>
      <c r="D20" s="15">
        <v>695516.84064655215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2">B20-F20</f>
        <v>14162.972510124557</v>
      </c>
      <c r="K20" s="5">
        <f t="shared" si="2"/>
        <v>5749.3294429730086</v>
      </c>
      <c r="L20" s="5">
        <f t="shared" si="2"/>
        <v>1879.1061651753262</v>
      </c>
      <c r="N20" s="16">
        <f t="shared" ref="N20:P26" si="3">J20/B20</f>
        <v>9.6015439657950001E-3</v>
      </c>
      <c r="O20" s="16">
        <f t="shared" si="3"/>
        <v>0.18070639407139161</v>
      </c>
      <c r="P20" s="16">
        <f t="shared" si="3"/>
        <v>2.7017407133212044E-3</v>
      </c>
    </row>
    <row r="21" spans="1:16" x14ac:dyDescent="0.25">
      <c r="A21" s="13" t="s">
        <v>14</v>
      </c>
      <c r="B21" s="15">
        <v>12358724.272843873</v>
      </c>
      <c r="C21" s="15">
        <v>641265.0131342496</v>
      </c>
      <c r="D21" s="15">
        <v>8783536.0978674758</v>
      </c>
      <c r="F21" s="15">
        <v>11906903.762325343</v>
      </c>
      <c r="G21" s="15">
        <v>597111.816604033</v>
      </c>
      <c r="H21" s="15">
        <v>9042224.5518994294</v>
      </c>
      <c r="J21" s="5">
        <f t="shared" si="2"/>
        <v>451820.51051853038</v>
      </c>
      <c r="K21" s="5">
        <f t="shared" si="2"/>
        <v>44153.196530216606</v>
      </c>
      <c r="L21" s="5">
        <f t="shared" si="2"/>
        <v>-258688.45403195359</v>
      </c>
      <c r="N21" s="16">
        <f t="shared" si="3"/>
        <v>3.6558830874747053E-2</v>
      </c>
      <c r="O21" s="16">
        <f t="shared" si="3"/>
        <v>6.8853275363352909E-2</v>
      </c>
      <c r="P21" s="16">
        <f t="shared" si="3"/>
        <v>-2.9451516012413231E-2</v>
      </c>
    </row>
    <row r="22" spans="1:16" x14ac:dyDescent="0.25">
      <c r="A22" s="13" t="s">
        <v>15</v>
      </c>
      <c r="B22" s="15">
        <v>2136361.310657532</v>
      </c>
      <c r="C22" s="15">
        <v>183024.94820196251</v>
      </c>
      <c r="D22" s="15">
        <v>2407474.4871091996</v>
      </c>
      <c r="F22" s="15">
        <v>1797177.0435450473</v>
      </c>
      <c r="G22" s="15">
        <v>167389.81860532975</v>
      </c>
      <c r="H22" s="15">
        <v>2188285.0872740024</v>
      </c>
      <c r="J22" s="5">
        <f t="shared" si="2"/>
        <v>339184.26711248467</v>
      </c>
      <c r="K22" s="5">
        <f t="shared" si="2"/>
        <v>15635.12959663276</v>
      </c>
      <c r="L22" s="5">
        <f t="shared" si="2"/>
        <v>219189.39983519726</v>
      </c>
      <c r="N22" s="16">
        <f t="shared" si="3"/>
        <v>0.15876727659334464</v>
      </c>
      <c r="O22" s="16">
        <f t="shared" si="3"/>
        <v>8.5426220579392628E-2</v>
      </c>
      <c r="P22" s="16">
        <f t="shared" si="3"/>
        <v>9.1045367670081201E-2</v>
      </c>
    </row>
    <row r="23" spans="1:16" x14ac:dyDescent="0.25">
      <c r="A23" s="13" t="s">
        <v>16</v>
      </c>
      <c r="B23" s="15">
        <v>10325024.822341135</v>
      </c>
      <c r="C23" s="15">
        <v>710132.69766290684</v>
      </c>
      <c r="D23" s="15">
        <v>42754779.521160975</v>
      </c>
      <c r="F23" s="15">
        <v>9269941.1141515113</v>
      </c>
      <c r="G23" s="15">
        <v>674865.58421056217</v>
      </c>
      <c r="H23" s="15">
        <v>14823195.978762338</v>
      </c>
      <c r="J23" s="5">
        <f t="shared" si="2"/>
        <v>1055083.7081896234</v>
      </c>
      <c r="K23" s="5">
        <f t="shared" si="2"/>
        <v>35267.113452344667</v>
      </c>
      <c r="L23" s="5">
        <f t="shared" si="2"/>
        <v>27931583.542398639</v>
      </c>
      <c r="N23" s="16">
        <f t="shared" si="3"/>
        <v>0.10218703841821755</v>
      </c>
      <c r="O23" s="16">
        <f t="shared" si="3"/>
        <v>4.9662708911181026E-2</v>
      </c>
      <c r="P23" s="16">
        <f t="shared" si="3"/>
        <v>0.65329733553120606</v>
      </c>
    </row>
    <row r="24" spans="1:16" x14ac:dyDescent="0.25">
      <c r="A24" s="13" t="s">
        <v>17</v>
      </c>
      <c r="B24" s="15">
        <v>15046605.767887179</v>
      </c>
      <c r="C24" s="15">
        <v>1053256.2870077195</v>
      </c>
      <c r="D24" s="15">
        <v>38309111.402063943</v>
      </c>
      <c r="F24" s="15">
        <v>14707747.514832694</v>
      </c>
      <c r="G24" s="15">
        <v>1090209.5923794927</v>
      </c>
      <c r="H24" s="15">
        <v>39952167.052168861</v>
      </c>
      <c r="J24" s="5">
        <f t="shared" si="2"/>
        <v>338858.25305448472</v>
      </c>
      <c r="K24" s="5">
        <f t="shared" si="2"/>
        <v>-36953.305371773196</v>
      </c>
      <c r="L24" s="5">
        <f t="shared" si="2"/>
        <v>-1643055.6501049176</v>
      </c>
      <c r="N24" s="16">
        <f t="shared" si="3"/>
        <v>2.2520577616094922E-2</v>
      </c>
      <c r="O24" s="16">
        <f t="shared" si="3"/>
        <v>-3.5084818222881738E-2</v>
      </c>
      <c r="P24" s="16">
        <f t="shared" si="3"/>
        <v>-4.2889422123646444E-2</v>
      </c>
    </row>
    <row r="25" spans="1:16" x14ac:dyDescent="0.25">
      <c r="A25" s="13" t="s">
        <v>18</v>
      </c>
      <c r="B25" s="15">
        <v>237070.97401237182</v>
      </c>
      <c r="C25" s="15">
        <v>91061.734700013258</v>
      </c>
      <c r="D25" s="15">
        <v>634858.19074088614</v>
      </c>
      <c r="F25" s="15">
        <v>250297.51016732669</v>
      </c>
      <c r="G25" s="15">
        <v>85161.430321772932</v>
      </c>
      <c r="H25" s="15">
        <v>641215.88117943483</v>
      </c>
      <c r="J25" s="5">
        <f t="shared" si="2"/>
        <v>-13226.536154954869</v>
      </c>
      <c r="K25" s="5">
        <f t="shared" si="2"/>
        <v>5900.3043782403256</v>
      </c>
      <c r="L25" s="5">
        <f t="shared" si="2"/>
        <v>-6357.6904385486851</v>
      </c>
      <c r="N25" s="16">
        <f t="shared" si="3"/>
        <v>-5.5791461650065294E-2</v>
      </c>
      <c r="O25" s="16">
        <f t="shared" si="3"/>
        <v>6.479455281274657E-2</v>
      </c>
      <c r="P25" s="16">
        <f t="shared" si="3"/>
        <v>-1.0014347347600877E-2</v>
      </c>
    </row>
    <row r="26" spans="1:16" s="8" customFormat="1" x14ac:dyDescent="0.25">
      <c r="A26" s="18" t="s">
        <v>32</v>
      </c>
      <c r="B26" s="19">
        <f>SUM(B19:B25)</f>
        <v>41607101.20859164</v>
      </c>
      <c r="C26" s="19">
        <f>SUM(C19:C25)</f>
        <v>2715374.29689886</v>
      </c>
      <c r="D26" s="19">
        <f>SUM(D19:D25)</f>
        <v>93595889.50127627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2171921.3409988182</v>
      </c>
      <c r="K26" s="19">
        <f>SUM(K19:K25)</f>
        <v>68224.193852016164</v>
      </c>
      <c r="L26" s="19">
        <f>SUM(L19:L25)</f>
        <v>26248462.65192027</v>
      </c>
      <c r="N26" s="20">
        <f t="shared" si="3"/>
        <v>5.2200736843217722E-2</v>
      </c>
      <c r="O26" s="20">
        <f t="shared" si="3"/>
        <v>2.5125152701759305E-2</v>
      </c>
      <c r="P26" s="20">
        <f t="shared" si="3"/>
        <v>0.28044460917872199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4" sqref="A4:A28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34</v>
      </c>
    </row>
    <row r="2" spans="1:9" x14ac:dyDescent="0.25">
      <c r="D2" s="27" t="s">
        <v>7</v>
      </c>
      <c r="E2" s="27"/>
      <c r="F2" s="27"/>
      <c r="G2" s="27" t="s">
        <v>8</v>
      </c>
      <c r="H2" s="27"/>
      <c r="I2" s="2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39157.492641959994</v>
      </c>
      <c r="E4" s="4">
        <v>5527.1910603839997</v>
      </c>
      <c r="F4" s="4">
        <v>6700.5635905600002</v>
      </c>
      <c r="G4" s="4">
        <v>39157.492641959994</v>
      </c>
      <c r="H4" s="4">
        <v>5527.1910603839997</v>
      </c>
      <c r="I4" s="4">
        <v>6700.5635905600002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3046.0015231878979</v>
      </c>
      <c r="E6" s="4">
        <v>818.13871007399985</v>
      </c>
      <c r="F6" s="4">
        <v>0</v>
      </c>
      <c r="G6" s="4">
        <v>3046.0015231878979</v>
      </c>
      <c r="H6" s="4">
        <v>818.13871007399985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1458250.454669358</v>
      </c>
      <c r="E7" s="4">
        <v>25744.119999992559</v>
      </c>
      <c r="F7" s="4">
        <v>564536.74783298769</v>
      </c>
      <c r="G7" s="4">
        <v>1458250.454669358</v>
      </c>
      <c r="H7" s="4">
        <v>25744.119999992559</v>
      </c>
      <c r="I7" s="4">
        <v>564536.74783298769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7625.2257199491332</v>
      </c>
      <c r="G8" s="4">
        <v>2658.9737363917711</v>
      </c>
      <c r="H8" s="4">
        <v>322.41115520243858</v>
      </c>
      <c r="I8" s="4">
        <v>7426.9756447065165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11430431.936382329</v>
      </c>
      <c r="E9" s="4">
        <v>511571.74676324939</v>
      </c>
      <c r="F9" s="4">
        <v>5328280.9591091489</v>
      </c>
      <c r="G9" s="4">
        <v>10742107.32656312</v>
      </c>
      <c r="H9" s="4">
        <v>465981.10804418841</v>
      </c>
      <c r="I9" s="4">
        <v>5179159.3860963238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306814.94368409395</v>
      </c>
      <c r="E10" s="4">
        <v>44539.649149604033</v>
      </c>
      <c r="F10" s="4">
        <v>153072.60638762402</v>
      </c>
      <c r="G10" s="4">
        <v>214686.87845992291</v>
      </c>
      <c r="H10" s="4">
        <v>30535.961747560432</v>
      </c>
      <c r="I10" s="4">
        <v>140471.87562662017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548648.76548845042</v>
      </c>
      <c r="E11" s="4">
        <v>14875.743634470266</v>
      </c>
      <c r="F11" s="4">
        <v>2926393.1989876674</v>
      </c>
      <c r="G11" s="4">
        <v>461334.79842611955</v>
      </c>
      <c r="H11" s="4">
        <v>8610.8234912882454</v>
      </c>
      <c r="I11" s="4">
        <v>2263936.3462713733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611275.05426588887</v>
      </c>
      <c r="E12" s="4">
        <v>97369.350789260803</v>
      </c>
      <c r="F12" s="4">
        <v>1535514.2649501995</v>
      </c>
      <c r="G12" s="4">
        <v>488774.7588751787</v>
      </c>
      <c r="H12" s="4">
        <v>91983.923321062146</v>
      </c>
      <c r="I12" s="4">
        <v>1458556.4106420358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3058222.4000870604</v>
      </c>
      <c r="E13" s="4">
        <v>382712.4357916718</v>
      </c>
      <c r="F13" s="4">
        <v>3527403.855024003</v>
      </c>
      <c r="G13" s="4">
        <v>1450764.0953130443</v>
      </c>
      <c r="H13" s="4">
        <v>146223.93392494734</v>
      </c>
      <c r="I13" s="4">
        <v>1375439.9938334373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149571.76290358065</v>
      </c>
      <c r="E15" s="4">
        <v>28847.109877300285</v>
      </c>
      <c r="F15" s="4">
        <v>59245.469651549152</v>
      </c>
      <c r="G15" s="4">
        <v>60411.463123669098</v>
      </c>
      <c r="H15" s="4">
        <v>11061.447360138696</v>
      </c>
      <c r="I15" s="4">
        <v>23144.959589560462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404234.40659030294</v>
      </c>
      <c r="E16" s="4">
        <v>15061.746318767191</v>
      </c>
      <c r="F16" s="4">
        <v>1860981.1236211983</v>
      </c>
      <c r="G16" s="4">
        <v>186968.49599184981</v>
      </c>
      <c r="H16" s="4">
        <v>5759.7078158401737</v>
      </c>
      <c r="I16" s="4">
        <v>728836.1682668071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10116184.464258561</v>
      </c>
      <c r="E17" s="4">
        <v>1094307.3444761587</v>
      </c>
      <c r="F17" s="4">
        <v>7222223.8643456716</v>
      </c>
      <c r="G17" s="4">
        <v>6358912.3768821405</v>
      </c>
      <c r="H17" s="4">
        <v>443546.62702971173</v>
      </c>
      <c r="I17" s="4">
        <v>2879760.4698302783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2062775.1477953217</v>
      </c>
      <c r="E18" s="4">
        <v>292917.92848024471</v>
      </c>
      <c r="F18" s="4">
        <v>3857114.0603183191</v>
      </c>
      <c r="G18" s="4">
        <v>1078531.5440172297</v>
      </c>
      <c r="H18" s="4">
        <v>116844.49147195456</v>
      </c>
      <c r="I18" s="4">
        <v>1649150.7005973631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1450150.2151806448</v>
      </c>
      <c r="E19" s="4">
        <v>103377.01110183561</v>
      </c>
      <c r="F19" s="4">
        <v>1605688.4461652646</v>
      </c>
      <c r="G19" s="4">
        <v>806410.93173062499</v>
      </c>
      <c r="H19" s="4">
        <v>37049.357943167095</v>
      </c>
      <c r="I19" s="4">
        <v>590475.73906429484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1601070.2727208049</v>
      </c>
      <c r="E20" s="4">
        <v>191220.94902774307</v>
      </c>
      <c r="F20" s="4">
        <v>18823241.305471584</v>
      </c>
      <c r="G20" s="4">
        <v>1026086.26152197</v>
      </c>
      <c r="H20" s="4">
        <v>77425.107765799723</v>
      </c>
      <c r="I20" s="4">
        <v>9649685.6707292926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13591891.176357631</v>
      </c>
      <c r="E21" s="4">
        <v>734999.18384149799</v>
      </c>
      <c r="F21" s="4">
        <v>25170309.420090858</v>
      </c>
      <c r="G21" s="4">
        <v>11944824.184877148</v>
      </c>
      <c r="H21" s="4">
        <v>686283.85658520798</v>
      </c>
      <c r="I21" s="4">
        <v>24146133.24410798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787995.10153774871</v>
      </c>
      <c r="E22" s="4">
        <v>105022.9692175573</v>
      </c>
      <c r="F22" s="4">
        <v>838342.01224213396</v>
      </c>
      <c r="G22" s="4">
        <v>354231.52476120478</v>
      </c>
      <c r="H22" s="4">
        <v>66785.140721646298</v>
      </c>
      <c r="I22" s="4">
        <v>864184.57548306033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2118158.7506938181</v>
      </c>
      <c r="E23" s="4">
        <v>200347.16951114716</v>
      </c>
      <c r="F23" s="4">
        <v>10448664.215286084</v>
      </c>
      <c r="G23" s="4">
        <v>1634505.7634464877</v>
      </c>
      <c r="H23" s="4">
        <v>171582.48589567101</v>
      </c>
      <c r="I23" s="4">
        <v>9651614.1954767965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356043.2092445278</v>
      </c>
      <c r="E25" s="4">
        <v>66540.233399599718</v>
      </c>
      <c r="F25" s="4">
        <v>271954.09698581614</v>
      </c>
      <c r="G25" s="4">
        <v>142494.31015375428</v>
      </c>
      <c r="H25" s="4">
        <v>31216.206007407709</v>
      </c>
      <c r="I25" s="4">
        <v>176197.23734466039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195147.08772841722</v>
      </c>
      <c r="E26" s="4">
        <v>32346.856954736053</v>
      </c>
      <c r="F26" s="4">
        <v>336792.89454735804</v>
      </c>
      <c r="G26" s="4">
        <v>76710.747602576608</v>
      </c>
      <c r="H26" s="4">
        <v>14706.535363469593</v>
      </c>
      <c r="I26" s="4">
        <v>211201.64161054257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121314.08609829591</v>
      </c>
      <c r="E27" s="4">
        <v>80289.898190880005</v>
      </c>
      <c r="F27" s="4">
        <v>278352.79218711995</v>
      </c>
      <c r="G27" s="4">
        <v>21020.381014646118</v>
      </c>
      <c r="H27" s="4">
        <v>37666.624750002447</v>
      </c>
      <c r="I27" s="4">
        <v>180342.90909432727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139054.2177334491</v>
      </c>
      <c r="E28" s="11">
        <v>9349.0672318128236</v>
      </c>
      <c r="F28" s="11">
        <v>3723306.8506063758</v>
      </c>
      <c r="G28" s="11">
        <v>10072.071396350331</v>
      </c>
      <c r="H28" s="11">
        <v>1572.0642008926168</v>
      </c>
      <c r="I28" s="11">
        <v>73474.093129901725</v>
      </c>
    </row>
    <row r="29" spans="1:9" x14ac:dyDescent="0.25">
      <c r="A29" s="6" t="s">
        <v>22</v>
      </c>
      <c r="B29" s="6"/>
      <c r="C29" s="6"/>
      <c r="D29" s="7">
        <f>SUM(D4:D28)</f>
        <v>51947451.500698723</v>
      </c>
      <c r="E29" s="7">
        <f t="shared" ref="E29:I29" si="0">SUM(E4:E28)</f>
        <v>4269277.8559269784</v>
      </c>
      <c r="F29" s="7">
        <f t="shared" si="0"/>
        <v>94364738.457686499</v>
      </c>
      <c r="G29" s="7">
        <f t="shared" si="0"/>
        <v>39435179.867592759</v>
      </c>
      <c r="H29" s="7">
        <f t="shared" si="0"/>
        <v>2647150.1030469281</v>
      </c>
      <c r="I29" s="7">
        <f t="shared" si="0"/>
        <v>67171532.260237664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31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27" t="s">
        <v>7</v>
      </c>
      <c r="E33" s="27"/>
      <c r="F33" s="27"/>
      <c r="G33" s="27" t="s">
        <v>8</v>
      </c>
      <c r="H33" s="27"/>
      <c r="I33" s="2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B19" sqref="B19:D25"/>
    </sheetView>
  </sheetViews>
  <sheetFormatPr defaultRowHeight="15" x14ac:dyDescent="0.25"/>
  <cols>
    <col min="1" max="1" width="7.5703125" customWidth="1"/>
    <col min="2" max="2" width="10.140625" style="5" bestFit="1" customWidth="1"/>
    <col min="3" max="3" width="9.28515625" style="5" bestFit="1" customWidth="1"/>
    <col min="4" max="4" width="10.140625" style="5" bestFit="1" customWidth="1"/>
    <col min="5" max="5" width="4.710937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4" customWidth="1"/>
    <col min="10" max="10" width="10.140625" customWidth="1"/>
    <col min="12" max="12" width="11.42578125" customWidth="1"/>
    <col min="13" max="13" width="4.140625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25">
        <v>2011</v>
      </c>
      <c r="C4" s="25"/>
      <c r="D4" s="25"/>
      <c r="E4" s="17"/>
      <c r="F4" s="25">
        <v>2012</v>
      </c>
      <c r="G4" s="25"/>
      <c r="H4" s="25"/>
      <c r="J4" s="26" t="s">
        <v>39</v>
      </c>
      <c r="K4" s="26"/>
      <c r="L4" s="26"/>
      <c r="N4" s="26" t="s">
        <v>40</v>
      </c>
      <c r="O4" s="26"/>
      <c r="P4" s="26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28241.659933673265</v>
      </c>
      <c r="G6" s="15">
        <v>4817.7555938400001</v>
      </c>
      <c r="H6" s="15">
        <v>10612.96168724056</v>
      </c>
      <c r="J6" s="5">
        <f>B6-F6</f>
        <v>12484.77213547342</v>
      </c>
      <c r="K6" s="5">
        <f>C6-G6</f>
        <v>722.71360114667095</v>
      </c>
      <c r="L6" s="5">
        <f>D6-H6</f>
        <v>2496.1230343861062</v>
      </c>
      <c r="N6" s="16">
        <f>J6/B6</f>
        <v>0.30655207198795026</v>
      </c>
      <c r="O6" s="16">
        <f>K6/C6</f>
        <v>0.13044267113706237</v>
      </c>
      <c r="P6" s="16">
        <f>L6/D6</f>
        <v>0.1904116944387533</v>
      </c>
    </row>
    <row r="7" spans="1:16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1475093.0681961386</v>
      </c>
      <c r="G7" s="15">
        <v>31924.563229233052</v>
      </c>
      <c r="H7" s="15">
        <v>743582.75330874126</v>
      </c>
      <c r="J7" s="5">
        <f t="shared" ref="J7:L12" si="0">B7-F7</f>
        <v>335946.11081027891</v>
      </c>
      <c r="K7" s="5">
        <f t="shared" si="0"/>
        <v>12096.782320980263</v>
      </c>
      <c r="L7" s="5">
        <f t="shared" si="0"/>
        <v>458403.25724931189</v>
      </c>
      <c r="N7" s="16">
        <f t="shared" ref="N7:P13" si="1">J7/B7</f>
        <v>0.18549908511343613</v>
      </c>
      <c r="O7" s="16">
        <f t="shared" si="1"/>
        <v>0.27479356139130201</v>
      </c>
      <c r="P7" s="16">
        <f t="shared" si="1"/>
        <v>0.38137154111842475</v>
      </c>
    </row>
    <row r="8" spans="1:16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13435935.171667909</v>
      </c>
      <c r="G8" s="15">
        <v>788599.94533108489</v>
      </c>
      <c r="H8" s="15">
        <v>9683499.5945890117</v>
      </c>
      <c r="J8" s="5">
        <f t="shared" si="0"/>
        <v>676031.8965535257</v>
      </c>
      <c r="K8" s="5">
        <f t="shared" si="0"/>
        <v>52024.394965384039</v>
      </c>
      <c r="L8" s="5">
        <f t="shared" si="0"/>
        <v>-349308.08977055177</v>
      </c>
      <c r="N8" s="16">
        <f t="shared" si="1"/>
        <v>4.7904866365219463E-2</v>
      </c>
      <c r="O8" s="16">
        <f t="shared" si="1"/>
        <v>6.1887804660802744E-2</v>
      </c>
      <c r="P8" s="16">
        <f t="shared" si="1"/>
        <v>-3.7422425883402256E-2</v>
      </c>
    </row>
    <row r="9" spans="1:16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4445096.2113925228</v>
      </c>
      <c r="G9" s="15">
        <v>478862.21645269345</v>
      </c>
      <c r="H9" s="15">
        <v>6166135.8267776547</v>
      </c>
      <c r="J9" s="5">
        <f t="shared" si="0"/>
        <v>-1706572.6790554686</v>
      </c>
      <c r="K9" s="5">
        <f t="shared" si="0"/>
        <v>-79784.533618796442</v>
      </c>
      <c r="L9" s="5">
        <f t="shared" si="0"/>
        <v>-3833565.3807136985</v>
      </c>
      <c r="N9" s="16">
        <f t="shared" si="1"/>
        <v>-0.62317254495128649</v>
      </c>
      <c r="O9" s="16">
        <f t="shared" si="1"/>
        <v>-0.19992231350106374</v>
      </c>
      <c r="P9" s="16">
        <f t="shared" si="1"/>
        <v>-1.6434939348488113</v>
      </c>
    </row>
    <row r="10" spans="1:16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16949479.337999403</v>
      </c>
      <c r="G10" s="15">
        <v>1785044.2427079084</v>
      </c>
      <c r="H10" s="15">
        <v>102541170.452566</v>
      </c>
      <c r="J10" s="5">
        <f t="shared" si="0"/>
        <v>406919.37602221966</v>
      </c>
      <c r="K10" s="5">
        <f t="shared" si="0"/>
        <v>473489.70341822435</v>
      </c>
      <c r="L10" s="5">
        <f t="shared" si="0"/>
        <v>-73480736.834084332</v>
      </c>
      <c r="N10" s="16">
        <f t="shared" si="1"/>
        <v>2.3444919808939618E-2</v>
      </c>
      <c r="O10" s="16">
        <f t="shared" si="1"/>
        <v>0.20964471409887822</v>
      </c>
      <c r="P10" s="16">
        <f t="shared" si="1"/>
        <v>-2.5285492225880803</v>
      </c>
    </row>
    <row r="11" spans="1:16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17952400.524012446</v>
      </c>
      <c r="G11" s="15">
        <v>1224674.3213285715</v>
      </c>
      <c r="H11" s="15">
        <v>40466094.361883715</v>
      </c>
      <c r="J11" s="5">
        <f t="shared" si="0"/>
        <v>1241694.5022867769</v>
      </c>
      <c r="K11" s="5">
        <f t="shared" si="0"/>
        <v>93986.119713989319</v>
      </c>
      <c r="L11" s="5">
        <f t="shared" si="0"/>
        <v>170714.71264801919</v>
      </c>
      <c r="N11" s="16">
        <f t="shared" si="1"/>
        <v>6.4691484573012742E-2</v>
      </c>
      <c r="O11" s="16">
        <f t="shared" si="1"/>
        <v>7.1273935873652133E-2</v>
      </c>
      <c r="P11" s="16">
        <f t="shared" si="1"/>
        <v>4.2009871477583869E-3</v>
      </c>
    </row>
    <row r="12" spans="1:16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820633.09970619646</v>
      </c>
      <c r="G12" s="15">
        <v>201122.26958360898</v>
      </c>
      <c r="H12" s="15">
        <v>4610513.5294750268</v>
      </c>
      <c r="J12" s="5">
        <f t="shared" si="0"/>
        <v>33889.691598562174</v>
      </c>
      <c r="K12" s="5">
        <f t="shared" si="0"/>
        <v>-10215.418533327611</v>
      </c>
      <c r="L12" s="5">
        <f t="shared" si="0"/>
        <v>-3095591.2499746364</v>
      </c>
      <c r="N12" s="16">
        <f t="shared" si="1"/>
        <v>3.9659201537289003E-2</v>
      </c>
      <c r="O12" s="16">
        <f t="shared" si="1"/>
        <v>-5.3509962985231245E-2</v>
      </c>
      <c r="P12" s="16">
        <f t="shared" si="1"/>
        <v>-2.0433993821752612</v>
      </c>
    </row>
    <row r="13" spans="1:16" s="8" customFormat="1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55106879.07290829</v>
      </c>
      <c r="G13" s="19">
        <f>SUM(G6:G12)</f>
        <v>4515045.3142269403</v>
      </c>
      <c r="H13" s="19">
        <f>SUM(H6:H12)</f>
        <v>164221609.48028737</v>
      </c>
      <c r="J13" s="19">
        <f>SUM(J6:J12)</f>
        <v>1000393.6703513681</v>
      </c>
      <c r="K13" s="19">
        <f>SUM(K6:K12)</f>
        <v>542319.76186760061</v>
      </c>
      <c r="L13" s="19">
        <f>SUM(L6:L12)</f>
        <v>-80127587.461611509</v>
      </c>
      <c r="N13" s="20">
        <f t="shared" si="1"/>
        <v>1.7830017775575243E-2</v>
      </c>
      <c r="O13" s="20">
        <f t="shared" si="1"/>
        <v>0.1072336589721534</v>
      </c>
      <c r="P13" s="20">
        <f t="shared" si="1"/>
        <v>-0.95283333509504986</v>
      </c>
    </row>
    <row r="16" spans="1:16" x14ac:dyDescent="0.25">
      <c r="A16" s="8" t="s">
        <v>36</v>
      </c>
    </row>
    <row r="17" spans="1:16" x14ac:dyDescent="0.25">
      <c r="B17" s="25">
        <v>2011</v>
      </c>
      <c r="C17" s="25"/>
      <c r="D17" s="25"/>
      <c r="E17" s="17"/>
      <c r="F17" s="25">
        <v>2012</v>
      </c>
      <c r="G17" s="25"/>
      <c r="H17" s="25"/>
      <c r="J17" s="26" t="s">
        <v>39</v>
      </c>
      <c r="K17" s="26"/>
      <c r="L17" s="26"/>
      <c r="N17" s="26" t="s">
        <v>40</v>
      </c>
      <c r="O17" s="26"/>
      <c r="P17" s="26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28241.659933673265</v>
      </c>
      <c r="G19" s="15">
        <v>4817.7555938400001</v>
      </c>
      <c r="H19" s="15">
        <v>10612.96168724056</v>
      </c>
      <c r="J19" s="5">
        <f>B19-F19</f>
        <v>12484.77213547342</v>
      </c>
      <c r="K19" s="5">
        <f>C19-G19</f>
        <v>722.71360114667095</v>
      </c>
      <c r="L19" s="5">
        <f>D19-H19</f>
        <v>2496.1230343861062</v>
      </c>
      <c r="N19" s="16">
        <f>J19/B19</f>
        <v>0.30655207198795026</v>
      </c>
      <c r="O19" s="16">
        <f>K19/C19</f>
        <v>0.13044267113706237</v>
      </c>
      <c r="P19" s="16">
        <f>L19/D19</f>
        <v>0.1904116944387533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1475072.4009158744</v>
      </c>
      <c r="G20" s="15">
        <v>31815.860598168005</v>
      </c>
      <c r="H20" s="15">
        <v>695516.84064655215</v>
      </c>
      <c r="J20" s="5">
        <f t="shared" ref="J20:J25" si="2">B20-F20</f>
        <v>335966.77809054311</v>
      </c>
      <c r="K20" s="5">
        <f t="shared" ref="K20:K25" si="3">C20-G20</f>
        <v>12205.48495204531</v>
      </c>
      <c r="L20" s="5">
        <f t="shared" ref="L20:L25" si="4">D20-H20</f>
        <v>506469.169911501</v>
      </c>
      <c r="N20" s="16">
        <f t="shared" ref="N20:P26" si="5">J20/B20</f>
        <v>0.18551049694842223</v>
      </c>
      <c r="O20" s="16">
        <f t="shared" ref="O20:O25" si="6">K20/C20</f>
        <v>0.27726287780374687</v>
      </c>
      <c r="P20" s="16">
        <f t="shared" ref="P20:P25" si="7">L20/D20</f>
        <v>0.42136028661128888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12358724.272843873</v>
      </c>
      <c r="G21" s="15">
        <v>641265.0131342496</v>
      </c>
      <c r="H21" s="15">
        <v>8783536.0978674758</v>
      </c>
      <c r="J21" s="5">
        <f t="shared" si="2"/>
        <v>500844.92713663355</v>
      </c>
      <c r="K21" s="5">
        <f t="shared" si="3"/>
        <v>30728.835335578304</v>
      </c>
      <c r="L21" s="5">
        <f t="shared" si="4"/>
        <v>-276473.91473853774</v>
      </c>
      <c r="N21" s="16">
        <f t="shared" si="5"/>
        <v>3.894725549106208E-2</v>
      </c>
      <c r="O21" s="16">
        <f t="shared" si="6"/>
        <v>4.5727852130714869E-2</v>
      </c>
      <c r="P21" s="16">
        <f t="shared" si="7"/>
        <v>-3.2499340993044128E-2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2136361.310657532</v>
      </c>
      <c r="G22" s="15">
        <v>183024.94820196251</v>
      </c>
      <c r="H22" s="15">
        <v>2407474.4871091996</v>
      </c>
      <c r="J22" s="5">
        <f t="shared" si="2"/>
        <v>-886964.00811569882</v>
      </c>
      <c r="K22" s="5">
        <f t="shared" si="3"/>
        <v>-30632.384089982224</v>
      </c>
      <c r="L22" s="5">
        <f t="shared" si="4"/>
        <v>-1499716.7599053106</v>
      </c>
      <c r="N22" s="16">
        <f t="shared" si="5"/>
        <v>-0.70991349694065864</v>
      </c>
      <c r="O22" s="16">
        <f t="shared" si="6"/>
        <v>-0.20100970325214226</v>
      </c>
      <c r="P22" s="16">
        <f t="shared" si="7"/>
        <v>-1.6521112571795968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10325024.822341135</v>
      </c>
      <c r="G23" s="15">
        <v>710132.69766290684</v>
      </c>
      <c r="H23" s="15">
        <v>42754779.521160975</v>
      </c>
      <c r="J23" s="5">
        <f t="shared" si="2"/>
        <v>214363.65773473307</v>
      </c>
      <c r="K23" s="5">
        <f t="shared" si="3"/>
        <v>195477.20836560754</v>
      </c>
      <c r="L23" s="5">
        <f t="shared" si="4"/>
        <v>-30863632.022857912</v>
      </c>
      <c r="N23" s="16">
        <f t="shared" si="5"/>
        <v>2.033928800897469E-2</v>
      </c>
      <c r="O23" s="16">
        <f t="shared" si="6"/>
        <v>0.21585144670386663</v>
      </c>
      <c r="P23" s="16">
        <f t="shared" si="7"/>
        <v>-2.5955133453068626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15046605.767887179</v>
      </c>
      <c r="G24" s="15">
        <v>1053256.2870077195</v>
      </c>
      <c r="H24" s="15">
        <v>38309111.402063943</v>
      </c>
      <c r="J24" s="5">
        <f t="shared" si="2"/>
        <v>1137786.1004232466</v>
      </c>
      <c r="K24" s="5">
        <f t="shared" si="3"/>
        <v>63114.350244897883</v>
      </c>
      <c r="L24" s="5">
        <f t="shared" si="4"/>
        <v>64454.206986479461</v>
      </c>
      <c r="N24" s="16">
        <f t="shared" si="5"/>
        <v>7.0301442876643971E-2</v>
      </c>
      <c r="O24" s="16">
        <f t="shared" si="6"/>
        <v>5.6535301215214676E-2</v>
      </c>
      <c r="P24" s="16">
        <f t="shared" si="7"/>
        <v>1.6796512381241401E-3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237070.97401237182</v>
      </c>
      <c r="G25" s="15">
        <v>91061.734700013258</v>
      </c>
      <c r="H25" s="15">
        <v>634858.19074088614</v>
      </c>
      <c r="J25" s="5">
        <f t="shared" si="2"/>
        <v>54445.670790973207</v>
      </c>
      <c r="K25" s="5">
        <f t="shared" si="3"/>
        <v>-2268.0435969981918</v>
      </c>
      <c r="L25" s="5">
        <f t="shared" si="4"/>
        <v>138643.70486085245</v>
      </c>
      <c r="N25" s="16">
        <f t="shared" si="5"/>
        <v>0.18676693685090212</v>
      </c>
      <c r="O25" s="16">
        <f t="shared" si="6"/>
        <v>-2.5542846218284742E-2</v>
      </c>
      <c r="P25" s="16">
        <f t="shared" si="7"/>
        <v>0.17924158382701294</v>
      </c>
    </row>
    <row r="26" spans="1:16" s="8" customFormat="1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41607101.20859164</v>
      </c>
      <c r="G26" s="19">
        <f>SUM(G19:G25)</f>
        <v>2715374.29689886</v>
      </c>
      <c r="H26" s="19">
        <f>SUM(H19:H25)</f>
        <v>93595889.50127627</v>
      </c>
      <c r="J26" s="19">
        <f>SUM(J19:J25)</f>
        <v>1368927.8981959042</v>
      </c>
      <c r="K26" s="19">
        <f>SUM(K19:K25)</f>
        <v>269348.16481229529</v>
      </c>
      <c r="L26" s="19">
        <f>SUM(L19:L25)</f>
        <v>-31927759.492708541</v>
      </c>
      <c r="N26" s="20">
        <f t="shared" si="5"/>
        <v>3.1853289534832768E-2</v>
      </c>
      <c r="O26" s="20">
        <f t="shared" si="5"/>
        <v>9.024228157477554E-2</v>
      </c>
      <c r="P26" s="20">
        <f t="shared" si="5"/>
        <v>-0.5177351654456317</v>
      </c>
    </row>
    <row r="29" spans="1:16" x14ac:dyDescent="0.25">
      <c r="A29" t="s">
        <v>33</v>
      </c>
    </row>
  </sheetData>
  <mergeCells count="8">
    <mergeCell ref="N4:P4"/>
    <mergeCell ref="B4:D4"/>
    <mergeCell ref="F4:H4"/>
    <mergeCell ref="B17:D17"/>
    <mergeCell ref="F17:H17"/>
    <mergeCell ref="J4:L4"/>
    <mergeCell ref="J17:L17"/>
    <mergeCell ref="N17:P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STATE 13 vs 11 (2)</vt:lpstr>
      <vt:lpstr>STATE 15 vs 14</vt:lpstr>
      <vt:lpstr>Prog 2015</vt:lpstr>
      <vt:lpstr>Prog 2014</vt:lpstr>
      <vt:lpstr>STATE 14 vs 13</vt:lpstr>
      <vt:lpstr>STATE 13 vs 11</vt:lpstr>
      <vt:lpstr>STATE 13 vs 12</vt:lpstr>
      <vt:lpstr>Prog 2013</vt:lpstr>
      <vt:lpstr>STATE 12 vs 11</vt:lpstr>
      <vt:lpstr>Prog 2012</vt:lpstr>
      <vt:lpstr>Prog 2011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nzhou</dc:creator>
  <cp:lastModifiedBy>Ning Zhou</cp:lastModifiedBy>
  <cp:lastPrinted>2014-03-24T13:34:40Z</cp:lastPrinted>
  <dcterms:created xsi:type="dcterms:W3CDTF">2012-10-03T20:55:39Z</dcterms:created>
  <dcterms:modified xsi:type="dcterms:W3CDTF">2016-03-01T14:09:30Z</dcterms:modified>
</cp:coreProperties>
</file>