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krunion\Desktop\Habitat GIT\Indicator\"/>
    </mc:Choice>
  </mc:AlternateContent>
  <bookViews>
    <workbookView xWindow="0" yWindow="0" windowWidth="19200" windowHeight="10995" activeTab="3"/>
  </bookViews>
  <sheets>
    <sheet name="Indicator Graph" sheetId="6" r:id="rId1"/>
    <sheet name="Ag Wetlands 2010-present" sheetId="5" r:id="rId2"/>
    <sheet name="Source Data" sheetId="7" r:id="rId3"/>
    <sheet name="WIP Progress" sheetId="10" r:id="rId4"/>
  </sheets>
  <externalReferences>
    <externalReference r:id="rId5"/>
    <externalReference r:id="rId6"/>
  </externalReferences>
  <definedNames>
    <definedName name="__________2000_swm_coseg">#REF!</definedName>
    <definedName name="__________2000cum_Plus_2001">#REF!</definedName>
    <definedName name="__________2001ProgCum">#REF!</definedName>
    <definedName name="_________2000_swm_coseg">#REF!</definedName>
    <definedName name="_________2000cum_Plus_2001">#REF!</definedName>
    <definedName name="_________2001ProgCum">#REF!</definedName>
    <definedName name="________2000_swm_coseg">#REF!</definedName>
    <definedName name="________2000cum_Plus_2001">#REF!</definedName>
    <definedName name="________2001ProgCum">#REF!</definedName>
    <definedName name="_______2000_swm_coseg">#REF!</definedName>
    <definedName name="_______2000cum_Plus_2001">#REF!</definedName>
    <definedName name="_______2001ProgCum">#REF!</definedName>
    <definedName name="______2000_swm_coseg">#REF!</definedName>
    <definedName name="______2000cum_Plus_2001">#REF!</definedName>
    <definedName name="______2001ProgCum">#REF!</definedName>
    <definedName name="_____2000_swm_coseg">#REF!</definedName>
    <definedName name="_____2000cum_Plus_2001">#REF!</definedName>
    <definedName name="_____2001ProgCum">#REF!</definedName>
    <definedName name="____2000_swm_coseg">#REF!</definedName>
    <definedName name="____2000cum_Plus_2001">#REF!</definedName>
    <definedName name="____2001ProgCum">#REF!</definedName>
    <definedName name="___1_2000_swm_coseg">#REF!</definedName>
    <definedName name="___2_2000cum_Plus_2001">#REF!</definedName>
    <definedName name="___2000_swm_coseg">#REF!</definedName>
    <definedName name="___2000cum_Plus_2001">#REF!</definedName>
    <definedName name="___2001ProgCum">#REF!</definedName>
    <definedName name="___3_2001ProgCum">#REF!</definedName>
    <definedName name="__1_2000_swm_coseg">#REF!</definedName>
    <definedName name="__2_2000cum_Plus_2001">#REF!</definedName>
    <definedName name="__2000_swm_coseg">#REF!</definedName>
    <definedName name="__2000cum_Plus_2001">#REF!</definedName>
    <definedName name="__2001ProgCum">#REF!</definedName>
    <definedName name="__3_2001ProgCum">#REF!</definedName>
    <definedName name="_000_coseg_ag_no_CT_">#REF!</definedName>
    <definedName name="_1_2000_swm_coseg">#REF!</definedName>
    <definedName name="_2_2000_swm_coseg">#REF!</definedName>
    <definedName name="_2_2000cum_Plus_2001">#REF!</definedName>
    <definedName name="_2000_swm_coseg">#REF!</definedName>
    <definedName name="_2000cum_Plus_2001">#REF!</definedName>
    <definedName name="_2001ProgCum">#REF!</definedName>
    <definedName name="_3_2001ProgCum">#REF!</definedName>
    <definedName name="_4_2000cum_Plus_2001">#REF!</definedName>
    <definedName name="_592_coseg">#REF!</definedName>
    <definedName name="_6_2001ProgCum">#REF!</definedName>
    <definedName name="_993_coseg">#REF!</definedName>
    <definedName name="_994_coseg">#REF!</definedName>
    <definedName name="_995_coseg">#REF!</definedName>
    <definedName name="_996_coseg">#REF!</definedName>
    <definedName name="_997_coseg">#REF!</definedName>
    <definedName name="_998_coseg">#REF!</definedName>
    <definedName name="_999_coseg_ag_1998_CT_">#REF!</definedName>
    <definedName name="acres_per_hectare">2.471</definedName>
    <definedName name="AREAofCOSEGTSB03">#REF!</definedName>
    <definedName name="assembled_costs">'[1]Cost Assembly'!$A$11:$K$234</definedName>
    <definedName name="assembled_costs_w_hdr">OFFSET(assembled_costs,-1,0,ROWS(assembled_costs)+1)</definedName>
    <definedName name="assembled_practices">OFFSET(assembled_costs,0,2,ROWS(assembled_costs),1)</definedName>
    <definedName name="assembled_sectors">OFFSET(assembled_costs,0,1,ROWS(assembled_costs),1)</definedName>
    <definedName name="assembled_states">OFFSET(assembled_costs,0,0,ROWS(assembled_costs),1)</definedName>
    <definedName name="BMP_details">#REF!</definedName>
    <definedName name="CBP">#REF!</definedName>
    <definedName name="County_Sum">#REF!</definedName>
    <definedName name="_xlnm.Database">#REF!</definedName>
    <definedName name="Database_x">#REF!</definedName>
    <definedName name="loadings">#REF!</definedName>
    <definedName name="MDATA4_OUT">#REF!</definedName>
    <definedName name="point_source">#REF!</definedName>
    <definedName name="qry_DEtsb">#REF!</definedName>
    <definedName name="Query2">#REF!</definedName>
    <definedName name="rr">#REF!</definedName>
    <definedName name="sqryCalc_CoSeg99_Population">#REF!</definedName>
    <definedName name="TAB_P5LRSEG_ATTR">#REF!</definedName>
    <definedName name="TSB03basins">#REF!</definedName>
    <definedName name="tt">#REF!</definedName>
    <definedName name="urban_inflation">'[2]CBP unit costs'!$A$88:$C$90</definedName>
    <definedName name="uuyyy">#REF!</definedName>
  </definedNames>
  <calcPr calcId="171027"/>
</workbook>
</file>

<file path=xl/calcChain.xml><?xml version="1.0" encoding="utf-8"?>
<calcChain xmlns="http://schemas.openxmlformats.org/spreadsheetml/2006/main">
  <c r="D24" i="5" l="1"/>
  <c r="D22" i="5"/>
  <c r="D21" i="5"/>
  <c r="G23" i="5" l="1"/>
  <c r="G25" i="5"/>
  <c r="G26" i="5"/>
  <c r="G27" i="5"/>
  <c r="G20" i="5"/>
  <c r="B21" i="5" l="1"/>
  <c r="B22" i="5"/>
  <c r="B23" i="5"/>
  <c r="B25" i="5"/>
  <c r="B20" i="5"/>
  <c r="H8" i="7"/>
  <c r="I15" i="7"/>
  <c r="I14" i="7"/>
  <c r="I13" i="7"/>
  <c r="I12" i="7"/>
  <c r="I11" i="7"/>
  <c r="I10" i="7"/>
  <c r="H8" i="5"/>
  <c r="I15" i="5"/>
  <c r="I14" i="5"/>
  <c r="B24" i="5" s="1"/>
  <c r="I13" i="5"/>
  <c r="I12" i="5"/>
  <c r="I11" i="5"/>
  <c r="I10" i="5"/>
  <c r="I9" i="7" l="1"/>
  <c r="I8" i="7"/>
  <c r="F27" i="5" l="1"/>
  <c r="E25" i="5" l="1"/>
  <c r="E23" i="5"/>
  <c r="E22" i="5"/>
  <c r="G22" i="5" s="1"/>
  <c r="E20" i="5"/>
  <c r="G8" i="5"/>
  <c r="I8" i="5" s="1"/>
  <c r="F8" i="5"/>
  <c r="E8" i="7"/>
  <c r="G8" i="7"/>
  <c r="F8" i="7"/>
  <c r="B8" i="7"/>
  <c r="B11" i="5"/>
  <c r="C14" i="5"/>
  <c r="D8" i="7"/>
  <c r="C8" i="7"/>
  <c r="E8" i="5"/>
  <c r="D8" i="5"/>
  <c r="B8" i="5" l="1"/>
  <c r="C8" i="5"/>
  <c r="E21" i="5"/>
  <c r="G21" i="5" s="1"/>
  <c r="E24" i="5"/>
  <c r="G24" i="5" s="1"/>
  <c r="C7" i="5" l="1"/>
  <c r="D7" i="5" s="1"/>
  <c r="E7" i="5" s="1"/>
  <c r="F7" i="5" s="1"/>
  <c r="G7" i="5" s="1"/>
  <c r="H7" i="5" s="1"/>
  <c r="B7" i="5"/>
</calcChain>
</file>

<file path=xl/comments1.xml><?xml version="1.0" encoding="utf-8"?>
<comments xmlns="http://schemas.openxmlformats.org/spreadsheetml/2006/main">
  <authors>
    <author>Kyle Runion</author>
  </authors>
  <commentList>
    <comment ref="C11" authorId="0" shapeId="0">
      <text>
        <r>
          <rPr>
            <b/>
            <sz val="9"/>
            <color indexed="81"/>
            <rFont val="Tahoma"/>
            <family val="2"/>
          </rPr>
          <t>Kyle Runion:</t>
        </r>
        <r>
          <rPr>
            <sz val="9"/>
            <color indexed="81"/>
            <rFont val="Tahoma"/>
            <family val="2"/>
          </rPr>
          <t xml:space="preserve">
2011-2015 PA Data edited via email from Jill Whitcomb, 18 August 2016</t>
        </r>
      </text>
    </comment>
  </commentList>
</comments>
</file>

<file path=xl/sharedStrings.xml><?xml version="1.0" encoding="utf-8"?>
<sst xmlns="http://schemas.openxmlformats.org/spreadsheetml/2006/main" count="50" uniqueCount="27">
  <si>
    <t>Contact: Jennifer Greiner, USFWS, CBPO</t>
  </si>
  <si>
    <t>Maryland</t>
  </si>
  <si>
    <t>Pennsylvania</t>
  </si>
  <si>
    <t>Virginia</t>
  </si>
  <si>
    <t>West Virginia</t>
  </si>
  <si>
    <t xml:space="preserve">New York </t>
  </si>
  <si>
    <t>Delaware</t>
  </si>
  <si>
    <t>Cumulative Acres</t>
  </si>
  <si>
    <t>Year</t>
  </si>
  <si>
    <t>Source:  CBP Watershed Model Scenario Input Deck  (data beginning 2009 are input  to scenarios in phase 5.3.2 WSM)</t>
  </si>
  <si>
    <t>Ag Wetland Restoration Acres (Annual)</t>
  </si>
  <si>
    <t>Annual Acres</t>
  </si>
  <si>
    <t>Notes:</t>
  </si>
  <si>
    <t xml:space="preserve">Total </t>
  </si>
  <si>
    <t>SOURCE DATA FROM MODEL INPUT DECK</t>
  </si>
  <si>
    <t>New York</t>
  </si>
  <si>
    <t>2025 WIP Goal</t>
  </si>
  <si>
    <t>2009 WIP Progress</t>
  </si>
  <si>
    <t>Total</t>
  </si>
  <si>
    <r>
      <t xml:space="preserve">updated: </t>
    </r>
    <r>
      <rPr>
        <sz val="10"/>
        <color rgb="FFFF0000"/>
        <rFont val="Arial"/>
        <family val="2"/>
      </rPr>
      <t>5/15/2017</t>
    </r>
  </si>
  <si>
    <t xml:space="preserve">7/21/14: Negative values indicate the state corrected incorrect data from 2009 and therefore does not affect current implementation reporting period. These corrections were adjusted in the indicator worksheet by counting the negative values against the earlier year with incorrect data. </t>
  </si>
  <si>
    <r>
      <t>Cumulative Acreage by State (2010-</t>
    </r>
    <r>
      <rPr>
        <b/>
        <sz val="11"/>
        <color rgb="FFFF0000"/>
        <rFont val="Arial"/>
        <family val="2"/>
      </rPr>
      <t>2016</t>
    </r>
    <r>
      <rPr>
        <b/>
        <sz val="11"/>
        <rFont val="Arial"/>
        <family val="2"/>
      </rPr>
      <t>)</t>
    </r>
  </si>
  <si>
    <t>Yearly acres needed to meet 2025 goal (2017-2025)</t>
  </si>
  <si>
    <t>2016 cumulative + 2009</t>
  </si>
  <si>
    <t>State</t>
  </si>
  <si>
    <t>Annual acreage to meet goal</t>
  </si>
  <si>
    <t>Graph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</si>
</sst>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
  </numFmts>
  <fonts count="17" x14ac:knownFonts="1">
    <font>
      <sz val="10"/>
      <name val="Arial"/>
    </font>
    <font>
      <b/>
      <sz val="10"/>
      <name val="Arial"/>
      <family val="2"/>
    </font>
    <font>
      <sz val="10"/>
      <name val="Arial"/>
      <family val="2"/>
    </font>
    <font>
      <sz val="12"/>
      <name val="Arial"/>
      <family val="2"/>
    </font>
    <font>
      <b/>
      <sz val="11"/>
      <name val="Arial"/>
      <family val="2"/>
    </font>
    <font>
      <sz val="11"/>
      <color rgb="FF1F497D"/>
      <name val="Calibri"/>
      <family val="2"/>
    </font>
    <font>
      <b/>
      <sz val="12"/>
      <name val="Arial"/>
      <family val="2"/>
    </font>
    <font>
      <sz val="11"/>
      <name val="Calibri"/>
      <family val="2"/>
    </font>
    <font>
      <sz val="10"/>
      <color rgb="FFFF0000"/>
      <name val="Arial"/>
      <family val="2"/>
    </font>
    <font>
      <sz val="11"/>
      <name val="Arial"/>
      <family val="2"/>
    </font>
    <font>
      <b/>
      <sz val="11"/>
      <color rgb="FFFF0000"/>
      <name val="Arial"/>
      <family val="2"/>
    </font>
    <font>
      <sz val="11"/>
      <color theme="1"/>
      <name val="Calibri"/>
      <family val="2"/>
      <scheme val="minor"/>
    </font>
    <font>
      <sz val="9"/>
      <color indexed="81"/>
      <name val="Tahoma"/>
      <family val="2"/>
    </font>
    <font>
      <b/>
      <sz val="9"/>
      <color indexed="81"/>
      <name val="Tahoma"/>
      <family val="2"/>
    </font>
    <font>
      <i/>
      <sz val="12"/>
      <name val="Arial"/>
      <family val="2"/>
    </font>
    <font>
      <i/>
      <sz val="10"/>
      <name val="Arial"/>
      <family val="2"/>
    </font>
    <font>
      <sz val="10"/>
      <color theme="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5">
    <xf numFmtId="0" fontId="0" fillId="0" borderId="0"/>
    <xf numFmtId="0" fontId="2" fillId="0" borderId="0"/>
    <xf numFmtId="0" fontId="7" fillId="0" borderId="0"/>
    <xf numFmtId="0" fontId="7" fillId="0" borderId="0"/>
    <xf numFmtId="0" fontId="11" fillId="0" borderId="0"/>
  </cellStyleXfs>
  <cellXfs count="77">
    <xf numFmtId="0" fontId="0" fillId="0" borderId="0" xfId="0"/>
    <xf numFmtId="0" fontId="1" fillId="0" borderId="0" xfId="0" applyFont="1"/>
    <xf numFmtId="3" fontId="0" fillId="0" borderId="0" xfId="0" applyNumberFormat="1"/>
    <xf numFmtId="0" fontId="2" fillId="0" borderId="0" xfId="0" applyFont="1"/>
    <xf numFmtId="0" fontId="3" fillId="0" borderId="0" xfId="0" applyFont="1"/>
    <xf numFmtId="0" fontId="4" fillId="0" borderId="0" xfId="0" applyFont="1"/>
    <xf numFmtId="0" fontId="6" fillId="0" borderId="0" xfId="0" applyFont="1"/>
    <xf numFmtId="0" fontId="5" fillId="0" borderId="0" xfId="0" applyFont="1" applyAlignment="1">
      <alignment wrapText="1"/>
    </xf>
    <xf numFmtId="0" fontId="0" fillId="0" borderId="0" xfId="0" applyAlignment="1">
      <alignment wrapText="1"/>
    </xf>
    <xf numFmtId="0" fontId="8" fillId="0" borderId="0" xfId="0" applyFont="1"/>
    <xf numFmtId="0" fontId="9" fillId="0" borderId="0" xfId="0" applyFont="1"/>
    <xf numFmtId="0" fontId="10" fillId="0" borderId="0" xfId="0" applyFont="1"/>
    <xf numFmtId="3" fontId="8" fillId="0" borderId="0" xfId="0" applyNumberFormat="1" applyFont="1"/>
    <xf numFmtId="0" fontId="2" fillId="0" borderId="0" xfId="0" applyFont="1" applyAlignment="1">
      <alignment wrapText="1"/>
    </xf>
    <xf numFmtId="0" fontId="5" fillId="0" borderId="0" xfId="0" applyFont="1" applyAlignment="1">
      <alignment vertical="center"/>
    </xf>
    <xf numFmtId="0" fontId="0" fillId="0" borderId="5" xfId="0" applyBorder="1"/>
    <xf numFmtId="3" fontId="0" fillId="0" borderId="5" xfId="0" applyNumberFormat="1" applyBorder="1"/>
    <xf numFmtId="0" fontId="1" fillId="0" borderId="0" xfId="0" applyFont="1" applyBorder="1"/>
    <xf numFmtId="0" fontId="0" fillId="0" borderId="0" xfId="0" applyBorder="1"/>
    <xf numFmtId="3" fontId="0" fillId="0" borderId="0" xfId="0" applyNumberFormat="1" applyBorder="1"/>
    <xf numFmtId="3" fontId="0" fillId="0" borderId="0" xfId="0" applyNumberFormat="1" applyFill="1" applyBorder="1"/>
    <xf numFmtId="0" fontId="16" fillId="0" borderId="0" xfId="0" applyFont="1"/>
    <xf numFmtId="3" fontId="2" fillId="0" borderId="0" xfId="0" applyNumberFormat="1" applyFont="1"/>
    <xf numFmtId="0" fontId="4" fillId="0" borderId="1" xfId="0" applyFont="1" applyBorder="1"/>
    <xf numFmtId="0" fontId="4" fillId="0" borderId="2" xfId="0" applyFont="1" applyBorder="1"/>
    <xf numFmtId="0" fontId="10" fillId="0" borderId="2" xfId="0" applyFont="1" applyBorder="1"/>
    <xf numFmtId="0" fontId="10" fillId="0" borderId="3" xfId="0" applyFont="1" applyBorder="1" applyAlignment="1">
      <alignment horizontal="right"/>
    </xf>
    <xf numFmtId="0" fontId="0" fillId="0" borderId="8" xfId="0" applyBorder="1"/>
    <xf numFmtId="3" fontId="2" fillId="0" borderId="0" xfId="0" applyNumberFormat="1" applyFont="1" applyBorder="1"/>
    <xf numFmtId="3" fontId="8" fillId="0" borderId="0" xfId="0" applyNumberFormat="1" applyFont="1" applyBorder="1"/>
    <xf numFmtId="3" fontId="8" fillId="0" borderId="9" xfId="0" applyNumberFormat="1" applyFont="1" applyBorder="1"/>
    <xf numFmtId="0" fontId="2" fillId="0" borderId="0" xfId="0" applyFont="1" applyBorder="1"/>
    <xf numFmtId="0" fontId="8" fillId="0" borderId="0" xfId="0" applyFont="1" applyBorder="1"/>
    <xf numFmtId="0" fontId="3" fillId="0" borderId="8" xfId="0" applyFont="1" applyBorder="1"/>
    <xf numFmtId="0" fontId="3" fillId="0" borderId="4" xfId="0" applyFont="1" applyBorder="1"/>
    <xf numFmtId="3" fontId="2" fillId="0" borderId="5" xfId="0" applyNumberFormat="1" applyFont="1" applyBorder="1"/>
    <xf numFmtId="3" fontId="8" fillId="0" borderId="5" xfId="0" applyNumberFormat="1" applyFont="1" applyBorder="1"/>
    <xf numFmtId="3" fontId="8" fillId="0" borderId="6" xfId="0" applyNumberFormat="1" applyFont="1" applyBorder="1"/>
    <xf numFmtId="0" fontId="4" fillId="0" borderId="1" xfId="0" applyFont="1" applyBorder="1" applyAlignment="1">
      <alignment wrapText="1"/>
    </xf>
    <xf numFmtId="0" fontId="2" fillId="0" borderId="2" xfId="0" applyFont="1" applyBorder="1" applyAlignment="1">
      <alignment vertical="top" wrapText="1"/>
    </xf>
    <xf numFmtId="0" fontId="2" fillId="0" borderId="2" xfId="0" applyFont="1" applyBorder="1" applyAlignment="1">
      <alignment vertical="center" wrapText="1"/>
    </xf>
    <xf numFmtId="0" fontId="0" fillId="0" borderId="2" xfId="0"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9" fillId="0" borderId="8" xfId="0" applyFont="1" applyBorder="1"/>
    <xf numFmtId="0" fontId="16" fillId="0" borderId="0" xfId="0" applyFont="1" applyBorder="1"/>
    <xf numFmtId="3" fontId="16" fillId="0" borderId="0" xfId="0" applyNumberFormat="1" applyFont="1" applyBorder="1"/>
    <xf numFmtId="0" fontId="6" fillId="0" borderId="4" xfId="0" applyFont="1" applyBorder="1"/>
    <xf numFmtId="0" fontId="2" fillId="0" borderId="0" xfId="0" applyFont="1" applyFill="1" applyBorder="1"/>
    <xf numFmtId="0" fontId="7" fillId="0" borderId="0" xfId="0" applyFont="1" applyAlignment="1">
      <alignment vertical="top" wrapText="1"/>
    </xf>
    <xf numFmtId="0" fontId="2" fillId="0" borderId="0" xfId="0" applyFont="1" applyAlignment="1">
      <alignment vertical="top" wrapText="1"/>
    </xf>
    <xf numFmtId="0" fontId="4" fillId="0" borderId="0" xfId="0" applyFont="1" applyAlignment="1">
      <alignment horizontal="right"/>
    </xf>
    <xf numFmtId="164" fontId="0" fillId="0" borderId="9" xfId="0" applyNumberFormat="1" applyBorder="1"/>
    <xf numFmtId="164" fontId="0" fillId="0" borderId="6" xfId="0" applyNumberFormat="1" applyBorder="1"/>
    <xf numFmtId="0" fontId="14" fillId="0" borderId="0" xfId="0" applyFont="1" applyBorder="1"/>
    <xf numFmtId="0" fontId="15" fillId="0" borderId="0" xfId="0" applyFont="1" applyBorder="1"/>
    <xf numFmtId="1" fontId="1" fillId="0" borderId="0" xfId="0" applyNumberFormat="1" applyFont="1"/>
    <xf numFmtId="1" fontId="1" fillId="0" borderId="0" xfId="0" applyNumberFormat="1" applyFont="1" applyBorder="1"/>
    <xf numFmtId="1" fontId="1" fillId="0" borderId="0" xfId="0" applyNumberFormat="1" applyFont="1" applyFill="1" applyBorder="1"/>
    <xf numFmtId="0" fontId="6" fillId="0" borderId="0" xfId="0" applyFont="1" applyBorder="1"/>
    <xf numFmtId="0" fontId="1" fillId="0" borderId="0" xfId="0" applyFont="1" applyFill="1" applyBorder="1"/>
    <xf numFmtId="0" fontId="6" fillId="2" borderId="7"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0" xfId="0" applyFont="1" applyAlignment="1">
      <alignment wrapText="1"/>
    </xf>
    <xf numFmtId="3" fontId="9" fillId="2" borderId="11" xfId="0" applyNumberFormat="1" applyFont="1" applyFill="1" applyBorder="1" applyAlignment="1">
      <alignment horizontal="center" vertical="center"/>
    </xf>
    <xf numFmtId="3" fontId="9" fillId="2" borderId="10" xfId="0" applyNumberFormat="1" applyFont="1" applyFill="1" applyBorder="1" applyAlignment="1">
      <alignment horizontal="center" vertical="center"/>
    </xf>
    <xf numFmtId="3" fontId="9" fillId="3" borderId="11" xfId="0" applyNumberFormat="1" applyFont="1" applyFill="1" applyBorder="1" applyAlignment="1">
      <alignment horizontal="center" vertical="center"/>
    </xf>
    <xf numFmtId="3" fontId="9" fillId="3" borderId="10" xfId="0" applyNumberFormat="1" applyFont="1" applyFill="1" applyBorder="1" applyAlignment="1">
      <alignment horizontal="center" vertical="center"/>
    </xf>
    <xf numFmtId="3" fontId="9" fillId="3" borderId="16" xfId="0" applyNumberFormat="1" applyFont="1" applyFill="1" applyBorder="1" applyAlignment="1">
      <alignment horizontal="center" vertical="center"/>
    </xf>
    <xf numFmtId="3" fontId="9" fillId="3" borderId="17" xfId="0" applyNumberFormat="1" applyFont="1" applyFill="1" applyBorder="1" applyAlignment="1">
      <alignment horizontal="center" vertical="center"/>
    </xf>
    <xf numFmtId="166" fontId="9" fillId="2" borderId="15" xfId="0" applyNumberFormat="1" applyFont="1" applyFill="1" applyBorder="1" applyAlignment="1">
      <alignment horizontal="center" vertical="center"/>
    </xf>
    <xf numFmtId="166" fontId="9" fillId="3" borderId="15" xfId="0" applyNumberFormat="1" applyFont="1" applyFill="1" applyBorder="1" applyAlignment="1">
      <alignment horizontal="center" vertical="center"/>
    </xf>
    <xf numFmtId="166" fontId="9" fillId="3" borderId="18" xfId="0" applyNumberFormat="1" applyFont="1" applyFill="1" applyBorder="1" applyAlignment="1">
      <alignment horizontal="center" vertical="center"/>
    </xf>
  </cellXfs>
  <cellStyles count="5">
    <cellStyle name="Normal" xfId="0" builtinId="0"/>
    <cellStyle name="Normal 2" xfId="1"/>
    <cellStyle name="Normal 2 3" xfId="4"/>
    <cellStyle name="Normal 2 4" xfId="2"/>
    <cellStyle name="Normal 5"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00" normalizeH="0" baseline="0">
                <a:solidFill>
                  <a:schemeClr val="lt1"/>
                </a:solidFill>
                <a:latin typeface="+mn-lt"/>
                <a:ea typeface="+mn-ea"/>
                <a:cs typeface="+mn-cs"/>
              </a:defRPr>
            </a:pPr>
            <a:r>
              <a:rPr lang="en-US" sz="2000"/>
              <a:t>Restoring</a:t>
            </a:r>
            <a:r>
              <a:rPr lang="en-US" sz="1800"/>
              <a:t> Wetlands on Agricultural Lands </a:t>
            </a:r>
          </a:p>
        </c:rich>
      </c:tx>
      <c:overlay val="0"/>
      <c:spPr>
        <a:noFill/>
        <a:ln>
          <a:noFill/>
        </a:ln>
        <a:effectLst/>
      </c:spPr>
      <c:txPr>
        <a:bodyPr rot="0" spcFirstLastPara="1" vertOverflow="ellipsis" vert="horz" wrap="square" anchor="ctr" anchorCtr="1"/>
        <a:lstStyle/>
        <a:p>
          <a:pPr>
            <a:defRPr sz="1800" b="1" i="0" u="none" strike="noStrike" kern="1200" cap="all"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0.12398650168728924"/>
          <c:y val="8.4844482873920796E-2"/>
          <c:w val="0.85989628219549574"/>
          <c:h val="0.81817720512208703"/>
        </c:manualLayout>
      </c:layout>
      <c:scatterChart>
        <c:scatterStyle val="lineMarker"/>
        <c:varyColors val="0"/>
        <c:ser>
          <c:idx val="0"/>
          <c:order val="0"/>
          <c:tx>
            <c:strRef>
              <c:f>'Ag Wetlands 2010-present'!$A$7</c:f>
              <c:strCache>
                <c:ptCount val="1"/>
                <c:pt idx="0">
                  <c:v>Cumulative Acres</c:v>
                </c:pt>
              </c:strCache>
            </c:strRef>
          </c:tx>
          <c:spPr>
            <a:ln w="28575" cap="rnd">
              <a:solidFill>
                <a:schemeClr val="accent3"/>
              </a:solidFill>
              <a:round/>
            </a:ln>
            <a:effectLst>
              <a:outerShdw dist="25400" dir="2700000" algn="tl" rotWithShape="0">
                <a:schemeClr val="accent3"/>
              </a:outerShdw>
            </a:effectLst>
          </c:spPr>
          <c:marker>
            <c:symbol val="circle"/>
            <c:size val="6"/>
            <c:spPr>
              <a:noFill/>
              <a:ln w="22225">
                <a:solidFill>
                  <a:schemeClr val="lt1"/>
                </a:solidFill>
                <a:round/>
              </a:ln>
              <a:effectLst>
                <a:outerShdw dist="25400" dir="2700000" algn="tl" rotWithShape="0">
                  <a:schemeClr val="accent3"/>
                </a:outerShdw>
              </a:effectLst>
            </c:spPr>
          </c:marker>
          <c:xVal>
            <c:numRef>
              <c:f>'Ag Wetlands 2010-present'!$B$6:$H$6</c:f>
              <c:numCache>
                <c:formatCode>General</c:formatCode>
                <c:ptCount val="7"/>
                <c:pt idx="0">
                  <c:v>2010</c:v>
                </c:pt>
                <c:pt idx="1">
                  <c:v>2011</c:v>
                </c:pt>
                <c:pt idx="2">
                  <c:v>2012</c:v>
                </c:pt>
                <c:pt idx="3">
                  <c:v>2013</c:v>
                </c:pt>
                <c:pt idx="4">
                  <c:v>2014</c:v>
                </c:pt>
                <c:pt idx="5">
                  <c:v>2015</c:v>
                </c:pt>
                <c:pt idx="6">
                  <c:v>2016</c:v>
                </c:pt>
              </c:numCache>
            </c:numRef>
          </c:xVal>
          <c:yVal>
            <c:numRef>
              <c:f>'Ag Wetlands 2010-present'!$B$7:$H$7</c:f>
              <c:numCache>
                <c:formatCode>#,##0</c:formatCode>
                <c:ptCount val="7"/>
                <c:pt idx="0">
                  <c:v>1921</c:v>
                </c:pt>
                <c:pt idx="1">
                  <c:v>3531</c:v>
                </c:pt>
                <c:pt idx="2">
                  <c:v>6258</c:v>
                </c:pt>
                <c:pt idx="3">
                  <c:v>6705</c:v>
                </c:pt>
                <c:pt idx="4">
                  <c:v>6925</c:v>
                </c:pt>
                <c:pt idx="5">
                  <c:v>7625</c:v>
                </c:pt>
                <c:pt idx="6">
                  <c:v>8803</c:v>
                </c:pt>
              </c:numCache>
            </c:numRef>
          </c:yVal>
          <c:smooth val="0"/>
          <c:extLst>
            <c:ext xmlns:c16="http://schemas.microsoft.com/office/drawing/2014/chart" uri="{C3380CC4-5D6E-409C-BE32-E72D297353CC}">
              <c16:uniqueId val="{00000000-3D5E-46FD-A5A3-A88B21D610C9}"/>
            </c:ext>
          </c:extLst>
        </c:ser>
        <c:ser>
          <c:idx val="2"/>
          <c:order val="1"/>
          <c:tx>
            <c:v>Goal</c:v>
          </c:tx>
          <c:spPr>
            <a:ln w="76200" cap="rnd">
              <a:solidFill>
                <a:schemeClr val="lt1">
                  <a:alpha val="50000"/>
                </a:schemeClr>
              </a:solidFill>
              <a:round/>
            </a:ln>
            <a:effectLst>
              <a:outerShdw dist="25400" dir="2700000" algn="tl" rotWithShape="0">
                <a:schemeClr val="accent3"/>
              </a:outerShdw>
            </a:effectLst>
          </c:spPr>
          <c:marker>
            <c:symbol val="circle"/>
            <c:size val="6"/>
            <c:spPr>
              <a:solidFill>
                <a:schemeClr val="accent3"/>
              </a:solidFill>
              <a:ln w="76200">
                <a:solidFill>
                  <a:schemeClr val="lt1"/>
                </a:solidFill>
                <a:round/>
              </a:ln>
              <a:effectLst/>
            </c:spPr>
          </c:marker>
          <c:dPt>
            <c:idx val="1"/>
            <c:marker>
              <c:symbol val="circle"/>
              <c:size val="6"/>
              <c:spPr>
                <a:solidFill>
                  <a:schemeClr val="accent3"/>
                </a:solidFill>
                <a:ln w="76200">
                  <a:solidFill>
                    <a:schemeClr val="lt1"/>
                  </a:solidFill>
                  <a:round/>
                </a:ln>
                <a:effectLst/>
              </c:spPr>
            </c:marker>
            <c:bubble3D val="0"/>
            <c:spPr>
              <a:ln w="38100" cap="rnd">
                <a:solidFill>
                  <a:schemeClr val="accent3"/>
                </a:solidFill>
                <a:round/>
              </a:ln>
              <a:effectLst>
                <a:outerShdw dist="25400" dir="2700000" algn="tl" rotWithShape="0">
                  <a:schemeClr val="accent3"/>
                </a:outerShdw>
              </a:effectLst>
            </c:spPr>
            <c:extLst>
              <c:ext xmlns:c16="http://schemas.microsoft.com/office/drawing/2014/chart" uri="{C3380CC4-5D6E-409C-BE32-E72D297353CC}">
                <c16:uniqueId val="{00000003-A26E-4FD6-BF22-B739661A6DB4}"/>
              </c:ext>
            </c:extLst>
          </c:dPt>
          <c:xVal>
            <c:numRef>
              <c:f>'Ag Wetlands 2010-present'!$A$30:$B$30</c:f>
              <c:numCache>
                <c:formatCode>0</c:formatCode>
                <c:ptCount val="2"/>
                <c:pt idx="0" formatCode="General">
                  <c:v>2010</c:v>
                </c:pt>
                <c:pt idx="1">
                  <c:v>2025</c:v>
                </c:pt>
              </c:numCache>
            </c:numRef>
          </c:xVal>
          <c:yVal>
            <c:numRef>
              <c:f>'Ag Wetlands 2010-present'!$A$31:$B$31</c:f>
              <c:numCache>
                <c:formatCode>#,##0</c:formatCode>
                <c:ptCount val="2"/>
                <c:pt idx="0" formatCode="General">
                  <c:v>83000</c:v>
                </c:pt>
                <c:pt idx="1">
                  <c:v>83000</c:v>
                </c:pt>
              </c:numCache>
            </c:numRef>
          </c:yVal>
          <c:smooth val="0"/>
          <c:extLst>
            <c:ext xmlns:c16="http://schemas.microsoft.com/office/drawing/2014/chart" uri="{C3380CC4-5D6E-409C-BE32-E72D297353CC}">
              <c16:uniqueId val="{00000002-A26E-4FD6-BF22-B739661A6DB4}"/>
            </c:ext>
          </c:extLst>
        </c:ser>
        <c:dLbls>
          <c:showLegendKey val="0"/>
          <c:showVal val="0"/>
          <c:showCatName val="0"/>
          <c:showSerName val="0"/>
          <c:showPercent val="0"/>
          <c:showBubbleSize val="0"/>
        </c:dLbls>
        <c:axId val="277248360"/>
        <c:axId val="277248752"/>
      </c:scatterChart>
      <c:valAx>
        <c:axId val="277248360"/>
        <c:scaling>
          <c:orientation val="minMax"/>
          <c:max val="2025"/>
          <c:min val="2010"/>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1400" b="1" i="0" u="none" strike="noStrike" kern="1200" baseline="0">
                    <a:solidFill>
                      <a:schemeClr val="lt1"/>
                    </a:solidFill>
                    <a:latin typeface="+mn-lt"/>
                    <a:ea typeface="+mn-ea"/>
                    <a:cs typeface="+mn-cs"/>
                  </a:defRPr>
                </a:pPr>
                <a:r>
                  <a:rPr lang="en-US" sz="1400"/>
                  <a:t>Year</a:t>
                </a:r>
              </a:p>
            </c:rich>
          </c:tx>
          <c:layout>
            <c:manualLayout>
              <c:xMode val="edge"/>
              <c:yMode val="edge"/>
              <c:x val="0.53865265618519953"/>
              <c:y val="0.9559475065616798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lt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5400000" spcFirstLastPara="1" vertOverflow="ellipsis" wrap="square" anchor="ctr" anchorCtr="1"/>
          <a:lstStyle/>
          <a:p>
            <a:pPr>
              <a:defRPr sz="1200" b="1" i="0" u="none" strike="noStrike" kern="1200" baseline="0">
                <a:solidFill>
                  <a:schemeClr val="lt1"/>
                </a:solidFill>
                <a:latin typeface="+mn-lt"/>
                <a:ea typeface="+mn-ea"/>
                <a:cs typeface="+mn-cs"/>
              </a:defRPr>
            </a:pPr>
            <a:endParaRPr lang="en-US"/>
          </a:p>
        </c:txPr>
        <c:crossAx val="277248752"/>
        <c:crosses val="autoZero"/>
        <c:crossBetween val="midCat"/>
        <c:majorUnit val="1"/>
      </c:valAx>
      <c:valAx>
        <c:axId val="277248752"/>
        <c:scaling>
          <c:orientation val="minMax"/>
          <c:max val="85000"/>
        </c:scaling>
        <c:delete val="0"/>
        <c:axPos val="l"/>
        <c:majorGridlines>
          <c:spPr>
            <a:ln w="9525" cap="flat" cmpd="sng" algn="ctr">
              <a:solidFill>
                <a:schemeClr val="lt1">
                  <a:alpha val="2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lt1"/>
                    </a:solidFill>
                    <a:latin typeface="+mn-lt"/>
                    <a:ea typeface="+mn-ea"/>
                    <a:cs typeface="+mn-cs"/>
                  </a:defRPr>
                </a:pPr>
                <a:r>
                  <a:rPr lang="en-US" sz="1400"/>
                  <a:t>Cumulative Acres</a:t>
                </a:r>
              </a:p>
              <a:p>
                <a:pPr>
                  <a:defRPr sz="1400"/>
                </a:pPr>
                <a:endParaRPr lang="en-US" sz="1400"/>
              </a:p>
            </c:rich>
          </c:tx>
          <c:layout>
            <c:manualLayout>
              <c:xMode val="edge"/>
              <c:yMode val="edge"/>
              <c:x val="1.065999169630116E-2"/>
              <c:y val="0.3900391314722022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lt1"/>
                  </a:solidFill>
                  <a:latin typeface="+mn-lt"/>
                  <a:ea typeface="+mn-ea"/>
                  <a:cs typeface="+mn-cs"/>
                </a:defRPr>
              </a:pPr>
              <a:endParaRPr lang="en-US"/>
            </a:p>
          </c:txPr>
        </c:title>
        <c:numFmt formatCode="#,##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1200" b="1" i="0" u="none" strike="noStrike" kern="1200" baseline="0">
                <a:solidFill>
                  <a:schemeClr val="lt1"/>
                </a:solidFill>
                <a:latin typeface="+mn-lt"/>
                <a:ea typeface="+mn-ea"/>
                <a:cs typeface="+mn-cs"/>
              </a:defRPr>
            </a:pPr>
            <a:endParaRPr lang="en-US"/>
          </a:p>
        </c:txPr>
        <c:crossAx val="277248360"/>
        <c:crosses val="autoZero"/>
        <c:crossBetween val="midCat"/>
        <c:majorUnit val="17000"/>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b="1"/>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0.12704</cdr:x>
      <cdr:y>0.11448</cdr:y>
    </cdr:from>
    <cdr:to>
      <cdr:x>0.24554</cdr:x>
      <cdr:y>0.15993</cdr:y>
    </cdr:to>
    <cdr:sp macro="" textlink="">
      <cdr:nvSpPr>
        <cdr:cNvPr id="2" name="TextBox 1"/>
        <cdr:cNvSpPr txBox="1"/>
      </cdr:nvSpPr>
      <cdr:spPr>
        <a:xfrm xmlns:a="http://schemas.openxmlformats.org/drawingml/2006/main">
          <a:off x="1100667" y="719667"/>
          <a:ext cx="1026583" cy="28575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accent3"/>
              </a:solidFill>
            </a:rPr>
            <a:t>Goa</a:t>
          </a:r>
          <a:r>
            <a:rPr lang="en-US" sz="1400">
              <a:solidFill>
                <a:schemeClr val="accent3"/>
              </a:solidFill>
            </a:rPr>
            <a:t>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y_Documents\Phase_5\WIP-PhaseII\State_WIP\AllJurisdictions\BMPs_Milestones-WIPs\My%20Documents\BMP_Effectiveness-Cost\BMP_Effectiveness-Cost\Coseg_TSB_Effectiveness\Sent%20120304_Cost%20Estimates%20All%20St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y_Documents\Phase_5\WIP-PhaseII\State_WIP\AllJurisdictions\BMPs_Milestones-WIPs\Jsweeney\My_Documents\Tributary_Strategies\State-Strategies\NY\s30nysm03\NY_Stra2US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aft Breakout of Costs"/>
      <sheetName val="Available Funding"/>
      <sheetName val="Septic Denite on new vs retro"/>
      <sheetName val="Pivot Main"/>
      <sheetName val="Cost Assembly"/>
      <sheetName val="DE"/>
      <sheetName val="DC"/>
      <sheetName val="MD"/>
      <sheetName val="NY"/>
      <sheetName val="PA"/>
      <sheetName val="VA TS3"/>
      <sheetName val="VA"/>
      <sheetName val="WV"/>
      <sheetName val="CBP unit costs"/>
      <sheetName val="DE acre calculation"/>
      <sheetName val="Practice Index"/>
      <sheetName val="WR (work-up)"/>
    </sheetNames>
    <sheetDataSet>
      <sheetData sheetId="0" refreshError="1"/>
      <sheetData sheetId="1" refreshError="1"/>
      <sheetData sheetId="2" refreshError="1"/>
      <sheetData sheetId="3" refreshError="1"/>
      <sheetData sheetId="4" refreshError="1"/>
      <sheetData sheetId="5">
        <row r="11">
          <cell r="A11" t="str">
            <v>DE</v>
          </cell>
          <cell r="B11" t="str">
            <v>ag</v>
          </cell>
          <cell r="C11">
            <v>1</v>
          </cell>
          <cell r="D11" t="str">
            <v>Forest Buffers</v>
          </cell>
          <cell r="E11">
            <v>1003922.3922436988</v>
          </cell>
          <cell r="F11">
            <v>84095.145847774504</v>
          </cell>
          <cell r="G11">
            <v>12549.029903046234</v>
          </cell>
          <cell r="H11">
            <v>0</v>
          </cell>
          <cell r="I11">
            <v>346353.22532407608</v>
          </cell>
          <cell r="J11">
            <v>358902.25522712234</v>
          </cell>
          <cell r="K11">
            <v>0</v>
          </cell>
        </row>
        <row r="12">
          <cell r="A12" t="str">
            <v>DE</v>
          </cell>
          <cell r="B12" t="str">
            <v>ag</v>
          </cell>
          <cell r="C12">
            <v>7</v>
          </cell>
          <cell r="D12" t="str">
            <v>Wetland Restoration</v>
          </cell>
          <cell r="E12">
            <v>5452114.3148309523</v>
          </cell>
          <cell r="F12">
            <v>456704.97244287946</v>
          </cell>
          <cell r="G12">
            <v>16016.787058845337</v>
          </cell>
          <cell r="H12">
            <v>0</v>
          </cell>
          <cell r="I12">
            <v>442063.32282413129</v>
          </cell>
          <cell r="J12">
            <v>458080.10988297663</v>
          </cell>
          <cell r="K12">
            <v>0</v>
          </cell>
        </row>
        <row r="13">
          <cell r="A13" t="str">
            <v>DE</v>
          </cell>
          <cell r="B13" t="str">
            <v>ag</v>
          </cell>
          <cell r="C13">
            <v>9</v>
          </cell>
          <cell r="D13" t="str">
            <v>Land Retirement</v>
          </cell>
          <cell r="E13">
            <v>0</v>
          </cell>
          <cell r="F13">
            <v>0</v>
          </cell>
          <cell r="G13">
            <v>0</v>
          </cell>
          <cell r="H13">
            <v>0</v>
          </cell>
          <cell r="I13">
            <v>0</v>
          </cell>
          <cell r="J13">
            <v>0</v>
          </cell>
          <cell r="K13">
            <v>0</v>
          </cell>
        </row>
        <row r="14">
          <cell r="A14" t="str">
            <v>DE</v>
          </cell>
          <cell r="B14" t="str">
            <v>ag</v>
          </cell>
          <cell r="C14">
            <v>5</v>
          </cell>
          <cell r="D14" t="str">
            <v>Grass Buffers</v>
          </cell>
          <cell r="E14">
            <v>0</v>
          </cell>
          <cell r="F14">
            <v>0</v>
          </cell>
          <cell r="G14">
            <v>0</v>
          </cell>
          <cell r="H14">
            <v>0</v>
          </cell>
          <cell r="I14">
            <v>0</v>
          </cell>
          <cell r="J14">
            <v>0</v>
          </cell>
          <cell r="K14">
            <v>0</v>
          </cell>
        </row>
        <row r="15">
          <cell r="A15" t="str">
            <v>DE</v>
          </cell>
          <cell r="B15" t="str">
            <v>ag</v>
          </cell>
          <cell r="C15">
            <v>14</v>
          </cell>
          <cell r="D15" t="str">
            <v>Conservation-Tillage</v>
          </cell>
          <cell r="E15">
            <v>0</v>
          </cell>
          <cell r="F15">
            <v>0</v>
          </cell>
          <cell r="G15">
            <v>15861.885131939185</v>
          </cell>
          <cell r="H15">
            <v>0</v>
          </cell>
          <cell r="I15">
            <v>0</v>
          </cell>
          <cell r="J15">
            <v>15861.885131939185</v>
          </cell>
          <cell r="K15">
            <v>0</v>
          </cell>
        </row>
        <row r="16">
          <cell r="A16" t="str">
            <v>DE</v>
          </cell>
          <cell r="B16" t="str">
            <v>ag</v>
          </cell>
          <cell r="C16">
            <v>16</v>
          </cell>
          <cell r="D16" t="str">
            <v>Total Nutrient Management (All Types)</v>
          </cell>
          <cell r="E16">
            <v>918420.17525437754</v>
          </cell>
          <cell r="F16">
            <v>306140.05841812585</v>
          </cell>
          <cell r="G16">
            <v>0</v>
          </cell>
          <cell r="H16">
            <v>0</v>
          </cell>
          <cell r="I16">
            <v>0</v>
          </cell>
          <cell r="J16">
            <v>0</v>
          </cell>
          <cell r="K16">
            <v>0</v>
          </cell>
        </row>
        <row r="17">
          <cell r="A17" t="str">
            <v>DE</v>
          </cell>
          <cell r="B17" t="str">
            <v>ag</v>
          </cell>
          <cell r="C17">
            <v>20</v>
          </cell>
          <cell r="D17" t="str">
            <v>32% Poultry Phytase</v>
          </cell>
          <cell r="E17">
            <v>900000</v>
          </cell>
          <cell r="F17">
            <v>105507.45594464366</v>
          </cell>
          <cell r="G17">
            <v>0</v>
          </cell>
          <cell r="H17">
            <v>0</v>
          </cell>
          <cell r="I17">
            <v>0</v>
          </cell>
          <cell r="J17">
            <v>0</v>
          </cell>
          <cell r="K17">
            <v>0</v>
          </cell>
        </row>
        <row r="18">
          <cell r="A18" t="str">
            <v>DE</v>
          </cell>
          <cell r="B18" t="str">
            <v>ag</v>
          </cell>
          <cell r="C18">
            <v>69</v>
          </cell>
          <cell r="D18" t="str">
            <v>Poultry Litter Transport</v>
          </cell>
          <cell r="E18">
            <v>0</v>
          </cell>
          <cell r="F18">
            <v>0</v>
          </cell>
          <cell r="G18">
            <v>265711.5</v>
          </cell>
          <cell r="H18">
            <v>0</v>
          </cell>
          <cell r="I18">
            <v>0</v>
          </cell>
          <cell r="J18">
            <v>265711.5</v>
          </cell>
          <cell r="K18">
            <v>0</v>
          </cell>
        </row>
        <row r="19">
          <cell r="A19" t="str">
            <v>DE</v>
          </cell>
          <cell r="B19" t="str">
            <v>ag</v>
          </cell>
          <cell r="C19">
            <v>21</v>
          </cell>
          <cell r="D19" t="str">
            <v>Poultry Litter Transport</v>
          </cell>
          <cell r="E19">
            <v>0</v>
          </cell>
          <cell r="F19">
            <v>0</v>
          </cell>
          <cell r="G19">
            <v>0</v>
          </cell>
          <cell r="H19">
            <v>0</v>
          </cell>
          <cell r="I19">
            <v>0</v>
          </cell>
          <cell r="J19">
            <v>0</v>
          </cell>
          <cell r="K19">
            <v>0</v>
          </cell>
        </row>
        <row r="20">
          <cell r="A20" t="str">
            <v>DE</v>
          </cell>
          <cell r="B20" t="str">
            <v>ag</v>
          </cell>
          <cell r="C20">
            <v>22</v>
          </cell>
          <cell r="D20" t="str">
            <v>Poultry Litter Transport</v>
          </cell>
          <cell r="E20">
            <v>0</v>
          </cell>
          <cell r="F20">
            <v>0</v>
          </cell>
          <cell r="G20">
            <v>0</v>
          </cell>
          <cell r="H20">
            <v>0</v>
          </cell>
          <cell r="I20">
            <v>0</v>
          </cell>
          <cell r="J20">
            <v>0</v>
          </cell>
          <cell r="K20">
            <v>0</v>
          </cell>
        </row>
        <row r="21">
          <cell r="A21" t="str">
            <v>DE</v>
          </cell>
          <cell r="B21" t="str">
            <v>ag</v>
          </cell>
          <cell r="C21">
            <v>29</v>
          </cell>
          <cell r="D21" t="str">
            <v>Total Cover Crops (All Types)</v>
          </cell>
          <cell r="E21">
            <v>0</v>
          </cell>
          <cell r="F21">
            <v>0</v>
          </cell>
          <cell r="G21">
            <v>1194970.5773486332</v>
          </cell>
          <cell r="H21">
            <v>0</v>
          </cell>
          <cell r="I21">
            <v>0</v>
          </cell>
          <cell r="J21">
            <v>1194970.5773486332</v>
          </cell>
          <cell r="K21">
            <v>0</v>
          </cell>
        </row>
        <row r="22">
          <cell r="A22" t="str">
            <v>DE</v>
          </cell>
          <cell r="B22" t="str">
            <v>ag</v>
          </cell>
          <cell r="C22">
            <v>37</v>
          </cell>
          <cell r="D22" t="str">
            <v>Animal Waste Management Systems (All Types)</v>
          </cell>
          <cell r="E22">
            <v>0</v>
          </cell>
          <cell r="F22">
            <v>0</v>
          </cell>
          <cell r="G22">
            <v>0</v>
          </cell>
          <cell r="H22">
            <v>0</v>
          </cell>
          <cell r="I22">
            <v>0</v>
          </cell>
          <cell r="J22">
            <v>0</v>
          </cell>
          <cell r="K22">
            <v>0</v>
          </cell>
        </row>
        <row r="23">
          <cell r="A23" t="str">
            <v>DE</v>
          </cell>
          <cell r="B23" t="str">
            <v>ag</v>
          </cell>
          <cell r="C23">
            <v>37</v>
          </cell>
          <cell r="D23" t="str">
            <v>Animal Waste Management Systems (All Types)</v>
          </cell>
          <cell r="E23">
            <v>540466.95366232528</v>
          </cell>
          <cell r="F23">
            <v>45273.06856116288</v>
          </cell>
          <cell r="G23">
            <v>0</v>
          </cell>
          <cell r="H23">
            <v>0</v>
          </cell>
          <cell r="I23">
            <v>0</v>
          </cell>
          <cell r="J23">
            <v>0</v>
          </cell>
          <cell r="K23">
            <v>0</v>
          </cell>
        </row>
        <row r="24">
          <cell r="A24" t="str">
            <v>DE</v>
          </cell>
          <cell r="B24" t="str">
            <v>ag</v>
          </cell>
          <cell r="C24">
            <v>38</v>
          </cell>
          <cell r="D24" t="str">
            <v>DE Water Control Structures</v>
          </cell>
          <cell r="E24">
            <v>17439.431091826915</v>
          </cell>
          <cell r="F24">
            <v>2044.4333418006413</v>
          </cell>
          <cell r="G24">
            <v>0</v>
          </cell>
          <cell r="H24">
            <v>0</v>
          </cell>
          <cell r="I24">
            <v>0</v>
          </cell>
          <cell r="J24">
            <v>0</v>
          </cell>
          <cell r="K24">
            <v>0</v>
          </cell>
        </row>
        <row r="25">
          <cell r="A25" t="str">
            <v>DE</v>
          </cell>
          <cell r="B25" t="str">
            <v>forest</v>
          </cell>
          <cell r="C25">
            <v>63</v>
          </cell>
          <cell r="D25" t="str">
            <v>Forest Harvesting Practices</v>
          </cell>
          <cell r="E25">
            <v>0</v>
          </cell>
          <cell r="F25">
            <v>0</v>
          </cell>
          <cell r="G25">
            <v>247884</v>
          </cell>
          <cell r="H25">
            <v>0</v>
          </cell>
          <cell r="I25">
            <v>0</v>
          </cell>
          <cell r="J25">
            <v>247884</v>
          </cell>
          <cell r="K25">
            <v>0</v>
          </cell>
        </row>
        <row r="26">
          <cell r="A26" t="str">
            <v>DE</v>
          </cell>
          <cell r="B26" t="str">
            <v>urban</v>
          </cell>
          <cell r="C26">
            <v>12</v>
          </cell>
          <cell r="D26" t="str">
            <v>Tree Planting</v>
          </cell>
          <cell r="E26">
            <v>0</v>
          </cell>
          <cell r="F26">
            <v>0</v>
          </cell>
          <cell r="G26">
            <v>0</v>
          </cell>
          <cell r="H26">
            <v>0</v>
          </cell>
          <cell r="I26">
            <v>0</v>
          </cell>
          <cell r="J26">
            <v>0</v>
          </cell>
          <cell r="K26">
            <v>0</v>
          </cell>
        </row>
        <row r="27">
          <cell r="A27" t="str">
            <v>DE</v>
          </cell>
          <cell r="B27" t="str">
            <v>urban</v>
          </cell>
          <cell r="C27">
            <v>41</v>
          </cell>
          <cell r="D27" t="str">
            <v>Total Stormwater Management (All Types)</v>
          </cell>
          <cell r="E27">
            <v>0</v>
          </cell>
          <cell r="F27">
            <v>0</v>
          </cell>
          <cell r="G27">
            <v>0</v>
          </cell>
          <cell r="H27">
            <v>0</v>
          </cell>
          <cell r="I27">
            <v>0</v>
          </cell>
          <cell r="J27">
            <v>0</v>
          </cell>
          <cell r="K27">
            <v>0</v>
          </cell>
        </row>
        <row r="28">
          <cell r="A28" t="str">
            <v>DE</v>
          </cell>
          <cell r="B28" t="str">
            <v>urban</v>
          </cell>
          <cell r="C28">
            <v>41</v>
          </cell>
          <cell r="D28" t="str">
            <v>Total Stormwater Management (All Types)</v>
          </cell>
          <cell r="E28">
            <v>0</v>
          </cell>
          <cell r="F28">
            <v>0</v>
          </cell>
          <cell r="G28">
            <v>0</v>
          </cell>
          <cell r="H28">
            <v>0</v>
          </cell>
          <cell r="I28">
            <v>0</v>
          </cell>
          <cell r="J28">
            <v>0</v>
          </cell>
          <cell r="K28">
            <v>0</v>
          </cell>
        </row>
        <row r="29">
          <cell r="A29" t="str">
            <v>DE</v>
          </cell>
          <cell r="B29" t="str">
            <v>urban</v>
          </cell>
          <cell r="C29">
            <v>43</v>
          </cell>
          <cell r="D29" t="str">
            <v>Total Stormwater Management (All Types)</v>
          </cell>
          <cell r="E29">
            <v>0</v>
          </cell>
          <cell r="F29">
            <v>0</v>
          </cell>
          <cell r="G29">
            <v>0</v>
          </cell>
          <cell r="H29">
            <v>0</v>
          </cell>
          <cell r="I29">
            <v>0</v>
          </cell>
          <cell r="J29">
            <v>0</v>
          </cell>
          <cell r="K29">
            <v>0</v>
          </cell>
        </row>
        <row r="30">
          <cell r="A30" t="str">
            <v>DE</v>
          </cell>
          <cell r="B30" t="str">
            <v>urban</v>
          </cell>
          <cell r="C30">
            <v>43</v>
          </cell>
          <cell r="D30" t="str">
            <v>Total Stormwater Management (All Types)</v>
          </cell>
          <cell r="E30">
            <v>0</v>
          </cell>
          <cell r="F30">
            <v>0</v>
          </cell>
          <cell r="G30">
            <v>0</v>
          </cell>
          <cell r="H30">
            <v>0</v>
          </cell>
          <cell r="I30">
            <v>0</v>
          </cell>
          <cell r="J30">
            <v>0</v>
          </cell>
          <cell r="K30">
            <v>0</v>
          </cell>
        </row>
        <row r="31">
          <cell r="A31" t="str">
            <v>DE</v>
          </cell>
          <cell r="B31" t="str">
            <v>urban</v>
          </cell>
          <cell r="C31">
            <v>44</v>
          </cell>
          <cell r="D31" t="str">
            <v>Total Stormwater Management (All Types)</v>
          </cell>
          <cell r="E31">
            <v>0</v>
          </cell>
          <cell r="F31">
            <v>0</v>
          </cell>
          <cell r="G31">
            <v>0</v>
          </cell>
          <cell r="H31">
            <v>0</v>
          </cell>
          <cell r="I31">
            <v>0</v>
          </cell>
          <cell r="J31">
            <v>0</v>
          </cell>
          <cell r="K31">
            <v>0</v>
          </cell>
        </row>
        <row r="32">
          <cell r="A32" t="str">
            <v>DE</v>
          </cell>
          <cell r="B32" t="str">
            <v>urban</v>
          </cell>
          <cell r="C32">
            <v>44</v>
          </cell>
          <cell r="D32" t="str">
            <v>Total Stormwater Management (All Types)</v>
          </cell>
          <cell r="E32">
            <v>0</v>
          </cell>
          <cell r="F32">
            <v>0</v>
          </cell>
          <cell r="G32">
            <v>0</v>
          </cell>
          <cell r="H32">
            <v>0</v>
          </cell>
          <cell r="I32">
            <v>0</v>
          </cell>
          <cell r="J32">
            <v>0</v>
          </cell>
          <cell r="K32">
            <v>0</v>
          </cell>
        </row>
        <row r="33">
          <cell r="A33" t="str">
            <v>DE</v>
          </cell>
          <cell r="B33" t="str">
            <v>urban</v>
          </cell>
          <cell r="C33">
            <v>45</v>
          </cell>
          <cell r="D33" t="str">
            <v>Total Stormwater Management (All Types)</v>
          </cell>
          <cell r="E33">
            <v>18599019.181106333</v>
          </cell>
          <cell r="F33">
            <v>1068102.0749868392</v>
          </cell>
          <cell r="G33">
            <v>2231876.4190853713</v>
          </cell>
          <cell r="H33">
            <v>0</v>
          </cell>
          <cell r="I33">
            <v>0</v>
          </cell>
          <cell r="J33">
            <v>2231876.4190853713</v>
          </cell>
          <cell r="K33">
            <v>0</v>
          </cell>
        </row>
        <row r="34">
          <cell r="A34" t="str">
            <v>DE</v>
          </cell>
          <cell r="B34" t="str">
            <v>urban</v>
          </cell>
          <cell r="C34">
            <v>45</v>
          </cell>
          <cell r="D34" t="str">
            <v>Total Stormwater Management (All Types)</v>
          </cell>
          <cell r="E34">
            <v>5278511.0972212693</v>
          </cell>
          <cell r="F34">
            <v>303133.65456982813</v>
          </cell>
          <cell r="G34">
            <v>633419.66213660466</v>
          </cell>
          <cell r="H34">
            <v>0</v>
          </cell>
          <cell r="I34">
            <v>0</v>
          </cell>
          <cell r="J34">
            <v>633419.66213660466</v>
          </cell>
          <cell r="K34">
            <v>0</v>
          </cell>
        </row>
        <row r="35">
          <cell r="A35" t="str">
            <v>DE</v>
          </cell>
          <cell r="B35" t="str">
            <v>septic</v>
          </cell>
          <cell r="C35">
            <v>65</v>
          </cell>
          <cell r="D35" t="str">
            <v>Septic Denitrification</v>
          </cell>
          <cell r="E35">
            <v>252723817.85790995</v>
          </cell>
          <cell r="F35">
            <v>21169810.023331244</v>
          </cell>
          <cell r="G35">
            <v>19145743.777114391</v>
          </cell>
          <cell r="H35">
            <v>0</v>
          </cell>
          <cell r="I35">
            <v>0</v>
          </cell>
          <cell r="J35">
            <v>19145743.777114391</v>
          </cell>
          <cell r="K35">
            <v>0</v>
          </cell>
        </row>
        <row r="36">
          <cell r="A36" t="str">
            <v>DE</v>
          </cell>
          <cell r="B36" t="str">
            <v>septic</v>
          </cell>
          <cell r="C36">
            <v>66</v>
          </cell>
          <cell r="D36" t="str">
            <v>Septic Pumping</v>
          </cell>
          <cell r="E36">
            <v>0</v>
          </cell>
          <cell r="F36">
            <v>0</v>
          </cell>
          <cell r="G36">
            <v>1903127.9067826807</v>
          </cell>
          <cell r="H36">
            <v>0</v>
          </cell>
          <cell r="I36">
            <v>0</v>
          </cell>
          <cell r="J36">
            <v>1903127.9067826807</v>
          </cell>
          <cell r="K36">
            <v>0</v>
          </cell>
        </row>
        <row r="37">
          <cell r="A37" t="str">
            <v>DE</v>
          </cell>
          <cell r="B37" t="str">
            <v>septic</v>
          </cell>
          <cell r="C37">
            <v>64</v>
          </cell>
          <cell r="D37" t="str">
            <v>Septic Connections</v>
          </cell>
          <cell r="E37">
            <v>0</v>
          </cell>
          <cell r="F37">
            <v>0</v>
          </cell>
          <cell r="G37">
            <v>0</v>
          </cell>
          <cell r="H37">
            <v>0</v>
          </cell>
          <cell r="I37">
            <v>0</v>
          </cell>
          <cell r="J37">
            <v>0</v>
          </cell>
          <cell r="K37">
            <v>0</v>
          </cell>
        </row>
        <row r="38">
          <cell r="A38" t="str">
            <v>DE</v>
          </cell>
          <cell r="B38" t="str">
            <v>POTW</v>
          </cell>
          <cell r="C38">
            <v>67</v>
          </cell>
          <cell r="D38" t="str">
            <v>WWTP</v>
          </cell>
          <cell r="E38">
            <v>19437800</v>
          </cell>
          <cell r="F38">
            <v>1306525.481126229</v>
          </cell>
          <cell r="G38">
            <v>511520</v>
          </cell>
          <cell r="H38">
            <v>0</v>
          </cell>
          <cell r="I38">
            <v>0</v>
          </cell>
          <cell r="J38">
            <v>511520</v>
          </cell>
          <cell r="K38">
            <v>0</v>
          </cell>
        </row>
        <row r="39">
          <cell r="A39" t="str">
            <v>DC</v>
          </cell>
          <cell r="B39" t="str">
            <v>urban</v>
          </cell>
          <cell r="C39">
            <v>42</v>
          </cell>
          <cell r="D39" t="str">
            <v>Total Stormwater Management (All Types)</v>
          </cell>
          <cell r="E39">
            <v>490820618.87052339</v>
          </cell>
          <cell r="F39">
            <v>34824929.00199227</v>
          </cell>
          <cell r="G39">
            <v>17529307.816804405</v>
          </cell>
          <cell r="H39" t="str">
            <v>n/a</v>
          </cell>
          <cell r="I39" t="str">
            <v>n/a</v>
          </cell>
          <cell r="J39">
            <v>17529307.816804405</v>
          </cell>
          <cell r="K39" t="str">
            <v>n/a</v>
          </cell>
        </row>
        <row r="40">
          <cell r="A40" t="str">
            <v>DC</v>
          </cell>
          <cell r="B40" t="str">
            <v>urban</v>
          </cell>
          <cell r="C40">
            <v>43</v>
          </cell>
          <cell r="D40" t="str">
            <v>Total Stormwater Management (All Types)</v>
          </cell>
          <cell r="E40">
            <v>0</v>
          </cell>
          <cell r="F40">
            <v>0</v>
          </cell>
          <cell r="G40">
            <v>0</v>
          </cell>
          <cell r="H40" t="str">
            <v>n/a</v>
          </cell>
          <cell r="I40" t="str">
            <v>n/a</v>
          </cell>
          <cell r="J40">
            <v>0</v>
          </cell>
          <cell r="K40" t="str">
            <v>n/a</v>
          </cell>
        </row>
        <row r="41">
          <cell r="A41" t="str">
            <v>DC</v>
          </cell>
          <cell r="B41" t="str">
            <v>urban</v>
          </cell>
          <cell r="C41">
            <v>45</v>
          </cell>
          <cell r="D41" t="str">
            <v>Total Stormwater Management (All Types)</v>
          </cell>
          <cell r="E41">
            <v>714860098.73760331</v>
          </cell>
          <cell r="F41">
            <v>50721080.630602866</v>
          </cell>
          <cell r="G41">
            <v>42174637.093663909</v>
          </cell>
          <cell r="H41" t="str">
            <v>n/a</v>
          </cell>
          <cell r="I41" t="str">
            <v>n/a</v>
          </cell>
          <cell r="J41">
            <v>42174637.093663909</v>
          </cell>
          <cell r="K41" t="str">
            <v>n/a</v>
          </cell>
        </row>
        <row r="42">
          <cell r="A42" t="str">
            <v>DC</v>
          </cell>
          <cell r="B42" t="str">
            <v>urban</v>
          </cell>
          <cell r="C42">
            <v>44</v>
          </cell>
          <cell r="D42" t="str">
            <v>Total Stormwater Management (All Types)</v>
          </cell>
          <cell r="E42">
            <v>64757698.989898987</v>
          </cell>
          <cell r="F42">
            <v>8386418.2834278522</v>
          </cell>
          <cell r="G42">
            <v>0</v>
          </cell>
          <cell r="H42" t="str">
            <v>n/a</v>
          </cell>
          <cell r="I42" t="str">
            <v>n/a</v>
          </cell>
          <cell r="J42">
            <v>0</v>
          </cell>
          <cell r="K42" t="str">
            <v>n/a</v>
          </cell>
        </row>
        <row r="43">
          <cell r="A43" t="str">
            <v>DC</v>
          </cell>
          <cell r="B43" t="str">
            <v>urban</v>
          </cell>
          <cell r="C43">
            <v>41</v>
          </cell>
          <cell r="D43" t="str">
            <v>Total Stormwater Management (All Types)</v>
          </cell>
          <cell r="E43">
            <v>7408651.8573002806</v>
          </cell>
          <cell r="F43">
            <v>525662.05454995634</v>
          </cell>
          <cell r="G43">
            <v>0</v>
          </cell>
          <cell r="H43" t="str">
            <v>n/a</v>
          </cell>
          <cell r="I43" t="str">
            <v>n/a</v>
          </cell>
          <cell r="J43">
            <v>0</v>
          </cell>
          <cell r="K43" t="str">
            <v>n/a</v>
          </cell>
        </row>
        <row r="44">
          <cell r="A44" t="str">
            <v>DC</v>
          </cell>
          <cell r="B44" t="str">
            <v>urban</v>
          </cell>
          <cell r="C44">
            <v>49</v>
          </cell>
          <cell r="D44" t="str">
            <v>Urban Stream Restoration</v>
          </cell>
          <cell r="E44">
            <v>11935337.094981916</v>
          </cell>
          <cell r="F44">
            <v>653778.80298492289</v>
          </cell>
          <cell r="G44">
            <v>0</v>
          </cell>
          <cell r="H44" t="str">
            <v>n/a</v>
          </cell>
          <cell r="I44" t="str">
            <v>n/a</v>
          </cell>
          <cell r="J44">
            <v>0</v>
          </cell>
          <cell r="K44" t="str">
            <v>n/a</v>
          </cell>
        </row>
        <row r="45">
          <cell r="A45" t="str">
            <v>DC</v>
          </cell>
          <cell r="B45" t="str">
            <v>urban</v>
          </cell>
          <cell r="C45">
            <v>3</v>
          </cell>
          <cell r="D45" t="str">
            <v>Forest Buffers</v>
          </cell>
          <cell r="E45">
            <v>2182.7999999999997</v>
          </cell>
          <cell r="F45">
            <v>154.87502379275838</v>
          </cell>
          <cell r="G45">
            <v>27.540000000000003</v>
          </cell>
          <cell r="H45" t="str">
            <v>n/a</v>
          </cell>
          <cell r="I45" t="str">
            <v>n/a</v>
          </cell>
          <cell r="J45">
            <v>27.540000000000003</v>
          </cell>
          <cell r="K45" t="str">
            <v>n/a</v>
          </cell>
        </row>
        <row r="46">
          <cell r="A46" t="str">
            <v>DC</v>
          </cell>
          <cell r="B46" t="str">
            <v>urban</v>
          </cell>
          <cell r="C46">
            <v>50</v>
          </cell>
          <cell r="D46" t="str">
            <v>Erosion &amp; Sediment Control</v>
          </cell>
          <cell r="E46">
            <v>0</v>
          </cell>
          <cell r="F46" t="str">
            <v>n/a</v>
          </cell>
          <cell r="G46">
            <v>664929.60510799312</v>
          </cell>
          <cell r="H46" t="str">
            <v>n/a</v>
          </cell>
          <cell r="I46" t="str">
            <v>n/a</v>
          </cell>
          <cell r="J46">
            <v>664929.60510799312</v>
          </cell>
          <cell r="K46" t="str">
            <v>n/a</v>
          </cell>
        </row>
        <row r="47">
          <cell r="A47" t="str">
            <v>DC</v>
          </cell>
          <cell r="B47" t="str">
            <v>urban</v>
          </cell>
          <cell r="C47">
            <v>70</v>
          </cell>
          <cell r="D47" t="str">
            <v>Impervious Surface Reduction</v>
          </cell>
          <cell r="E47">
            <v>64.794135267223723</v>
          </cell>
          <cell r="F47" t="str">
            <v>n/a</v>
          </cell>
          <cell r="G47">
            <v>0</v>
          </cell>
          <cell r="H47" t="str">
            <v>n/a</v>
          </cell>
          <cell r="I47" t="str">
            <v>n/a</v>
          </cell>
          <cell r="J47">
            <v>0</v>
          </cell>
          <cell r="K47" t="str">
            <v>n/a</v>
          </cell>
        </row>
        <row r="48">
          <cell r="A48" t="str">
            <v>DC</v>
          </cell>
          <cell r="B48" t="str">
            <v>POTW</v>
          </cell>
          <cell r="C48">
            <v>67</v>
          </cell>
          <cell r="D48" t="str">
            <v>WWTP</v>
          </cell>
          <cell r="E48">
            <v>1663000000</v>
          </cell>
          <cell r="F48">
            <v>0</v>
          </cell>
          <cell r="G48">
            <v>9400000</v>
          </cell>
          <cell r="H48">
            <v>0</v>
          </cell>
          <cell r="I48">
            <v>0</v>
          </cell>
          <cell r="J48">
            <v>9400000</v>
          </cell>
          <cell r="K48">
            <v>0</v>
          </cell>
        </row>
        <row r="49">
          <cell r="A49" t="str">
            <v>DC</v>
          </cell>
          <cell r="B49" t="str">
            <v>POTW</v>
          </cell>
          <cell r="C49">
            <v>67</v>
          </cell>
          <cell r="D49" t="str">
            <v>WWTP</v>
          </cell>
          <cell r="E49">
            <v>1265000000</v>
          </cell>
          <cell r="F49">
            <v>0</v>
          </cell>
          <cell r="G49">
            <v>13360000</v>
          </cell>
          <cell r="H49">
            <v>0</v>
          </cell>
          <cell r="I49">
            <v>0</v>
          </cell>
          <cell r="J49">
            <v>13360000</v>
          </cell>
          <cell r="K49">
            <v>0</v>
          </cell>
        </row>
        <row r="50">
          <cell r="A50" t="str">
            <v>DC</v>
          </cell>
          <cell r="B50" t="str">
            <v>POTW</v>
          </cell>
          <cell r="C50">
            <v>67</v>
          </cell>
          <cell r="D50" t="str">
            <v>WWTP</v>
          </cell>
          <cell r="E50">
            <v>100000000</v>
          </cell>
          <cell r="F50">
            <v>0</v>
          </cell>
          <cell r="G50">
            <v>0</v>
          </cell>
          <cell r="H50">
            <v>0</v>
          </cell>
          <cell r="I50">
            <v>0</v>
          </cell>
          <cell r="J50">
            <v>0</v>
          </cell>
          <cell r="K50">
            <v>0</v>
          </cell>
        </row>
        <row r="51">
          <cell r="A51" t="str">
            <v>MD</v>
          </cell>
          <cell r="B51" t="str">
            <v>ag</v>
          </cell>
          <cell r="C51">
            <v>27</v>
          </cell>
          <cell r="D51" t="str">
            <v>Conservation Plans/SCWQP</v>
          </cell>
          <cell r="E51">
            <v>141764349.99999997</v>
          </cell>
          <cell r="F51">
            <v>18359131.892004237</v>
          </cell>
          <cell r="G51">
            <v>6075615</v>
          </cell>
          <cell r="H51">
            <v>0</v>
          </cell>
          <cell r="I51">
            <v>0</v>
          </cell>
          <cell r="J51">
            <v>6075615</v>
          </cell>
          <cell r="K51">
            <v>0</v>
          </cell>
        </row>
        <row r="52">
          <cell r="A52" t="str">
            <v>MD</v>
          </cell>
          <cell r="B52" t="str">
            <v>ag</v>
          </cell>
          <cell r="C52">
            <v>14</v>
          </cell>
          <cell r="D52" t="str">
            <v>Conservation-Tillage</v>
          </cell>
          <cell r="E52">
            <v>97653032</v>
          </cell>
          <cell r="F52">
            <v>0</v>
          </cell>
          <cell r="G52">
            <v>0</v>
          </cell>
          <cell r="H52">
            <v>0</v>
          </cell>
          <cell r="I52">
            <v>0</v>
          </cell>
          <cell r="J52">
            <v>0</v>
          </cell>
          <cell r="K52">
            <v>0</v>
          </cell>
        </row>
        <row r="53">
          <cell r="A53" t="str">
            <v>MD</v>
          </cell>
          <cell r="B53" t="str">
            <v>ag</v>
          </cell>
          <cell r="C53">
            <v>29</v>
          </cell>
          <cell r="D53" t="str">
            <v>Total Cover Crops (All Types)</v>
          </cell>
          <cell r="E53">
            <v>0</v>
          </cell>
          <cell r="F53">
            <v>0</v>
          </cell>
          <cell r="G53">
            <v>16200000</v>
          </cell>
          <cell r="H53">
            <v>7800000</v>
          </cell>
          <cell r="I53">
            <v>0</v>
          </cell>
          <cell r="J53">
            <v>24000000</v>
          </cell>
          <cell r="K53">
            <v>0</v>
          </cell>
        </row>
        <row r="54">
          <cell r="A54" t="str">
            <v>MD</v>
          </cell>
          <cell r="B54" t="str">
            <v>ag</v>
          </cell>
          <cell r="C54">
            <v>29</v>
          </cell>
          <cell r="D54" t="str">
            <v>Total Cover Crops (All Types)</v>
          </cell>
          <cell r="E54">
            <v>0</v>
          </cell>
          <cell r="F54">
            <v>0</v>
          </cell>
          <cell r="G54">
            <v>3000000</v>
          </cell>
          <cell r="H54">
            <v>0</v>
          </cell>
          <cell r="I54">
            <v>0</v>
          </cell>
          <cell r="J54">
            <v>3000000</v>
          </cell>
          <cell r="K54">
            <v>0</v>
          </cell>
        </row>
        <row r="55">
          <cell r="A55" t="str">
            <v>MD</v>
          </cell>
          <cell r="B55" t="str">
            <v>ag</v>
          </cell>
          <cell r="C55">
            <v>13</v>
          </cell>
          <cell r="D55" t="str">
            <v>Carbon Sequestration / Alternative Crops</v>
          </cell>
          <cell r="E55">
            <v>0</v>
          </cell>
          <cell r="F55">
            <v>0</v>
          </cell>
          <cell r="G55">
            <v>1250000</v>
          </cell>
          <cell r="H55">
            <v>0</v>
          </cell>
          <cell r="I55">
            <v>0</v>
          </cell>
          <cell r="J55">
            <v>1250000</v>
          </cell>
          <cell r="K55">
            <v>0</v>
          </cell>
        </row>
        <row r="56">
          <cell r="A56" t="str">
            <v>MD</v>
          </cell>
          <cell r="B56" t="str">
            <v>ag</v>
          </cell>
          <cell r="C56">
            <v>37</v>
          </cell>
          <cell r="D56" t="str">
            <v>Animal Waste Management Systems (All Types)</v>
          </cell>
          <cell r="E56">
            <v>64549528</v>
          </cell>
          <cell r="F56">
            <v>6218849.191616971</v>
          </cell>
          <cell r="G56">
            <v>0</v>
          </cell>
          <cell r="H56">
            <v>0</v>
          </cell>
          <cell r="I56">
            <v>0</v>
          </cell>
          <cell r="J56">
            <v>0</v>
          </cell>
          <cell r="K56">
            <v>0</v>
          </cell>
        </row>
        <row r="57">
          <cell r="A57" t="str">
            <v>MD</v>
          </cell>
          <cell r="B57" t="str">
            <v>ag</v>
          </cell>
          <cell r="C57">
            <v>37</v>
          </cell>
          <cell r="D57" t="str">
            <v>Animal Waste Management Systems (All Types)</v>
          </cell>
          <cell r="E57">
            <v>5671551</v>
          </cell>
          <cell r="F57">
            <v>546410.19763249741</v>
          </cell>
          <cell r="G57">
            <v>0</v>
          </cell>
          <cell r="H57">
            <v>0</v>
          </cell>
          <cell r="I57">
            <v>0</v>
          </cell>
          <cell r="J57">
            <v>0</v>
          </cell>
          <cell r="K57">
            <v>0</v>
          </cell>
        </row>
        <row r="58">
          <cell r="A58" t="str">
            <v>MD</v>
          </cell>
          <cell r="B58" t="str">
            <v>ag</v>
          </cell>
          <cell r="C58">
            <v>37</v>
          </cell>
          <cell r="D58" t="str">
            <v>Animal Waste Management Systems (All Types)</v>
          </cell>
          <cell r="E58">
            <v>2992592</v>
          </cell>
          <cell r="F58">
            <v>288313.1591611238</v>
          </cell>
          <cell r="G58">
            <v>0</v>
          </cell>
          <cell r="H58">
            <v>0</v>
          </cell>
          <cell r="I58">
            <v>0</v>
          </cell>
          <cell r="J58">
            <v>0</v>
          </cell>
          <cell r="K58">
            <v>0</v>
          </cell>
        </row>
        <row r="59">
          <cell r="A59" t="str">
            <v>MD</v>
          </cell>
          <cell r="B59" t="str">
            <v>ag</v>
          </cell>
          <cell r="C59">
            <v>16</v>
          </cell>
          <cell r="D59" t="str">
            <v>Total Nutrient Management (All Types)</v>
          </cell>
          <cell r="E59">
            <v>10789142.4</v>
          </cell>
          <cell r="F59">
            <v>1904317.3240444076</v>
          </cell>
          <cell r="G59">
            <v>0</v>
          </cell>
          <cell r="H59">
            <v>0</v>
          </cell>
          <cell r="I59">
            <v>0</v>
          </cell>
          <cell r="J59">
            <v>0</v>
          </cell>
          <cell r="K59">
            <v>0</v>
          </cell>
        </row>
        <row r="60">
          <cell r="A60" t="str">
            <v>MD</v>
          </cell>
          <cell r="B60" t="str">
            <v>ag</v>
          </cell>
          <cell r="C60">
            <v>18</v>
          </cell>
          <cell r="D60" t="str">
            <v>Total Nutrient Management (All Types)</v>
          </cell>
          <cell r="E60">
            <v>0</v>
          </cell>
          <cell r="F60">
            <v>0</v>
          </cell>
          <cell r="G60">
            <v>4200000</v>
          </cell>
          <cell r="H60">
            <v>0</v>
          </cell>
          <cell r="I60">
            <v>0</v>
          </cell>
          <cell r="J60">
            <v>4200000</v>
          </cell>
          <cell r="K60">
            <v>0</v>
          </cell>
        </row>
        <row r="61">
          <cell r="A61" t="str">
            <v>MD</v>
          </cell>
          <cell r="B61" t="str">
            <v>ag</v>
          </cell>
          <cell r="C61">
            <v>32</v>
          </cell>
          <cell r="D61" t="str">
            <v>Total Pasture Grazing BMP (All Types)</v>
          </cell>
          <cell r="E61">
            <v>7311600</v>
          </cell>
          <cell r="F61">
            <v>946885.65031743306</v>
          </cell>
          <cell r="G61">
            <v>284340.00000000006</v>
          </cell>
          <cell r="H61">
            <v>0</v>
          </cell>
          <cell r="I61">
            <v>0</v>
          </cell>
          <cell r="J61">
            <v>284340.00000000006</v>
          </cell>
          <cell r="K61">
            <v>0</v>
          </cell>
        </row>
        <row r="62">
          <cell r="A62" t="str">
            <v>MD</v>
          </cell>
          <cell r="B62" t="str">
            <v>ag</v>
          </cell>
          <cell r="C62">
            <v>33</v>
          </cell>
          <cell r="D62" t="str">
            <v>Total Pasture Grazing BMP (All Types)</v>
          </cell>
          <cell r="E62">
            <v>1663315.2</v>
          </cell>
          <cell r="F62">
            <v>215406.92800958356</v>
          </cell>
          <cell r="G62">
            <v>64684.480000000003</v>
          </cell>
          <cell r="H62">
            <v>0</v>
          </cell>
          <cell r="I62">
            <v>0</v>
          </cell>
          <cell r="J62">
            <v>64684.480000000003</v>
          </cell>
          <cell r="K62">
            <v>0</v>
          </cell>
        </row>
        <row r="63">
          <cell r="A63" t="str">
            <v>MD</v>
          </cell>
          <cell r="B63" t="str">
            <v>ag</v>
          </cell>
          <cell r="C63">
            <v>9</v>
          </cell>
          <cell r="D63" t="str">
            <v>Land Retirement</v>
          </cell>
          <cell r="E63">
            <v>1184787</v>
          </cell>
          <cell r="F63">
            <v>153435.33685959852</v>
          </cell>
          <cell r="G63">
            <v>126377.27999999998</v>
          </cell>
          <cell r="H63">
            <v>0</v>
          </cell>
          <cell r="I63">
            <v>1974645</v>
          </cell>
          <cell r="J63">
            <v>2101022.2799999998</v>
          </cell>
          <cell r="K63">
            <v>0</v>
          </cell>
        </row>
        <row r="64">
          <cell r="A64" t="str">
            <v>MD</v>
          </cell>
          <cell r="B64" t="str">
            <v>ag</v>
          </cell>
          <cell r="C64">
            <v>1</v>
          </cell>
          <cell r="D64" t="str">
            <v>Forest Buffers</v>
          </cell>
          <cell r="E64">
            <v>19130000</v>
          </cell>
          <cell r="F64">
            <v>1357320.5081342626</v>
          </cell>
          <cell r="G64">
            <v>765200</v>
          </cell>
          <cell r="H64">
            <v>0</v>
          </cell>
          <cell r="I64">
            <v>0</v>
          </cell>
          <cell r="J64">
            <v>765200</v>
          </cell>
          <cell r="K64">
            <v>0</v>
          </cell>
        </row>
        <row r="65">
          <cell r="A65" t="str">
            <v>MD</v>
          </cell>
          <cell r="B65" t="str">
            <v>ag</v>
          </cell>
          <cell r="C65">
            <v>5</v>
          </cell>
          <cell r="D65" t="str">
            <v>Grass Buffers</v>
          </cell>
          <cell r="E65">
            <v>8029280</v>
          </cell>
          <cell r="F65">
            <v>1039828.4936786421</v>
          </cell>
          <cell r="G65">
            <v>321171.20000000001</v>
          </cell>
          <cell r="H65">
            <v>0</v>
          </cell>
          <cell r="I65">
            <v>0</v>
          </cell>
          <cell r="J65">
            <v>321171.20000000001</v>
          </cell>
          <cell r="K65">
            <v>0</v>
          </cell>
        </row>
        <row r="66">
          <cell r="A66" t="str">
            <v>MD</v>
          </cell>
          <cell r="B66" t="str">
            <v>ag</v>
          </cell>
          <cell r="C66">
            <v>10</v>
          </cell>
          <cell r="D66" t="str">
            <v>Tree Planting</v>
          </cell>
          <cell r="E66">
            <v>2650650.2459999961</v>
          </cell>
          <cell r="F66">
            <v>188070.14839450718</v>
          </cell>
          <cell r="G66">
            <v>106026.00983999985</v>
          </cell>
          <cell r="H66">
            <v>0</v>
          </cell>
          <cell r="I66">
            <v>0</v>
          </cell>
          <cell r="J66">
            <v>106026.00983999985</v>
          </cell>
          <cell r="K66">
            <v>0</v>
          </cell>
        </row>
        <row r="67">
          <cell r="A67" t="str">
            <v>MD</v>
          </cell>
          <cell r="B67" t="str">
            <v>ag</v>
          </cell>
          <cell r="C67">
            <v>7</v>
          </cell>
          <cell r="D67" t="str">
            <v>Wetland Restoration</v>
          </cell>
          <cell r="E67">
            <v>14904747</v>
          </cell>
          <cell r="F67">
            <v>969575.18185844715</v>
          </cell>
          <cell r="G67">
            <v>1708980</v>
          </cell>
          <cell r="H67">
            <v>0</v>
          </cell>
          <cell r="I67">
            <v>0</v>
          </cell>
          <cell r="J67">
            <v>1708980</v>
          </cell>
          <cell r="K67">
            <v>27819753</v>
          </cell>
        </row>
        <row r="68">
          <cell r="A68" t="str">
            <v>MD</v>
          </cell>
          <cell r="B68" t="str">
            <v>ag</v>
          </cell>
          <cell r="C68">
            <v>55</v>
          </cell>
          <cell r="D68" t="str">
            <v>Horse Pasture Management</v>
          </cell>
          <cell r="E68">
            <v>30391680</v>
          </cell>
          <cell r="F68">
            <v>2928003.9754881193</v>
          </cell>
          <cell r="G68">
            <v>0</v>
          </cell>
          <cell r="H68">
            <v>0</v>
          </cell>
          <cell r="I68">
            <v>0</v>
          </cell>
          <cell r="J68">
            <v>0</v>
          </cell>
          <cell r="K68">
            <v>0</v>
          </cell>
        </row>
        <row r="69">
          <cell r="A69" t="str">
            <v>MD</v>
          </cell>
          <cell r="B69" t="str">
            <v>ag</v>
          </cell>
          <cell r="C69">
            <v>21</v>
          </cell>
          <cell r="D69" t="str">
            <v>Poultry Litter Transport</v>
          </cell>
          <cell r="E69">
            <v>0</v>
          </cell>
          <cell r="F69">
            <v>0</v>
          </cell>
          <cell r="G69">
            <v>1400000</v>
          </cell>
          <cell r="H69">
            <v>0</v>
          </cell>
          <cell r="I69">
            <v>0</v>
          </cell>
          <cell r="J69">
            <v>1400000</v>
          </cell>
          <cell r="K69">
            <v>0</v>
          </cell>
        </row>
        <row r="70">
          <cell r="A70" t="str">
            <v>MD</v>
          </cell>
          <cell r="B70" t="str">
            <v>ag</v>
          </cell>
          <cell r="C70">
            <v>26</v>
          </cell>
          <cell r="D70" t="str">
            <v>Ammonia Emmission Reduction</v>
          </cell>
          <cell r="E70">
            <v>8880000</v>
          </cell>
          <cell r="F70">
            <v>855519.51397008984</v>
          </cell>
          <cell r="G70">
            <v>740000</v>
          </cell>
          <cell r="H70">
            <v>0</v>
          </cell>
          <cell r="I70">
            <v>0</v>
          </cell>
          <cell r="J70">
            <v>740000</v>
          </cell>
          <cell r="K70">
            <v>0</v>
          </cell>
        </row>
        <row r="71">
          <cell r="A71" t="str">
            <v>MD</v>
          </cell>
          <cell r="B71" t="str">
            <v>ag</v>
          </cell>
          <cell r="C71">
            <v>20</v>
          </cell>
          <cell r="D71" t="str">
            <v>32% Poultry Phytase</v>
          </cell>
          <cell r="E71">
            <v>0</v>
          </cell>
          <cell r="F71">
            <v>0</v>
          </cell>
          <cell r="G71">
            <v>1000000</v>
          </cell>
          <cell r="H71">
            <v>0</v>
          </cell>
          <cell r="I71">
            <v>0</v>
          </cell>
          <cell r="J71">
            <v>1000000</v>
          </cell>
          <cell r="K71">
            <v>0</v>
          </cell>
        </row>
        <row r="72">
          <cell r="A72" t="str">
            <v>MD</v>
          </cell>
          <cell r="B72" t="str">
            <v>ag</v>
          </cell>
          <cell r="C72">
            <v>68</v>
          </cell>
          <cell r="D72" t="str">
            <v>Oyster Aquaculture</v>
          </cell>
          <cell r="E72">
            <v>1510000</v>
          </cell>
          <cell r="F72" t="str">
            <v>?</v>
          </cell>
          <cell r="G72">
            <v>0</v>
          </cell>
          <cell r="H72">
            <v>0</v>
          </cell>
          <cell r="I72">
            <v>0</v>
          </cell>
          <cell r="J72">
            <v>0</v>
          </cell>
          <cell r="K72">
            <v>0</v>
          </cell>
        </row>
        <row r="73">
          <cell r="A73" t="str">
            <v>MD</v>
          </cell>
          <cell r="B73" t="str">
            <v>urban</v>
          </cell>
          <cell r="C73">
            <v>48</v>
          </cell>
          <cell r="D73" t="str">
            <v>Total Stormwater Management (All Types)</v>
          </cell>
          <cell r="E73">
            <v>260732500</v>
          </cell>
          <cell r="F73">
            <v>20921850.364696924</v>
          </cell>
          <cell r="G73">
            <v>13036625</v>
          </cell>
          <cell r="H73">
            <v>0</v>
          </cell>
          <cell r="I73">
            <v>0</v>
          </cell>
          <cell r="J73">
            <v>13036625</v>
          </cell>
          <cell r="K73">
            <v>0</v>
          </cell>
        </row>
        <row r="74">
          <cell r="A74" t="str">
            <v>MD</v>
          </cell>
          <cell r="B74" t="str">
            <v>urban</v>
          </cell>
          <cell r="C74">
            <v>46</v>
          </cell>
          <cell r="D74" t="str">
            <v>Total Stormwater Management (All Types)</v>
          </cell>
          <cell r="E74">
            <v>412454000</v>
          </cell>
          <cell r="F74">
            <v>33096376.057149395</v>
          </cell>
          <cell r="G74">
            <v>20622700</v>
          </cell>
          <cell r="H74">
            <v>0</v>
          </cell>
          <cell r="I74">
            <v>0</v>
          </cell>
          <cell r="J74">
            <v>20622700</v>
          </cell>
          <cell r="K74">
            <v>0</v>
          </cell>
        </row>
        <row r="75">
          <cell r="A75" t="str">
            <v>MD</v>
          </cell>
          <cell r="B75" t="str">
            <v>urban</v>
          </cell>
          <cell r="C75">
            <v>48</v>
          </cell>
          <cell r="D75" t="str">
            <v>Total Stormwater Management (All Types)</v>
          </cell>
          <cell r="E75">
            <v>1181988500</v>
          </cell>
          <cell r="F75">
            <v>94845815.269644454</v>
          </cell>
          <cell r="G75">
            <v>59099425</v>
          </cell>
          <cell r="H75">
            <v>0</v>
          </cell>
          <cell r="I75">
            <v>0</v>
          </cell>
          <cell r="J75">
            <v>59099425</v>
          </cell>
          <cell r="K75">
            <v>0</v>
          </cell>
        </row>
        <row r="76">
          <cell r="A76" t="str">
            <v>MD</v>
          </cell>
          <cell r="B76" t="str">
            <v>urban</v>
          </cell>
          <cell r="C76">
            <v>50</v>
          </cell>
          <cell r="D76" t="str">
            <v>Erosion &amp; Sediment Control</v>
          </cell>
          <cell r="E76">
            <v>0</v>
          </cell>
          <cell r="F76">
            <v>0</v>
          </cell>
          <cell r="G76">
            <v>353423000</v>
          </cell>
          <cell r="H76">
            <v>0</v>
          </cell>
          <cell r="I76">
            <v>0</v>
          </cell>
          <cell r="J76">
            <v>353423000</v>
          </cell>
          <cell r="K76">
            <v>0</v>
          </cell>
        </row>
        <row r="77">
          <cell r="A77" t="str">
            <v>MD</v>
          </cell>
          <cell r="B77" t="str">
            <v>urban</v>
          </cell>
          <cell r="C77">
            <v>51</v>
          </cell>
          <cell r="D77" t="str">
            <v>Urban Nutrient Management</v>
          </cell>
          <cell r="E77">
            <v>12171058.613333333</v>
          </cell>
          <cell r="F77">
            <v>1675993.8612918309</v>
          </cell>
          <cell r="G77">
            <v>0</v>
          </cell>
          <cell r="H77">
            <v>0</v>
          </cell>
          <cell r="I77">
            <v>0</v>
          </cell>
          <cell r="J77">
            <v>0</v>
          </cell>
          <cell r="K77">
            <v>0</v>
          </cell>
        </row>
        <row r="78">
          <cell r="A78" t="str">
            <v>MD</v>
          </cell>
          <cell r="B78" t="str">
            <v>urban</v>
          </cell>
          <cell r="C78">
            <v>56</v>
          </cell>
          <cell r="D78" t="str">
            <v>Mixed Open Nutrient Management</v>
          </cell>
          <cell r="E78">
            <v>12013931.653333334</v>
          </cell>
          <cell r="F78">
            <v>1654356.9742494042</v>
          </cell>
          <cell r="G78">
            <v>0</v>
          </cell>
          <cell r="H78">
            <v>0</v>
          </cell>
          <cell r="I78">
            <v>0</v>
          </cell>
          <cell r="J78">
            <v>0</v>
          </cell>
          <cell r="K78">
            <v>0</v>
          </cell>
        </row>
        <row r="79">
          <cell r="A79" t="str">
            <v>MD</v>
          </cell>
          <cell r="B79" t="str">
            <v>urban</v>
          </cell>
          <cell r="C79">
            <v>3</v>
          </cell>
          <cell r="D79" t="str">
            <v>Forest Buffers</v>
          </cell>
          <cell r="E79">
            <v>1245600</v>
          </cell>
          <cell r="F79">
            <v>88378.380811920404</v>
          </cell>
          <cell r="G79">
            <v>0</v>
          </cell>
          <cell r="H79">
            <v>0</v>
          </cell>
          <cell r="I79">
            <v>0</v>
          </cell>
          <cell r="J79">
            <v>0</v>
          </cell>
          <cell r="K79">
            <v>0</v>
          </cell>
        </row>
        <row r="80">
          <cell r="A80" t="str">
            <v>MD</v>
          </cell>
          <cell r="B80" t="str">
            <v>urban</v>
          </cell>
          <cell r="C80">
            <v>11</v>
          </cell>
          <cell r="D80" t="str">
            <v>Tree Planting</v>
          </cell>
          <cell r="E80">
            <v>8899308</v>
          </cell>
          <cell r="F80">
            <v>631427.7708626925</v>
          </cell>
          <cell r="G80">
            <v>0</v>
          </cell>
          <cell r="H80">
            <v>0</v>
          </cell>
          <cell r="I80">
            <v>0</v>
          </cell>
          <cell r="J80">
            <v>0</v>
          </cell>
          <cell r="K80">
            <v>0</v>
          </cell>
        </row>
        <row r="81">
          <cell r="A81" t="str">
            <v>MD</v>
          </cell>
          <cell r="B81" t="str">
            <v>urban</v>
          </cell>
          <cell r="C81">
            <v>12</v>
          </cell>
          <cell r="D81" t="str">
            <v>Tree Planting</v>
          </cell>
          <cell r="E81">
            <v>45258840</v>
          </cell>
          <cell r="F81">
            <v>3211225.9125126656</v>
          </cell>
          <cell r="G81">
            <v>0</v>
          </cell>
          <cell r="H81">
            <v>0</v>
          </cell>
          <cell r="I81">
            <v>0</v>
          </cell>
          <cell r="J81">
            <v>0</v>
          </cell>
          <cell r="K81">
            <v>0</v>
          </cell>
        </row>
        <row r="82">
          <cell r="A82" t="str">
            <v>MD</v>
          </cell>
          <cell r="B82" t="str">
            <v>urban</v>
          </cell>
          <cell r="C82">
            <v>49</v>
          </cell>
          <cell r="D82" t="str">
            <v>Urban Stream Restoration</v>
          </cell>
          <cell r="E82">
            <v>63887264</v>
          </cell>
          <cell r="F82">
            <v>4532958.3709246097</v>
          </cell>
          <cell r="G82">
            <v>0</v>
          </cell>
          <cell r="H82">
            <v>0</v>
          </cell>
          <cell r="I82">
            <v>0</v>
          </cell>
          <cell r="J82">
            <v>0</v>
          </cell>
          <cell r="K82">
            <v>0</v>
          </cell>
        </row>
        <row r="83">
          <cell r="A83" t="str">
            <v>MD</v>
          </cell>
          <cell r="B83" t="str">
            <v>septic</v>
          </cell>
          <cell r="C83">
            <v>53</v>
          </cell>
          <cell r="D83" t="str">
            <v>Urban Growth Reduction</v>
          </cell>
          <cell r="E83">
            <v>0</v>
          </cell>
          <cell r="F83">
            <v>0</v>
          </cell>
          <cell r="G83">
            <v>0</v>
          </cell>
          <cell r="H83">
            <v>0</v>
          </cell>
          <cell r="I83">
            <v>0</v>
          </cell>
          <cell r="J83">
            <v>0</v>
          </cell>
          <cell r="K83">
            <v>0</v>
          </cell>
        </row>
        <row r="84">
          <cell r="A84" t="str">
            <v>MD</v>
          </cell>
          <cell r="B84" t="str">
            <v>septic</v>
          </cell>
          <cell r="C84">
            <v>65</v>
          </cell>
          <cell r="D84" t="str">
            <v>Septic Denitrification</v>
          </cell>
          <cell r="E84">
            <v>2609227500</v>
          </cell>
          <cell r="F84">
            <v>254001551.04671016</v>
          </cell>
          <cell r="G84">
            <v>104369100</v>
          </cell>
          <cell r="H84">
            <v>0</v>
          </cell>
          <cell r="I84">
            <v>0</v>
          </cell>
          <cell r="J84">
            <v>104369100</v>
          </cell>
          <cell r="K84">
            <v>0</v>
          </cell>
        </row>
        <row r="85">
          <cell r="A85" t="str">
            <v>MD</v>
          </cell>
          <cell r="B85" t="str">
            <v>septic</v>
          </cell>
          <cell r="C85">
            <v>64</v>
          </cell>
          <cell r="D85" t="str">
            <v>Septic Connections</v>
          </cell>
          <cell r="E85">
            <v>53690000</v>
          </cell>
          <cell r="F85">
            <v>5226582.6861390471</v>
          </cell>
          <cell r="G85">
            <v>0</v>
          </cell>
          <cell r="H85">
            <v>0</v>
          </cell>
          <cell r="I85">
            <v>0</v>
          </cell>
          <cell r="J85">
            <v>0</v>
          </cell>
          <cell r="K85">
            <v>0</v>
          </cell>
        </row>
        <row r="86">
          <cell r="A86" t="str">
            <v>MD</v>
          </cell>
          <cell r="B86" t="str">
            <v>POTW</v>
          </cell>
          <cell r="C86">
            <v>67</v>
          </cell>
          <cell r="D86" t="str">
            <v>WWTP</v>
          </cell>
          <cell r="E86">
            <v>1069404000</v>
          </cell>
          <cell r="F86">
            <v>66670301.418282226</v>
          </cell>
          <cell r="G86">
            <v>0</v>
          </cell>
          <cell r="H86">
            <v>0</v>
          </cell>
          <cell r="I86">
            <v>0</v>
          </cell>
          <cell r="J86">
            <v>0</v>
          </cell>
          <cell r="K86">
            <v>0</v>
          </cell>
        </row>
        <row r="87">
          <cell r="A87" t="str">
            <v>MD</v>
          </cell>
          <cell r="B87" t="str">
            <v>erosion</v>
          </cell>
          <cell r="C87">
            <v>71</v>
          </cell>
          <cell r="D87" t="str">
            <v>Shore Erosion Control (All Types)</v>
          </cell>
          <cell r="E87">
            <v>0</v>
          </cell>
          <cell r="F87">
            <v>0</v>
          </cell>
          <cell r="G87">
            <v>0</v>
          </cell>
          <cell r="H87">
            <v>0</v>
          </cell>
          <cell r="I87">
            <v>0</v>
          </cell>
          <cell r="J87">
            <v>0</v>
          </cell>
          <cell r="K87">
            <v>0</v>
          </cell>
        </row>
        <row r="88">
          <cell r="A88" t="str">
            <v>NY</v>
          </cell>
          <cell r="B88" t="str">
            <v>ag</v>
          </cell>
          <cell r="C88">
            <v>1</v>
          </cell>
          <cell r="D88" t="str">
            <v>Forest Buffers</v>
          </cell>
          <cell r="E88">
            <v>2323900</v>
          </cell>
          <cell r="F88">
            <v>164886.41551767971</v>
          </cell>
          <cell r="G88">
            <v>68000</v>
          </cell>
          <cell r="H88">
            <v>0</v>
          </cell>
          <cell r="I88">
            <v>98940</v>
          </cell>
          <cell r="J88">
            <v>166940</v>
          </cell>
          <cell r="K88">
            <v>0</v>
          </cell>
        </row>
        <row r="89">
          <cell r="A89" t="str">
            <v>NY</v>
          </cell>
          <cell r="B89" t="str">
            <v>ag</v>
          </cell>
          <cell r="C89">
            <v>5</v>
          </cell>
          <cell r="D89" t="str">
            <v>Grass Buffers</v>
          </cell>
          <cell r="E89">
            <v>1354500</v>
          </cell>
          <cell r="F89">
            <v>96105.103411806529</v>
          </cell>
          <cell r="G89">
            <v>6300</v>
          </cell>
          <cell r="H89">
            <v>0</v>
          </cell>
          <cell r="I89">
            <v>374220</v>
          </cell>
          <cell r="J89">
            <v>380520</v>
          </cell>
          <cell r="K89">
            <v>0</v>
          </cell>
        </row>
        <row r="90">
          <cell r="A90" t="str">
            <v>NY</v>
          </cell>
          <cell r="B90" t="str">
            <v>ag</v>
          </cell>
          <cell r="C90">
            <v>9</v>
          </cell>
          <cell r="D90" t="str">
            <v>Land Retirement</v>
          </cell>
          <cell r="E90">
            <v>6496000</v>
          </cell>
          <cell r="F90">
            <v>841261.71897560661</v>
          </cell>
          <cell r="G90">
            <v>0</v>
          </cell>
          <cell r="H90">
            <v>0</v>
          </cell>
          <cell r="I90">
            <v>416500</v>
          </cell>
          <cell r="J90">
            <v>416500</v>
          </cell>
          <cell r="K90">
            <v>0</v>
          </cell>
        </row>
        <row r="91">
          <cell r="A91" t="str">
            <v>NY</v>
          </cell>
          <cell r="B91" t="str">
            <v>ag</v>
          </cell>
          <cell r="C91">
            <v>27</v>
          </cell>
          <cell r="D91" t="str">
            <v>Conservation Plans/SCWQP</v>
          </cell>
          <cell r="E91">
            <v>0</v>
          </cell>
          <cell r="F91">
            <v>0</v>
          </cell>
          <cell r="G91">
            <v>0</v>
          </cell>
          <cell r="H91">
            <v>0</v>
          </cell>
          <cell r="I91">
            <v>0</v>
          </cell>
          <cell r="J91">
            <v>0</v>
          </cell>
          <cell r="K91">
            <v>0</v>
          </cell>
        </row>
        <row r="92">
          <cell r="A92" t="str">
            <v>NY</v>
          </cell>
          <cell r="B92" t="str">
            <v>ag</v>
          </cell>
          <cell r="C92">
            <v>27</v>
          </cell>
          <cell r="D92" t="str">
            <v>Conservation Plans/SCWQP</v>
          </cell>
          <cell r="E92">
            <v>0</v>
          </cell>
          <cell r="F92">
            <v>0</v>
          </cell>
          <cell r="G92">
            <v>0</v>
          </cell>
          <cell r="H92">
            <v>0</v>
          </cell>
          <cell r="I92">
            <v>0</v>
          </cell>
          <cell r="J92">
            <v>0</v>
          </cell>
          <cell r="K92">
            <v>0</v>
          </cell>
        </row>
        <row r="93">
          <cell r="A93" t="str">
            <v>NY</v>
          </cell>
          <cell r="B93" t="str">
            <v>ag</v>
          </cell>
          <cell r="C93">
            <v>31</v>
          </cell>
          <cell r="D93" t="str">
            <v>Total Cover Crops (All Types)</v>
          </cell>
          <cell r="E93">
            <v>0</v>
          </cell>
          <cell r="F93">
            <v>0</v>
          </cell>
          <cell r="G93">
            <v>2295000</v>
          </cell>
          <cell r="H93">
            <v>1105000</v>
          </cell>
          <cell r="I93">
            <v>0</v>
          </cell>
          <cell r="J93">
            <v>3400000</v>
          </cell>
          <cell r="K93">
            <v>0</v>
          </cell>
        </row>
        <row r="94">
          <cell r="A94" t="str">
            <v>NY</v>
          </cell>
          <cell r="B94" t="str">
            <v>ag</v>
          </cell>
          <cell r="C94">
            <v>32</v>
          </cell>
          <cell r="D94" t="str">
            <v>Total Pasture Grazing BMP (All Types)</v>
          </cell>
          <cell r="E94">
            <v>120652000</v>
          </cell>
          <cell r="F94">
            <v>15624985.97873228</v>
          </cell>
          <cell r="G94">
            <v>3753000</v>
          </cell>
          <cell r="H94">
            <v>0</v>
          </cell>
          <cell r="I94">
            <v>0</v>
          </cell>
          <cell r="J94">
            <v>3753000</v>
          </cell>
          <cell r="K94">
            <v>0</v>
          </cell>
        </row>
        <row r="95">
          <cell r="A95" t="str">
            <v>NY</v>
          </cell>
          <cell r="B95" t="str">
            <v>ag</v>
          </cell>
          <cell r="C95">
            <v>19</v>
          </cell>
          <cell r="D95" t="str">
            <v>Total Nutrient Management (All Types)</v>
          </cell>
          <cell r="E95">
            <v>12034000</v>
          </cell>
          <cell r="F95">
            <v>1558458.0551343055</v>
          </cell>
          <cell r="G95">
            <v>1641000</v>
          </cell>
          <cell r="H95">
            <v>0</v>
          </cell>
          <cell r="I95">
            <v>0</v>
          </cell>
          <cell r="J95">
            <v>1641000</v>
          </cell>
          <cell r="K95">
            <v>0</v>
          </cell>
        </row>
        <row r="96">
          <cell r="A96" t="str">
            <v>NY</v>
          </cell>
          <cell r="B96" t="str">
            <v>ag</v>
          </cell>
          <cell r="C96">
            <v>32</v>
          </cell>
          <cell r="D96" t="str">
            <v>Total Pasture Grazing BMP (All Types)</v>
          </cell>
          <cell r="E96">
            <v>31945800</v>
          </cell>
          <cell r="F96">
            <v>2078120.1347874994</v>
          </cell>
          <cell r="G96">
            <v>0</v>
          </cell>
          <cell r="H96">
            <v>0</v>
          </cell>
          <cell r="I96">
            <v>0</v>
          </cell>
          <cell r="J96">
            <v>0</v>
          </cell>
          <cell r="K96">
            <v>3700000</v>
          </cell>
        </row>
        <row r="97">
          <cell r="A97" t="str">
            <v>NY</v>
          </cell>
          <cell r="B97" t="str">
            <v>ag</v>
          </cell>
          <cell r="C97">
            <v>37</v>
          </cell>
          <cell r="D97" t="str">
            <v>Animal Waste Management Systems (All Types)</v>
          </cell>
          <cell r="E97">
            <v>298200000</v>
          </cell>
          <cell r="F97">
            <v>38618264.254699185</v>
          </cell>
          <cell r="G97">
            <v>8946000</v>
          </cell>
          <cell r="H97">
            <v>0</v>
          </cell>
          <cell r="I97">
            <v>0</v>
          </cell>
          <cell r="J97">
            <v>8946000</v>
          </cell>
          <cell r="K97">
            <v>0</v>
          </cell>
        </row>
        <row r="98">
          <cell r="A98" t="str">
            <v>NY</v>
          </cell>
          <cell r="B98" t="str">
            <v>ag</v>
          </cell>
          <cell r="C98">
            <v>37</v>
          </cell>
          <cell r="D98" t="str">
            <v>Animal Waste Management Systems (All Types)</v>
          </cell>
          <cell r="E98">
            <v>89733930</v>
          </cell>
          <cell r="F98">
            <v>11620954.464630041</v>
          </cell>
          <cell r="G98">
            <v>0</v>
          </cell>
          <cell r="H98">
            <v>0</v>
          </cell>
          <cell r="I98">
            <v>0</v>
          </cell>
          <cell r="J98">
            <v>0</v>
          </cell>
          <cell r="K98">
            <v>0</v>
          </cell>
        </row>
        <row r="99">
          <cell r="A99" t="str">
            <v>NY</v>
          </cell>
          <cell r="B99" t="str">
            <v>ag</v>
          </cell>
          <cell r="C99">
            <v>18</v>
          </cell>
          <cell r="D99" t="str">
            <v>Total Nutrient Management (All Types)</v>
          </cell>
          <cell r="E99">
            <v>0</v>
          </cell>
          <cell r="F99">
            <v>0</v>
          </cell>
          <cell r="G99">
            <v>324000</v>
          </cell>
          <cell r="H99">
            <v>0</v>
          </cell>
          <cell r="I99">
            <v>0</v>
          </cell>
          <cell r="J99">
            <v>324000</v>
          </cell>
          <cell r="K99">
            <v>0</v>
          </cell>
        </row>
        <row r="100">
          <cell r="A100" t="str">
            <v>NY</v>
          </cell>
          <cell r="B100" t="str">
            <v>ag</v>
          </cell>
          <cell r="C100">
            <v>13</v>
          </cell>
          <cell r="D100" t="str">
            <v>Carbon Sequestration / Alternative Crops</v>
          </cell>
          <cell r="E100">
            <v>100000</v>
          </cell>
          <cell r="F100">
            <v>12950.457496545669</v>
          </cell>
          <cell r="G100">
            <v>0</v>
          </cell>
          <cell r="H100">
            <v>0</v>
          </cell>
          <cell r="I100">
            <v>0</v>
          </cell>
          <cell r="J100">
            <v>0</v>
          </cell>
          <cell r="K100">
            <v>0</v>
          </cell>
        </row>
        <row r="101">
          <cell r="A101" t="str">
            <v>NY</v>
          </cell>
          <cell r="B101" t="str">
            <v>ag</v>
          </cell>
          <cell r="C101">
            <v>10</v>
          </cell>
          <cell r="D101" t="str">
            <v>Tree Planting</v>
          </cell>
          <cell r="E101">
            <v>1284000</v>
          </cell>
          <cell r="F101">
            <v>91102.95517221083</v>
          </cell>
          <cell r="G101">
            <v>0</v>
          </cell>
          <cell r="H101">
            <v>0</v>
          </cell>
          <cell r="I101">
            <v>0</v>
          </cell>
          <cell r="J101">
            <v>0</v>
          </cell>
          <cell r="K101">
            <v>0</v>
          </cell>
        </row>
        <row r="102">
          <cell r="A102" t="str">
            <v>NY</v>
          </cell>
          <cell r="B102" t="str">
            <v>ag</v>
          </cell>
          <cell r="C102">
            <v>36</v>
          </cell>
          <cell r="D102" t="str">
            <v>Total Pasture Grazing BMP (All Types)</v>
          </cell>
          <cell r="E102">
            <v>6944000</v>
          </cell>
          <cell r="F102">
            <v>899279.7685601312</v>
          </cell>
          <cell r="G102">
            <v>216000</v>
          </cell>
          <cell r="H102">
            <v>0</v>
          </cell>
          <cell r="I102">
            <v>0</v>
          </cell>
          <cell r="J102">
            <v>216000</v>
          </cell>
          <cell r="K102">
            <v>0</v>
          </cell>
        </row>
        <row r="103">
          <cell r="A103" t="str">
            <v>NY</v>
          </cell>
          <cell r="B103" t="str">
            <v>ag</v>
          </cell>
          <cell r="C103">
            <v>37</v>
          </cell>
          <cell r="D103" t="str">
            <v>Animal Waste Management Systems (All Types)</v>
          </cell>
          <cell r="E103">
            <v>0</v>
          </cell>
          <cell r="F103">
            <v>0</v>
          </cell>
          <cell r="G103">
            <v>0</v>
          </cell>
          <cell r="H103">
            <v>0</v>
          </cell>
          <cell r="I103">
            <v>0</v>
          </cell>
          <cell r="J103">
            <v>0</v>
          </cell>
          <cell r="K103">
            <v>0</v>
          </cell>
        </row>
        <row r="104">
          <cell r="A104" t="str">
            <v>NY</v>
          </cell>
          <cell r="B104" t="str">
            <v>ag</v>
          </cell>
          <cell r="C104">
            <v>32</v>
          </cell>
          <cell r="D104" t="str">
            <v>Total Pasture Grazing BMP (All Types)</v>
          </cell>
          <cell r="E104">
            <v>1200000</v>
          </cell>
          <cell r="F104">
            <v>155405.48995854802</v>
          </cell>
          <cell r="G104">
            <v>900000</v>
          </cell>
          <cell r="H104">
            <v>0</v>
          </cell>
          <cell r="I104">
            <v>0</v>
          </cell>
          <cell r="J104">
            <v>900000</v>
          </cell>
          <cell r="K104">
            <v>0</v>
          </cell>
        </row>
        <row r="105">
          <cell r="A105" t="str">
            <v>NY</v>
          </cell>
          <cell r="B105" t="str">
            <v>ag</v>
          </cell>
          <cell r="C105">
            <v>14</v>
          </cell>
          <cell r="D105" t="str">
            <v>Conservation-Tillage</v>
          </cell>
          <cell r="E105">
            <v>0</v>
          </cell>
          <cell r="F105">
            <v>0</v>
          </cell>
          <cell r="G105">
            <v>195535.36000000002</v>
          </cell>
          <cell r="H105">
            <v>0</v>
          </cell>
          <cell r="I105">
            <v>0</v>
          </cell>
          <cell r="J105">
            <v>195535.36000000002</v>
          </cell>
          <cell r="K105">
            <v>1222096</v>
          </cell>
        </row>
        <row r="106">
          <cell r="A106" t="str">
            <v>NY</v>
          </cell>
          <cell r="B106" t="str">
            <v>forest</v>
          </cell>
          <cell r="C106">
            <v>63</v>
          </cell>
          <cell r="D106" t="str">
            <v>Forest Harvesting Practices</v>
          </cell>
          <cell r="E106">
            <v>0</v>
          </cell>
          <cell r="F106">
            <v>0</v>
          </cell>
          <cell r="G106">
            <v>4544232</v>
          </cell>
          <cell r="H106">
            <v>0</v>
          </cell>
          <cell r="I106">
            <v>0</v>
          </cell>
          <cell r="J106">
            <v>4544232</v>
          </cell>
          <cell r="K106">
            <v>0</v>
          </cell>
        </row>
        <row r="107">
          <cell r="A107" t="str">
            <v>NY</v>
          </cell>
          <cell r="B107" t="str">
            <v>urban</v>
          </cell>
          <cell r="C107">
            <v>3</v>
          </cell>
          <cell r="D107" t="str">
            <v>Forest Buffers</v>
          </cell>
          <cell r="E107">
            <v>1855380</v>
          </cell>
          <cell r="F107">
            <v>131643.77022384465</v>
          </cell>
          <cell r="G107">
            <v>23409.000000000004</v>
          </cell>
          <cell r="H107">
            <v>0</v>
          </cell>
          <cell r="I107">
            <v>0</v>
          </cell>
          <cell r="J107">
            <v>23409.000000000004</v>
          </cell>
          <cell r="K107">
            <v>0</v>
          </cell>
        </row>
        <row r="108">
          <cell r="A108" t="str">
            <v>NY</v>
          </cell>
          <cell r="B108" t="str">
            <v>urban</v>
          </cell>
          <cell r="C108">
            <v>2</v>
          </cell>
          <cell r="D108" t="str">
            <v>Forest Buffers</v>
          </cell>
          <cell r="E108">
            <v>1832268</v>
          </cell>
          <cell r="F108">
            <v>130003.91703074485</v>
          </cell>
          <cell r="G108">
            <v>23117.400000000005</v>
          </cell>
          <cell r="H108">
            <v>0</v>
          </cell>
          <cell r="I108">
            <v>0</v>
          </cell>
          <cell r="J108">
            <v>23117.400000000005</v>
          </cell>
          <cell r="K108">
            <v>0</v>
          </cell>
        </row>
        <row r="109">
          <cell r="A109" t="str">
            <v>NY</v>
          </cell>
          <cell r="B109" t="str">
            <v>urban</v>
          </cell>
          <cell r="C109">
            <v>6</v>
          </cell>
          <cell r="D109" t="str">
            <v>Grass Buffers</v>
          </cell>
          <cell r="E109">
            <v>439428</v>
          </cell>
          <cell r="F109">
            <v>56907.936367920702</v>
          </cell>
          <cell r="G109">
            <v>0</v>
          </cell>
          <cell r="H109">
            <v>0</v>
          </cell>
          <cell r="I109">
            <v>0</v>
          </cell>
          <cell r="J109">
            <v>0</v>
          </cell>
          <cell r="K109">
            <v>0</v>
          </cell>
        </row>
        <row r="110">
          <cell r="A110" t="str">
            <v>NY</v>
          </cell>
          <cell r="B110" t="str">
            <v>urban</v>
          </cell>
          <cell r="C110">
            <v>48</v>
          </cell>
          <cell r="D110" t="str">
            <v>Total Stormwater Management (All Types)</v>
          </cell>
          <cell r="E110">
            <v>75155583.556676656</v>
          </cell>
          <cell r="F110">
            <v>6030678.4664139133</v>
          </cell>
          <cell r="G110">
            <v>3695886.3443165696</v>
          </cell>
          <cell r="H110">
            <v>0</v>
          </cell>
          <cell r="I110">
            <v>0</v>
          </cell>
          <cell r="J110">
            <v>3695886.3443165696</v>
          </cell>
          <cell r="K110">
            <v>0</v>
          </cell>
        </row>
        <row r="111">
          <cell r="A111" t="str">
            <v>NY</v>
          </cell>
          <cell r="B111" t="str">
            <v>urban</v>
          </cell>
          <cell r="C111">
            <v>48</v>
          </cell>
          <cell r="D111" t="str">
            <v>Total Stormwater Management (All Types)</v>
          </cell>
          <cell r="E111">
            <v>91449185.125019714</v>
          </cell>
          <cell r="F111">
            <v>7338119.2109120665</v>
          </cell>
          <cell r="G111">
            <v>4497406.2634084821</v>
          </cell>
          <cell r="H111">
            <v>0</v>
          </cell>
          <cell r="I111">
            <v>0</v>
          </cell>
          <cell r="J111">
            <v>4497406.2634084821</v>
          </cell>
          <cell r="K111">
            <v>0</v>
          </cell>
        </row>
        <row r="112">
          <cell r="A112" t="str">
            <v>NY</v>
          </cell>
          <cell r="B112" t="str">
            <v>urban</v>
          </cell>
          <cell r="C112">
            <v>48</v>
          </cell>
          <cell r="D112" t="str">
            <v>Total Stormwater Management (All Types)</v>
          </cell>
          <cell r="E112">
            <v>0</v>
          </cell>
          <cell r="F112">
            <v>0</v>
          </cell>
          <cell r="G112">
            <v>0</v>
          </cell>
          <cell r="H112">
            <v>0</v>
          </cell>
          <cell r="I112">
            <v>0</v>
          </cell>
          <cell r="J112">
            <v>0</v>
          </cell>
          <cell r="K112">
            <v>0</v>
          </cell>
        </row>
        <row r="113">
          <cell r="A113" t="str">
            <v>NY</v>
          </cell>
          <cell r="B113" t="str">
            <v>urban</v>
          </cell>
          <cell r="C113">
            <v>48</v>
          </cell>
          <cell r="D113" t="str">
            <v>Total Stormwater Management (All Types)</v>
          </cell>
          <cell r="E113">
            <v>0</v>
          </cell>
          <cell r="F113">
            <v>0</v>
          </cell>
          <cell r="G113">
            <v>0</v>
          </cell>
          <cell r="H113">
            <v>0</v>
          </cell>
          <cell r="I113">
            <v>0</v>
          </cell>
          <cell r="J113">
            <v>0</v>
          </cell>
          <cell r="K113">
            <v>0</v>
          </cell>
        </row>
        <row r="114">
          <cell r="A114" t="str">
            <v>NY</v>
          </cell>
          <cell r="B114" t="str">
            <v>urban</v>
          </cell>
          <cell r="C114">
            <v>48</v>
          </cell>
          <cell r="D114" t="str">
            <v>Total Stormwater Management (All Types)</v>
          </cell>
          <cell r="E114">
            <v>1153708.7620999529</v>
          </cell>
          <cell r="F114">
            <v>92576.575935470028</v>
          </cell>
          <cell r="G114">
            <v>56739.775185243576</v>
          </cell>
          <cell r="H114">
            <v>0</v>
          </cell>
          <cell r="I114">
            <v>0</v>
          </cell>
          <cell r="J114">
            <v>56739.775185243576</v>
          </cell>
          <cell r="K114">
            <v>0</v>
          </cell>
        </row>
        <row r="115">
          <cell r="A115" t="str">
            <v>NY</v>
          </cell>
          <cell r="B115" t="str">
            <v>urban</v>
          </cell>
          <cell r="C115">
            <v>48</v>
          </cell>
          <cell r="D115" t="str">
            <v>Total Stormwater Management (All Types)</v>
          </cell>
          <cell r="E115">
            <v>3806867.1505596722</v>
          </cell>
          <cell r="F115">
            <v>305472.8692521631</v>
          </cell>
          <cell r="G115">
            <v>187222.9746176888</v>
          </cell>
          <cell r="H115">
            <v>0</v>
          </cell>
          <cell r="I115">
            <v>0</v>
          </cell>
          <cell r="J115">
            <v>187222.9746176888</v>
          </cell>
          <cell r="K115">
            <v>0</v>
          </cell>
        </row>
        <row r="116">
          <cell r="A116" t="str">
            <v>NY</v>
          </cell>
          <cell r="B116" t="str">
            <v>urban</v>
          </cell>
          <cell r="C116">
            <v>51</v>
          </cell>
          <cell r="D116" t="str">
            <v>Urban Nutrient Management</v>
          </cell>
          <cell r="E116">
            <v>628408.6473750592</v>
          </cell>
          <cell r="F116">
            <v>230757.03740445754</v>
          </cell>
          <cell r="G116">
            <v>0</v>
          </cell>
          <cell r="H116">
            <v>0</v>
          </cell>
          <cell r="I116">
            <v>0</v>
          </cell>
          <cell r="J116">
            <v>0</v>
          </cell>
          <cell r="K116">
            <v>0</v>
          </cell>
        </row>
        <row r="117">
          <cell r="A117" t="str">
            <v>NY</v>
          </cell>
          <cell r="B117" t="str">
            <v>urban</v>
          </cell>
          <cell r="C117">
            <v>56</v>
          </cell>
          <cell r="D117" t="str">
            <v>Mixed Open Nutrient Management</v>
          </cell>
          <cell r="E117">
            <v>681532.40728361974</v>
          </cell>
          <cell r="F117">
            <v>250264.53702829493</v>
          </cell>
          <cell r="G117">
            <v>0</v>
          </cell>
          <cell r="H117">
            <v>0</v>
          </cell>
          <cell r="I117">
            <v>0</v>
          </cell>
          <cell r="J117">
            <v>0</v>
          </cell>
          <cell r="K117">
            <v>0</v>
          </cell>
        </row>
        <row r="118">
          <cell r="A118" t="str">
            <v>NY</v>
          </cell>
          <cell r="B118" t="str">
            <v>septic</v>
          </cell>
          <cell r="C118">
            <v>65</v>
          </cell>
          <cell r="D118" t="str">
            <v>Septic Denitrification</v>
          </cell>
          <cell r="E118">
            <v>39356687.436476573</v>
          </cell>
          <cell r="F118">
            <v>3831271.7664234419</v>
          </cell>
          <cell r="G118">
            <v>3670838.6973461332</v>
          </cell>
          <cell r="H118">
            <v>0</v>
          </cell>
          <cell r="I118">
            <v>0</v>
          </cell>
          <cell r="J118">
            <v>3670838.6973461332</v>
          </cell>
          <cell r="K118">
            <v>0</v>
          </cell>
        </row>
        <row r="119">
          <cell r="A119" t="str">
            <v>NY</v>
          </cell>
          <cell r="B119" t="str">
            <v>POTW</v>
          </cell>
          <cell r="C119">
            <v>67</v>
          </cell>
          <cell r="D119" t="str">
            <v>WWTP</v>
          </cell>
          <cell r="E119">
            <v>113079862.50796154</v>
          </cell>
          <cell r="F119">
            <v>7253748.4975748919</v>
          </cell>
          <cell r="G119">
            <v>3635254.644174681</v>
          </cell>
          <cell r="H119">
            <v>0</v>
          </cell>
          <cell r="I119">
            <v>0</v>
          </cell>
          <cell r="J119">
            <v>3635254.644174681</v>
          </cell>
          <cell r="K119">
            <v>0</v>
          </cell>
        </row>
        <row r="120">
          <cell r="A120" t="str">
            <v>PA</v>
          </cell>
          <cell r="B120" t="str">
            <v>ag</v>
          </cell>
          <cell r="C120">
            <v>1</v>
          </cell>
          <cell r="D120" t="str">
            <v>Forest Buffers</v>
          </cell>
          <cell r="E120">
            <v>131299085.6036436</v>
          </cell>
          <cell r="F120">
            <v>9315992.7647204176</v>
          </cell>
          <cell r="G120">
            <v>1656577.2482702699</v>
          </cell>
          <cell r="H120">
            <v>0</v>
          </cell>
          <cell r="I120">
            <v>10982493.6089029</v>
          </cell>
          <cell r="J120">
            <v>12639070.857173169</v>
          </cell>
          <cell r="K120">
            <v>0</v>
          </cell>
        </row>
        <row r="121">
          <cell r="A121" t="str">
            <v>PA</v>
          </cell>
          <cell r="B121" t="str">
            <v>ag</v>
          </cell>
          <cell r="C121">
            <v>5</v>
          </cell>
          <cell r="D121" t="str">
            <v>Grass Buffers</v>
          </cell>
          <cell r="E121">
            <v>4600005.447280555</v>
          </cell>
          <cell r="F121">
            <v>595721.75028885377</v>
          </cell>
          <cell r="G121">
            <v>0</v>
          </cell>
          <cell r="H121">
            <v>0</v>
          </cell>
          <cell r="I121">
            <v>3892580.3671305906</v>
          </cell>
          <cell r="J121">
            <v>3892580.3671305906</v>
          </cell>
          <cell r="K121">
            <v>0</v>
          </cell>
        </row>
        <row r="122">
          <cell r="A122" t="str">
            <v>PA</v>
          </cell>
          <cell r="B122" t="str">
            <v>ag</v>
          </cell>
          <cell r="C122">
            <v>7</v>
          </cell>
          <cell r="D122" t="str">
            <v>Wetland Restoration</v>
          </cell>
          <cell r="E122">
            <v>3838283.8639481626</v>
          </cell>
          <cell r="F122">
            <v>249685.87359529705</v>
          </cell>
          <cell r="G122">
            <v>116688.85915622913</v>
          </cell>
          <cell r="H122">
            <v>0</v>
          </cell>
          <cell r="I122">
            <v>280405.34042930068</v>
          </cell>
          <cell r="J122">
            <v>397094.1995855298</v>
          </cell>
          <cell r="K122">
            <v>0</v>
          </cell>
        </row>
        <row r="123">
          <cell r="A123" t="str">
            <v>PA</v>
          </cell>
          <cell r="B123" t="str">
            <v>ag</v>
          </cell>
          <cell r="C123">
            <v>9</v>
          </cell>
          <cell r="D123" t="str">
            <v>Land Retirement</v>
          </cell>
          <cell r="E123">
            <v>34439682.63539511</v>
          </cell>
          <cell r="F123">
            <v>4460096.4616420632</v>
          </cell>
          <cell r="G123">
            <v>0</v>
          </cell>
          <cell r="H123">
            <v>0</v>
          </cell>
          <cell r="I123">
            <v>23403329.790870767</v>
          </cell>
          <cell r="J123">
            <v>23403329.790870767</v>
          </cell>
          <cell r="K123">
            <v>0</v>
          </cell>
        </row>
        <row r="124">
          <cell r="A124" t="str">
            <v>PA</v>
          </cell>
          <cell r="B124" t="str">
            <v>ag</v>
          </cell>
          <cell r="C124">
            <v>10</v>
          </cell>
          <cell r="D124" t="str">
            <v>Tree Planting</v>
          </cell>
          <cell r="E124">
            <v>0</v>
          </cell>
          <cell r="F124">
            <v>0</v>
          </cell>
          <cell r="G124">
            <v>0</v>
          </cell>
          <cell r="H124">
            <v>0</v>
          </cell>
          <cell r="I124">
            <v>0</v>
          </cell>
          <cell r="J124">
            <v>0</v>
          </cell>
          <cell r="K124">
            <v>0</v>
          </cell>
        </row>
        <row r="125">
          <cell r="A125" t="str">
            <v>PA</v>
          </cell>
          <cell r="B125" t="str">
            <v>ag</v>
          </cell>
          <cell r="C125">
            <v>13</v>
          </cell>
          <cell r="D125" t="str">
            <v>Carbon Sequestration / Alternative Crops</v>
          </cell>
          <cell r="E125">
            <v>28844217.053760421</v>
          </cell>
          <cell r="F125">
            <v>3735458.0697586206</v>
          </cell>
          <cell r="G125">
            <v>0</v>
          </cell>
          <cell r="H125">
            <v>0</v>
          </cell>
          <cell r="I125">
            <v>0</v>
          </cell>
          <cell r="J125">
            <v>0</v>
          </cell>
          <cell r="K125">
            <v>0</v>
          </cell>
        </row>
        <row r="126">
          <cell r="A126" t="str">
            <v>PA</v>
          </cell>
          <cell r="B126" t="str">
            <v>ag</v>
          </cell>
          <cell r="C126">
            <v>14</v>
          </cell>
          <cell r="D126" t="str">
            <v>Conservation-Tillage</v>
          </cell>
          <cell r="E126">
            <v>0</v>
          </cell>
          <cell r="F126" t="str">
            <v>n/a</v>
          </cell>
          <cell r="G126">
            <v>1212347.1851028188</v>
          </cell>
          <cell r="H126">
            <v>0</v>
          </cell>
          <cell r="I126">
            <v>0</v>
          </cell>
          <cell r="J126">
            <v>1212347.1851028188</v>
          </cell>
          <cell r="K126">
            <v>0</v>
          </cell>
        </row>
        <row r="127">
          <cell r="A127" t="str">
            <v>PA</v>
          </cell>
          <cell r="B127" t="str">
            <v>ag</v>
          </cell>
          <cell r="C127">
            <v>15</v>
          </cell>
          <cell r="D127" t="str">
            <v>Continuous No-Till</v>
          </cell>
          <cell r="E127">
            <v>0</v>
          </cell>
          <cell r="F127" t="str">
            <v>n/a</v>
          </cell>
          <cell r="G127">
            <v>1441774.5</v>
          </cell>
          <cell r="H127">
            <v>0</v>
          </cell>
          <cell r="I127">
            <v>0</v>
          </cell>
          <cell r="J127">
            <v>1441774.5</v>
          </cell>
          <cell r="K127">
            <v>36044362.5</v>
          </cell>
        </row>
        <row r="128">
          <cell r="A128" t="str">
            <v>PA</v>
          </cell>
          <cell r="B128" t="str">
            <v>ag</v>
          </cell>
          <cell r="C128">
            <v>16</v>
          </cell>
          <cell r="D128" t="str">
            <v>Total Nutrient Management (All Types)</v>
          </cell>
          <cell r="E128">
            <v>7661672.0740293954</v>
          </cell>
          <cell r="F128">
            <v>2813431.6049796264</v>
          </cell>
          <cell r="G128">
            <v>0</v>
          </cell>
          <cell r="H128">
            <v>0</v>
          </cell>
          <cell r="I128">
            <v>0</v>
          </cell>
          <cell r="J128">
            <v>0</v>
          </cell>
          <cell r="K128">
            <v>0</v>
          </cell>
        </row>
        <row r="129">
          <cell r="A129" t="str">
            <v>PA</v>
          </cell>
          <cell r="B129" t="str">
            <v>ag</v>
          </cell>
          <cell r="C129">
            <v>17</v>
          </cell>
          <cell r="D129" t="str">
            <v>Total Nutrient Management (All Types)</v>
          </cell>
          <cell r="E129">
            <v>0</v>
          </cell>
          <cell r="F129" t="str">
            <v>n/a</v>
          </cell>
          <cell r="G129">
            <v>14828788.896126399</v>
          </cell>
          <cell r="H129">
            <v>0</v>
          </cell>
          <cell r="I129">
            <v>0</v>
          </cell>
          <cell r="J129">
            <v>14828788.896126399</v>
          </cell>
          <cell r="K129">
            <v>0</v>
          </cell>
        </row>
        <row r="130">
          <cell r="A130" t="str">
            <v>PA</v>
          </cell>
          <cell r="B130" t="str">
            <v>ag</v>
          </cell>
          <cell r="C130">
            <v>18</v>
          </cell>
          <cell r="D130" t="str">
            <v>Total Nutrient Management (All Types)</v>
          </cell>
          <cell r="E130">
            <v>7637350.8832428409</v>
          </cell>
          <cell r="F130">
            <v>2804500.6554207732</v>
          </cell>
          <cell r="G130">
            <v>0</v>
          </cell>
          <cell r="H130">
            <v>0</v>
          </cell>
          <cell r="I130">
            <v>0</v>
          </cell>
          <cell r="J130">
            <v>0</v>
          </cell>
          <cell r="K130">
            <v>0</v>
          </cell>
        </row>
        <row r="131">
          <cell r="A131" t="str">
            <v>PA</v>
          </cell>
          <cell r="B131" t="str">
            <v>ag</v>
          </cell>
          <cell r="C131">
            <v>23</v>
          </cell>
          <cell r="D131" t="str">
            <v>Dairy Precision Feeding</v>
          </cell>
          <cell r="E131">
            <v>0</v>
          </cell>
          <cell r="F131" t="str">
            <v>n/a</v>
          </cell>
          <cell r="G131">
            <v>35318316</v>
          </cell>
          <cell r="H131">
            <v>0</v>
          </cell>
          <cell r="I131">
            <v>0</v>
          </cell>
          <cell r="J131">
            <v>35318316</v>
          </cell>
          <cell r="K131">
            <v>0</v>
          </cell>
        </row>
        <row r="132">
          <cell r="A132" t="str">
            <v>PA</v>
          </cell>
          <cell r="B132" t="str">
            <v>ag</v>
          </cell>
          <cell r="C132">
            <v>25</v>
          </cell>
          <cell r="D132" t="str">
            <v>Swine Phytase</v>
          </cell>
          <cell r="E132">
            <v>0</v>
          </cell>
          <cell r="F132" t="str">
            <v>n/a</v>
          </cell>
          <cell r="G132">
            <v>468767.2</v>
          </cell>
          <cell r="H132">
            <v>0</v>
          </cell>
          <cell r="I132">
            <v>0</v>
          </cell>
          <cell r="J132">
            <v>468767.2</v>
          </cell>
          <cell r="K132">
            <v>0</v>
          </cell>
        </row>
        <row r="133">
          <cell r="A133" t="str">
            <v>PA</v>
          </cell>
          <cell r="B133" t="str">
            <v>ag</v>
          </cell>
          <cell r="C133">
            <v>26</v>
          </cell>
          <cell r="D133" t="str">
            <v>Ammonia Emmission Reduction</v>
          </cell>
          <cell r="E133">
            <v>3030997.5</v>
          </cell>
          <cell r="F133">
            <v>1113008.2413758915</v>
          </cell>
          <cell r="G133">
            <v>0</v>
          </cell>
          <cell r="H133">
            <v>0</v>
          </cell>
          <cell r="I133">
            <v>0</v>
          </cell>
          <cell r="J133">
            <v>0</v>
          </cell>
          <cell r="K133">
            <v>0</v>
          </cell>
        </row>
        <row r="134">
          <cell r="A134" t="str">
            <v>PA</v>
          </cell>
          <cell r="B134" t="str">
            <v>ag</v>
          </cell>
          <cell r="C134">
            <v>27</v>
          </cell>
          <cell r="D134" t="str">
            <v>Conservation Plans/SCWQP</v>
          </cell>
          <cell r="E134">
            <v>108525224.08942556</v>
          </cell>
          <cell r="F134">
            <v>14054513.018731998</v>
          </cell>
          <cell r="G134">
            <v>6016072.2049572878</v>
          </cell>
          <cell r="H134">
            <v>0</v>
          </cell>
          <cell r="I134">
            <v>0</v>
          </cell>
          <cell r="J134">
            <v>6016072.2049572878</v>
          </cell>
          <cell r="K134">
            <v>0</v>
          </cell>
        </row>
        <row r="135">
          <cell r="A135" t="str">
            <v>PA</v>
          </cell>
          <cell r="B135" t="str">
            <v>ag</v>
          </cell>
          <cell r="C135">
            <v>29</v>
          </cell>
          <cell r="D135" t="str">
            <v>Total Cover Crops (All Types)</v>
          </cell>
          <cell r="E135">
            <v>0</v>
          </cell>
          <cell r="F135">
            <v>0</v>
          </cell>
          <cell r="G135">
            <v>25692581.891748231</v>
          </cell>
          <cell r="H135">
            <v>0</v>
          </cell>
          <cell r="I135">
            <v>0</v>
          </cell>
          <cell r="J135">
            <v>25692581.891748231</v>
          </cell>
          <cell r="K135">
            <v>0</v>
          </cell>
        </row>
        <row r="136">
          <cell r="A136" t="str">
            <v>PA</v>
          </cell>
          <cell r="B136" t="str">
            <v>ag</v>
          </cell>
          <cell r="C136">
            <v>32</v>
          </cell>
          <cell r="D136" t="str">
            <v>Total Pasture Grazing BMP (All Types)</v>
          </cell>
          <cell r="E136">
            <v>107308372.72099365</v>
          </cell>
          <cell r="F136">
            <v>13896925.199467089</v>
          </cell>
          <cell r="G136">
            <v>5406262.6533483313</v>
          </cell>
          <cell r="H136">
            <v>0</v>
          </cell>
          <cell r="I136">
            <v>0</v>
          </cell>
          <cell r="J136">
            <v>5406262.6533483313</v>
          </cell>
          <cell r="K136">
            <v>0</v>
          </cell>
        </row>
        <row r="137">
          <cell r="A137" t="str">
            <v>PA</v>
          </cell>
          <cell r="B137" t="str">
            <v>ag</v>
          </cell>
          <cell r="C137">
            <v>33</v>
          </cell>
          <cell r="D137" t="str">
            <v>Total Pasture Grazing BMP (All Types)</v>
          </cell>
          <cell r="E137">
            <v>49090517.78779643</v>
          </cell>
          <cell r="F137">
            <v>6357446.6409427682</v>
          </cell>
          <cell r="G137">
            <v>2472184.3490257198</v>
          </cell>
          <cell r="H137">
            <v>0</v>
          </cell>
          <cell r="I137">
            <v>0</v>
          </cell>
          <cell r="J137">
            <v>2472184.3490257198</v>
          </cell>
          <cell r="K137">
            <v>0</v>
          </cell>
        </row>
        <row r="138">
          <cell r="A138" t="str">
            <v>PA</v>
          </cell>
          <cell r="B138" t="str">
            <v>ag</v>
          </cell>
          <cell r="C138">
            <v>34</v>
          </cell>
          <cell r="D138" t="str">
            <v>Total Pasture Grazing BMP (All Types)</v>
          </cell>
          <cell r="E138">
            <v>14804846.92502257</v>
          </cell>
          <cell r="F138">
            <v>1917295.4084536964</v>
          </cell>
          <cell r="G138">
            <v>745936.51814536809</v>
          </cell>
          <cell r="H138">
            <v>0</v>
          </cell>
          <cell r="I138">
            <v>0</v>
          </cell>
          <cell r="J138">
            <v>745936.51814536809</v>
          </cell>
          <cell r="K138">
            <v>0</v>
          </cell>
        </row>
        <row r="139">
          <cell r="A139" t="str">
            <v>PA</v>
          </cell>
          <cell r="B139" t="str">
            <v>ag</v>
          </cell>
          <cell r="C139">
            <v>35</v>
          </cell>
          <cell r="D139" t="str">
            <v>Total Pasture Grazing BMP (All Types)</v>
          </cell>
          <cell r="E139">
            <v>7079494.2313003056</v>
          </cell>
          <cell r="F139">
            <v>916826.89139494847</v>
          </cell>
          <cell r="G139">
            <v>707949.42313003063</v>
          </cell>
          <cell r="H139">
            <v>0</v>
          </cell>
          <cell r="I139">
            <v>0</v>
          </cell>
          <cell r="J139">
            <v>707949.42313003063</v>
          </cell>
          <cell r="K139">
            <v>0</v>
          </cell>
        </row>
        <row r="140">
          <cell r="A140" t="str">
            <v>PA</v>
          </cell>
          <cell r="B140" t="str">
            <v>ag</v>
          </cell>
          <cell r="C140">
            <v>37</v>
          </cell>
          <cell r="D140" t="str">
            <v>Animal Waste Management Systems (All Types)</v>
          </cell>
          <cell r="E140">
            <v>76560868.320401266</v>
          </cell>
          <cell r="F140">
            <v>9914982.7108198646</v>
          </cell>
          <cell r="G140">
            <v>7790270.5788788646</v>
          </cell>
          <cell r="H140">
            <v>0</v>
          </cell>
          <cell r="I140">
            <v>0</v>
          </cell>
          <cell r="J140">
            <v>7790270.5788788646</v>
          </cell>
          <cell r="K140">
            <v>0</v>
          </cell>
        </row>
        <row r="141">
          <cell r="A141" t="str">
            <v>PA</v>
          </cell>
          <cell r="B141" t="str">
            <v>ag</v>
          </cell>
          <cell r="C141">
            <v>39</v>
          </cell>
          <cell r="D141" t="str">
            <v>PA Conventional-Till to Pasture</v>
          </cell>
          <cell r="E141">
            <v>0</v>
          </cell>
          <cell r="F141">
            <v>0</v>
          </cell>
          <cell r="G141">
            <v>0</v>
          </cell>
          <cell r="H141">
            <v>0</v>
          </cell>
          <cell r="I141">
            <v>0</v>
          </cell>
          <cell r="J141">
            <v>0</v>
          </cell>
          <cell r="K141">
            <v>0</v>
          </cell>
        </row>
        <row r="142">
          <cell r="A142" t="str">
            <v>PA</v>
          </cell>
          <cell r="B142" t="str">
            <v>ag</v>
          </cell>
          <cell r="C142">
            <v>40</v>
          </cell>
          <cell r="D142" t="str">
            <v>PA Pasture to Mixed Open</v>
          </cell>
          <cell r="E142">
            <v>0</v>
          </cell>
          <cell r="F142">
            <v>0</v>
          </cell>
          <cell r="G142">
            <v>0</v>
          </cell>
          <cell r="H142">
            <v>0</v>
          </cell>
          <cell r="I142">
            <v>0</v>
          </cell>
          <cell r="J142">
            <v>0</v>
          </cell>
          <cell r="K142">
            <v>0</v>
          </cell>
        </row>
        <row r="143">
          <cell r="A143" t="str">
            <v>PA</v>
          </cell>
          <cell r="B143" t="str">
            <v>ag</v>
          </cell>
          <cell r="C143">
            <v>58</v>
          </cell>
          <cell r="D143" t="str">
            <v>Non-Urban Stream Restoration</v>
          </cell>
          <cell r="E143">
            <v>8016000</v>
          </cell>
          <cell r="F143">
            <v>439090.31165366358</v>
          </cell>
          <cell r="G143">
            <v>0</v>
          </cell>
          <cell r="H143">
            <v>0</v>
          </cell>
          <cell r="I143">
            <v>0</v>
          </cell>
          <cell r="J143">
            <v>0</v>
          </cell>
          <cell r="K143">
            <v>0</v>
          </cell>
        </row>
        <row r="144">
          <cell r="A144" t="str">
            <v>PA</v>
          </cell>
          <cell r="B144" t="str">
            <v>forest</v>
          </cell>
          <cell r="C144">
            <v>59</v>
          </cell>
          <cell r="D144" t="str">
            <v>PA Non-Urban Stream Restoration</v>
          </cell>
          <cell r="E144">
            <v>2827200</v>
          </cell>
          <cell r="F144">
            <v>154864.78656527417</v>
          </cell>
          <cell r="G144">
            <v>0</v>
          </cell>
          <cell r="H144">
            <v>0</v>
          </cell>
          <cell r="I144">
            <v>0</v>
          </cell>
          <cell r="J144">
            <v>0</v>
          </cell>
          <cell r="K144">
            <v>0</v>
          </cell>
        </row>
        <row r="145">
          <cell r="A145" t="str">
            <v>PA</v>
          </cell>
          <cell r="B145" t="str">
            <v>forest</v>
          </cell>
          <cell r="C145">
            <v>61</v>
          </cell>
          <cell r="D145" t="str">
            <v>PA Dirt &amp; Gravel Road Erosion &amp; Sediment Control</v>
          </cell>
          <cell r="E145">
            <v>22347324.492523685</v>
          </cell>
          <cell r="F145">
            <v>1224113.4825408901</v>
          </cell>
          <cell r="G145">
            <v>0</v>
          </cell>
          <cell r="H145">
            <v>0</v>
          </cell>
          <cell r="I145">
            <v>0</v>
          </cell>
          <cell r="J145">
            <v>0</v>
          </cell>
          <cell r="K145">
            <v>0</v>
          </cell>
        </row>
        <row r="146">
          <cell r="A146" t="str">
            <v>PA</v>
          </cell>
          <cell r="B146" t="str">
            <v>forest</v>
          </cell>
          <cell r="C146">
            <v>63</v>
          </cell>
          <cell r="D146" t="str">
            <v>Forest Harvesting Practices</v>
          </cell>
          <cell r="E146">
            <v>0</v>
          </cell>
          <cell r="F146" t="str">
            <v>n/a</v>
          </cell>
          <cell r="G146">
            <v>43264.255942397795</v>
          </cell>
          <cell r="H146">
            <v>0</v>
          </cell>
          <cell r="I146">
            <v>0</v>
          </cell>
          <cell r="J146">
            <v>43264.255942397795</v>
          </cell>
          <cell r="K146">
            <v>0</v>
          </cell>
        </row>
        <row r="147">
          <cell r="A147" t="str">
            <v>PA</v>
          </cell>
          <cell r="B147" t="str">
            <v>urban</v>
          </cell>
          <cell r="C147">
            <v>2</v>
          </cell>
          <cell r="D147" t="str">
            <v>Forest Buffers</v>
          </cell>
          <cell r="E147">
            <v>13337718.878749097</v>
          </cell>
          <cell r="F147">
            <v>946343.92921357404</v>
          </cell>
          <cell r="G147">
            <v>168279.63071318957</v>
          </cell>
          <cell r="H147">
            <v>0</v>
          </cell>
          <cell r="I147">
            <v>0</v>
          </cell>
          <cell r="J147">
            <v>168279.63071318957</v>
          </cell>
          <cell r="K147">
            <v>0</v>
          </cell>
        </row>
        <row r="148">
          <cell r="A148" t="str">
            <v>PA</v>
          </cell>
          <cell r="B148" t="str">
            <v>urban</v>
          </cell>
          <cell r="C148">
            <v>3</v>
          </cell>
          <cell r="D148" t="str">
            <v>Forest Buffers</v>
          </cell>
          <cell r="E148">
            <v>5514926.1583235124</v>
          </cell>
          <cell r="F148">
            <v>391297.56275685347</v>
          </cell>
          <cell r="G148">
            <v>69580.844053614419</v>
          </cell>
          <cell r="H148">
            <v>0</v>
          </cell>
          <cell r="I148">
            <v>0</v>
          </cell>
          <cell r="J148">
            <v>69580.844053614419</v>
          </cell>
          <cell r="K148">
            <v>0</v>
          </cell>
        </row>
        <row r="149">
          <cell r="A149" t="str">
            <v>PA</v>
          </cell>
          <cell r="B149" t="str">
            <v>urban</v>
          </cell>
          <cell r="C149">
            <v>6</v>
          </cell>
          <cell r="D149" t="str">
            <v>Grass Buffers</v>
          </cell>
          <cell r="E149">
            <v>1108171.8292980397</v>
          </cell>
          <cell r="F149">
            <v>143513.32174193524</v>
          </cell>
          <cell r="G149">
            <v>0</v>
          </cell>
          <cell r="H149">
            <v>0</v>
          </cell>
          <cell r="I149">
            <v>0</v>
          </cell>
          <cell r="J149">
            <v>0</v>
          </cell>
          <cell r="K149">
            <v>0</v>
          </cell>
        </row>
        <row r="150">
          <cell r="A150" t="str">
            <v>PA</v>
          </cell>
          <cell r="B150" t="str">
            <v>urban</v>
          </cell>
          <cell r="C150">
            <v>11</v>
          </cell>
          <cell r="D150" t="str">
            <v>Tree Planting</v>
          </cell>
          <cell r="E150">
            <v>0</v>
          </cell>
          <cell r="F150">
            <v>0</v>
          </cell>
          <cell r="G150">
            <v>0</v>
          </cell>
          <cell r="H150">
            <v>0</v>
          </cell>
          <cell r="I150">
            <v>0</v>
          </cell>
          <cell r="J150">
            <v>0</v>
          </cell>
          <cell r="K150">
            <v>0</v>
          </cell>
        </row>
        <row r="151">
          <cell r="A151" t="str">
            <v>PA</v>
          </cell>
          <cell r="B151" t="str">
            <v>urban</v>
          </cell>
          <cell r="C151">
            <v>41</v>
          </cell>
          <cell r="D151" t="str">
            <v>Total Stormwater Management (All Types)</v>
          </cell>
          <cell r="E151">
            <v>843743937.27004254</v>
          </cell>
          <cell r="F151">
            <v>59865705.68063657</v>
          </cell>
          <cell r="G151">
            <v>42187196.86350213</v>
          </cell>
          <cell r="H151">
            <v>0</v>
          </cell>
          <cell r="I151">
            <v>0</v>
          </cell>
          <cell r="J151">
            <v>42187196.86350213</v>
          </cell>
          <cell r="K151">
            <v>0</v>
          </cell>
        </row>
        <row r="152">
          <cell r="A152" t="str">
            <v>PA</v>
          </cell>
          <cell r="B152" t="str">
            <v>urban</v>
          </cell>
          <cell r="C152">
            <v>44</v>
          </cell>
          <cell r="D152" t="str">
            <v>Total Stormwater Management (All Types)</v>
          </cell>
          <cell r="E152">
            <v>1325856521.7495537</v>
          </cell>
          <cell r="F152">
            <v>171704485.31435472</v>
          </cell>
          <cell r="G152">
            <v>132585652.17495537</v>
          </cell>
          <cell r="H152">
            <v>0</v>
          </cell>
          <cell r="I152">
            <v>0</v>
          </cell>
          <cell r="J152">
            <v>132585652.17495537</v>
          </cell>
          <cell r="K152">
            <v>0</v>
          </cell>
        </row>
        <row r="153">
          <cell r="A153" t="str">
            <v>PA</v>
          </cell>
          <cell r="B153" t="str">
            <v>urban</v>
          </cell>
          <cell r="C153">
            <v>45</v>
          </cell>
          <cell r="D153" t="str">
            <v>Total Stormwater Management (All Types)</v>
          </cell>
          <cell r="E153">
            <v>3187930216.8637886</v>
          </cell>
          <cell r="F153">
            <v>226191482.58495176</v>
          </cell>
          <cell r="G153">
            <v>191275813.01182729</v>
          </cell>
          <cell r="H153">
            <v>0</v>
          </cell>
          <cell r="I153">
            <v>0</v>
          </cell>
          <cell r="J153">
            <v>191275813.01182729</v>
          </cell>
          <cell r="K153">
            <v>0</v>
          </cell>
        </row>
        <row r="154">
          <cell r="A154" t="str">
            <v>PA</v>
          </cell>
          <cell r="B154" t="str">
            <v>urban</v>
          </cell>
          <cell r="C154">
            <v>49</v>
          </cell>
          <cell r="D154" t="str">
            <v>Urban Stream Restoration</v>
          </cell>
          <cell r="E154">
            <v>959443.37930915505</v>
          </cell>
          <cell r="F154">
            <v>52555.176201958711</v>
          </cell>
          <cell r="G154">
            <v>0</v>
          </cell>
          <cell r="H154">
            <v>0</v>
          </cell>
          <cell r="I154">
            <v>0</v>
          </cell>
          <cell r="J154">
            <v>0</v>
          </cell>
          <cell r="K154">
            <v>0</v>
          </cell>
        </row>
        <row r="155">
          <cell r="A155" t="str">
            <v>PA</v>
          </cell>
          <cell r="B155" t="str">
            <v>urban</v>
          </cell>
          <cell r="C155">
            <v>60</v>
          </cell>
          <cell r="D155" t="str">
            <v>PA Non-Urban Stream Restoration</v>
          </cell>
          <cell r="E155">
            <v>88096800</v>
          </cell>
          <cell r="F155">
            <v>4825655.110739829</v>
          </cell>
          <cell r="G155">
            <v>0</v>
          </cell>
          <cell r="H155">
            <v>0</v>
          </cell>
          <cell r="I155">
            <v>0</v>
          </cell>
          <cell r="J155">
            <v>0</v>
          </cell>
          <cell r="K155">
            <v>0</v>
          </cell>
        </row>
        <row r="156">
          <cell r="A156" t="str">
            <v>PA</v>
          </cell>
          <cell r="B156" t="str">
            <v>urban</v>
          </cell>
          <cell r="C156">
            <v>50</v>
          </cell>
          <cell r="D156" t="str">
            <v>Erosion &amp; Sediment Control</v>
          </cell>
          <cell r="E156">
            <v>0</v>
          </cell>
          <cell r="F156" t="str">
            <v>n/a</v>
          </cell>
          <cell r="G156">
            <v>29207295.488767873</v>
          </cell>
          <cell r="H156">
            <v>0</v>
          </cell>
          <cell r="I156">
            <v>0</v>
          </cell>
          <cell r="J156">
            <v>29207295.488767873</v>
          </cell>
          <cell r="K156">
            <v>0</v>
          </cell>
        </row>
        <row r="157">
          <cell r="A157" t="str">
            <v>PA</v>
          </cell>
          <cell r="B157" t="str">
            <v>urban</v>
          </cell>
          <cell r="C157">
            <v>51</v>
          </cell>
          <cell r="D157" t="str">
            <v>Urban Nutrient Management</v>
          </cell>
          <cell r="E157">
            <v>2653694.9845302291</v>
          </cell>
          <cell r="F157">
            <v>974459.52623847872</v>
          </cell>
          <cell r="G157">
            <v>0</v>
          </cell>
          <cell r="H157">
            <v>0</v>
          </cell>
          <cell r="I157">
            <v>0</v>
          </cell>
          <cell r="J157">
            <v>0</v>
          </cell>
          <cell r="K157">
            <v>0</v>
          </cell>
        </row>
        <row r="158">
          <cell r="A158" t="str">
            <v>PA</v>
          </cell>
          <cell r="B158" t="str">
            <v>urban</v>
          </cell>
          <cell r="C158">
            <v>56</v>
          </cell>
          <cell r="D158" t="str">
            <v>Mixed Open Nutrient Management</v>
          </cell>
          <cell r="E158">
            <v>1896243.0500008326</v>
          </cell>
          <cell r="F158">
            <v>696316.68858277949</v>
          </cell>
          <cell r="G158">
            <v>0</v>
          </cell>
          <cell r="H158">
            <v>0</v>
          </cell>
          <cell r="I158">
            <v>0</v>
          </cell>
          <cell r="J158">
            <v>0</v>
          </cell>
          <cell r="K158">
            <v>0</v>
          </cell>
        </row>
        <row r="159">
          <cell r="A159" t="str">
            <v>PA</v>
          </cell>
          <cell r="B159" t="str">
            <v>urban</v>
          </cell>
          <cell r="C159">
            <v>53</v>
          </cell>
          <cell r="D159" t="str">
            <v>Urban Growth Reduction</v>
          </cell>
          <cell r="E159">
            <v>0</v>
          </cell>
          <cell r="F159">
            <v>0</v>
          </cell>
          <cell r="G159">
            <v>0</v>
          </cell>
          <cell r="H159">
            <v>0</v>
          </cell>
          <cell r="I159">
            <v>0</v>
          </cell>
          <cell r="J159">
            <v>0</v>
          </cell>
          <cell r="K159">
            <v>0</v>
          </cell>
        </row>
        <row r="160">
          <cell r="A160" t="str">
            <v>PA</v>
          </cell>
          <cell r="B160" t="str">
            <v>urban</v>
          </cell>
          <cell r="C160">
            <v>54</v>
          </cell>
          <cell r="D160" t="str">
            <v>Urban Street Sweeping</v>
          </cell>
          <cell r="E160">
            <v>269612.10000000003</v>
          </cell>
          <cell r="F160">
            <v>41714.873087967739</v>
          </cell>
          <cell r="G160">
            <v>449353.5</v>
          </cell>
          <cell r="H160">
            <v>0</v>
          </cell>
          <cell r="I160">
            <v>0</v>
          </cell>
          <cell r="J160">
            <v>449353.5</v>
          </cell>
          <cell r="K160">
            <v>0</v>
          </cell>
        </row>
        <row r="161">
          <cell r="A161" t="str">
            <v>PA</v>
          </cell>
          <cell r="B161" t="str">
            <v>urban</v>
          </cell>
          <cell r="C161">
            <v>55</v>
          </cell>
          <cell r="D161" t="str">
            <v>Horse Pasture Management</v>
          </cell>
          <cell r="E161">
            <v>78466453.532434687</v>
          </cell>
          <cell r="F161">
            <v>10161764.713764712</v>
          </cell>
          <cell r="G161">
            <v>4974818.3795779916</v>
          </cell>
          <cell r="H161">
            <v>0</v>
          </cell>
          <cell r="I161">
            <v>0</v>
          </cell>
          <cell r="J161">
            <v>4974818.3795779916</v>
          </cell>
          <cell r="K161">
            <v>0</v>
          </cell>
        </row>
        <row r="162">
          <cell r="A162" t="str">
            <v>PA</v>
          </cell>
          <cell r="B162" t="str">
            <v>urban</v>
          </cell>
          <cell r="C162">
            <v>57</v>
          </cell>
          <cell r="D162" t="str">
            <v>Abandoned Mine Reclamation</v>
          </cell>
          <cell r="E162">
            <v>43712442.492626406</v>
          </cell>
          <cell r="F162">
            <v>3507599.4780326546</v>
          </cell>
          <cell r="G162">
            <v>261708.79809501246</v>
          </cell>
          <cell r="H162">
            <v>0</v>
          </cell>
          <cell r="I162">
            <v>0</v>
          </cell>
          <cell r="J162">
            <v>261708.79809501246</v>
          </cell>
          <cell r="K162">
            <v>0</v>
          </cell>
        </row>
        <row r="163">
          <cell r="A163" t="str">
            <v>PA</v>
          </cell>
          <cell r="B163" t="str">
            <v>urban</v>
          </cell>
          <cell r="C163">
            <v>62</v>
          </cell>
          <cell r="D163" t="str">
            <v>PA Dirt &amp; Gravel Road Erosion &amp; Sediment Control</v>
          </cell>
          <cell r="E163">
            <v>25720397.507476315</v>
          </cell>
          <cell r="F163">
            <v>1408879.4108550258</v>
          </cell>
          <cell r="G163">
            <v>0</v>
          </cell>
          <cell r="H163">
            <v>0</v>
          </cell>
          <cell r="I163">
            <v>0</v>
          </cell>
          <cell r="J163">
            <v>0</v>
          </cell>
          <cell r="K163">
            <v>0</v>
          </cell>
        </row>
        <row r="164">
          <cell r="A164" t="str">
            <v>PA</v>
          </cell>
          <cell r="B164" t="str">
            <v>septic</v>
          </cell>
          <cell r="C164">
            <v>65</v>
          </cell>
          <cell r="D164" t="str">
            <v>Septic Denitrification</v>
          </cell>
          <cell r="E164">
            <v>1606297349.322417</v>
          </cell>
          <cell r="F164">
            <v>156368893.92362803</v>
          </cell>
          <cell r="G164">
            <v>149821005.10502544</v>
          </cell>
          <cell r="H164">
            <v>0</v>
          </cell>
          <cell r="I164">
            <v>0</v>
          </cell>
          <cell r="J164">
            <v>149821005.10502544</v>
          </cell>
          <cell r="K164">
            <v>0</v>
          </cell>
        </row>
        <row r="165">
          <cell r="A165" t="str">
            <v>PA</v>
          </cell>
          <cell r="B165" t="str">
            <v>POTW</v>
          </cell>
          <cell r="C165">
            <v>67</v>
          </cell>
          <cell r="D165" t="str">
            <v>WWTP</v>
          </cell>
          <cell r="E165">
            <v>376379478.93804193</v>
          </cell>
          <cell r="F165">
            <v>24143662.888453029</v>
          </cell>
          <cell r="G165">
            <v>9840768.6060223877</v>
          </cell>
          <cell r="H165">
            <v>0</v>
          </cell>
          <cell r="I165">
            <v>0</v>
          </cell>
          <cell r="J165">
            <v>9840768.6060223877</v>
          </cell>
          <cell r="K165">
            <v>0</v>
          </cell>
        </row>
        <row r="166">
          <cell r="A166" t="str">
            <v>VA</v>
          </cell>
          <cell r="B166" t="str">
            <v>ag</v>
          </cell>
          <cell r="C166">
            <v>1</v>
          </cell>
          <cell r="D166" t="str">
            <v>Forest Buffers</v>
          </cell>
          <cell r="E166">
            <v>104145038.23542053</v>
          </cell>
          <cell r="F166">
            <v>7389346.3783253105</v>
          </cell>
          <cell r="G166">
            <v>3095687.3750712159</v>
          </cell>
          <cell r="H166">
            <v>0</v>
          </cell>
          <cell r="I166">
            <v>17628219.774711087</v>
          </cell>
          <cell r="J166">
            <v>20723907.149782304</v>
          </cell>
          <cell r="K166">
            <v>0</v>
          </cell>
        </row>
        <row r="167">
          <cell r="A167" t="str">
            <v>VA</v>
          </cell>
          <cell r="B167" t="str">
            <v>ag</v>
          </cell>
          <cell r="C167">
            <v>5</v>
          </cell>
          <cell r="D167" t="str">
            <v>Grass Buffers</v>
          </cell>
          <cell r="E167">
            <v>19971184.209479913</v>
          </cell>
          <cell r="F167">
            <v>2586359.7226055362</v>
          </cell>
          <cell r="G167">
            <v>0</v>
          </cell>
          <cell r="H167">
            <v>0</v>
          </cell>
          <cell r="I167">
            <v>10599563.367865682</v>
          </cell>
          <cell r="J167">
            <v>10599563.367865682</v>
          </cell>
          <cell r="K167">
            <v>0</v>
          </cell>
        </row>
        <row r="168">
          <cell r="A168" t="str">
            <v>VA</v>
          </cell>
          <cell r="B168" t="str">
            <v>ag</v>
          </cell>
          <cell r="C168">
            <v>7</v>
          </cell>
          <cell r="D168" t="str">
            <v>Wetland Restoration</v>
          </cell>
          <cell r="E168">
            <v>79067926.699999943</v>
          </cell>
          <cell r="F168">
            <v>5143482.1006571138</v>
          </cell>
          <cell r="G168">
            <v>3301463.9359999965</v>
          </cell>
          <cell r="H168">
            <v>0</v>
          </cell>
          <cell r="I168">
            <v>7181929.224999994</v>
          </cell>
          <cell r="J168">
            <v>10483393.160999991</v>
          </cell>
          <cell r="K168">
            <v>0</v>
          </cell>
        </row>
        <row r="169">
          <cell r="A169" t="str">
            <v>VA</v>
          </cell>
          <cell r="B169" t="str">
            <v>ag</v>
          </cell>
          <cell r="C169">
            <v>9</v>
          </cell>
          <cell r="D169" t="str">
            <v>Land Retirement</v>
          </cell>
          <cell r="E169">
            <v>0</v>
          </cell>
          <cell r="F169">
            <v>0</v>
          </cell>
          <cell r="G169">
            <v>0</v>
          </cell>
          <cell r="H169">
            <v>0</v>
          </cell>
          <cell r="I169">
            <v>0</v>
          </cell>
          <cell r="J169">
            <v>0</v>
          </cell>
          <cell r="K169">
            <v>0</v>
          </cell>
        </row>
        <row r="170">
          <cell r="A170" t="str">
            <v>VA</v>
          </cell>
          <cell r="B170" t="str">
            <v>ag</v>
          </cell>
          <cell r="C170">
            <v>10</v>
          </cell>
          <cell r="D170" t="str">
            <v>Tree Planting</v>
          </cell>
          <cell r="E170">
            <v>262263672.2990284</v>
          </cell>
          <cell r="F170">
            <v>18608252.009935964</v>
          </cell>
          <cell r="G170">
            <v>3308934.1832120414</v>
          </cell>
          <cell r="H170">
            <v>0</v>
          </cell>
          <cell r="I170">
            <v>0</v>
          </cell>
          <cell r="J170">
            <v>3308934.1832120414</v>
          </cell>
          <cell r="K170">
            <v>0</v>
          </cell>
        </row>
        <row r="171">
          <cell r="A171" t="str">
            <v>VA</v>
          </cell>
          <cell r="B171" t="str">
            <v>ag</v>
          </cell>
          <cell r="C171">
            <v>14</v>
          </cell>
          <cell r="D171" t="str">
            <v>Conservation-Tillage</v>
          </cell>
          <cell r="E171">
            <v>0</v>
          </cell>
          <cell r="F171" t="str">
            <v>n/a</v>
          </cell>
          <cell r="G171">
            <v>0</v>
          </cell>
          <cell r="H171">
            <v>0</v>
          </cell>
          <cell r="I171">
            <v>0</v>
          </cell>
          <cell r="J171">
            <v>0</v>
          </cell>
          <cell r="K171">
            <v>0</v>
          </cell>
        </row>
        <row r="172">
          <cell r="A172" t="str">
            <v>VA</v>
          </cell>
          <cell r="B172" t="str">
            <v>ag</v>
          </cell>
          <cell r="C172">
            <v>15</v>
          </cell>
          <cell r="D172" t="str">
            <v>Continuous No-Till</v>
          </cell>
          <cell r="E172">
            <v>4168600</v>
          </cell>
          <cell r="F172">
            <v>962841.54347749823</v>
          </cell>
          <cell r="G172">
            <v>0</v>
          </cell>
          <cell r="H172">
            <v>0</v>
          </cell>
          <cell r="I172">
            <v>0</v>
          </cell>
          <cell r="J172">
            <v>0</v>
          </cell>
          <cell r="K172">
            <v>0</v>
          </cell>
        </row>
        <row r="173">
          <cell r="A173" t="str">
            <v>VA</v>
          </cell>
          <cell r="B173" t="str">
            <v>ag</v>
          </cell>
          <cell r="C173">
            <v>16</v>
          </cell>
          <cell r="D173" t="str">
            <v>Total Nutrient Management (All Types)</v>
          </cell>
          <cell r="E173">
            <v>7067167.8408834906</v>
          </cell>
          <cell r="F173">
            <v>2595124.5588589199</v>
          </cell>
          <cell r="G173">
            <v>0</v>
          </cell>
          <cell r="H173">
            <v>0</v>
          </cell>
          <cell r="I173">
            <v>0</v>
          </cell>
          <cell r="J173">
            <v>0</v>
          </cell>
          <cell r="K173">
            <v>0</v>
          </cell>
        </row>
        <row r="174">
          <cell r="A174" t="str">
            <v>VA</v>
          </cell>
          <cell r="B174" t="str">
            <v>ag</v>
          </cell>
          <cell r="C174">
            <v>18</v>
          </cell>
          <cell r="D174" t="str">
            <v>Total Nutrient Management (All Types)</v>
          </cell>
          <cell r="E174">
            <v>72870</v>
          </cell>
          <cell r="F174">
            <v>26758.488104678807</v>
          </cell>
          <cell r="G174">
            <v>0</v>
          </cell>
          <cell r="H174">
            <v>0</v>
          </cell>
          <cell r="I174">
            <v>0</v>
          </cell>
          <cell r="J174">
            <v>0</v>
          </cell>
          <cell r="K174">
            <v>239430</v>
          </cell>
        </row>
        <row r="175">
          <cell r="A175" t="str">
            <v>VA</v>
          </cell>
          <cell r="B175" t="str">
            <v>ag</v>
          </cell>
          <cell r="C175">
            <v>69</v>
          </cell>
          <cell r="D175" t="str">
            <v>Poultry Litter Transport</v>
          </cell>
          <cell r="E175">
            <v>0</v>
          </cell>
          <cell r="F175" t="str">
            <v>n/a</v>
          </cell>
          <cell r="G175">
            <v>1518270.2641801296</v>
          </cell>
          <cell r="H175">
            <v>0</v>
          </cell>
          <cell r="I175">
            <v>0</v>
          </cell>
          <cell r="J175">
            <v>1518270.2641801296</v>
          </cell>
          <cell r="K175">
            <v>0</v>
          </cell>
        </row>
        <row r="176">
          <cell r="A176" t="str">
            <v>VA</v>
          </cell>
          <cell r="B176" t="str">
            <v>ag</v>
          </cell>
          <cell r="C176">
            <v>27</v>
          </cell>
          <cell r="D176" t="str">
            <v>Conservation Plans/SCWQP</v>
          </cell>
          <cell r="E176">
            <v>13889521.840883495</v>
          </cell>
          <cell r="F176">
            <v>1798756.6224770446</v>
          </cell>
          <cell r="G176">
            <v>10119508.76978655</v>
          </cell>
          <cell r="H176">
            <v>0</v>
          </cell>
          <cell r="I176">
            <v>0</v>
          </cell>
          <cell r="J176">
            <v>10119508.76978655</v>
          </cell>
          <cell r="K176">
            <v>0</v>
          </cell>
        </row>
        <row r="177">
          <cell r="A177" t="str">
            <v>VA</v>
          </cell>
          <cell r="B177" t="str">
            <v>ag</v>
          </cell>
          <cell r="C177">
            <v>29</v>
          </cell>
          <cell r="D177" t="str">
            <v>Total Cover Crops (All Types)</v>
          </cell>
          <cell r="E177">
            <v>0</v>
          </cell>
          <cell r="F177" t="str">
            <v>n/a</v>
          </cell>
          <cell r="G177">
            <v>0</v>
          </cell>
          <cell r="H177">
            <v>7852348.6238996582</v>
          </cell>
          <cell r="I177">
            <v>0</v>
          </cell>
          <cell r="J177">
            <v>7852348.6238996582</v>
          </cell>
          <cell r="K177">
            <v>0</v>
          </cell>
        </row>
        <row r="178">
          <cell r="A178" t="str">
            <v>VA</v>
          </cell>
          <cell r="B178" t="str">
            <v>ag</v>
          </cell>
          <cell r="C178">
            <v>32</v>
          </cell>
          <cell r="D178" t="str">
            <v>Total Pasture Grazing BMP (All Types)</v>
          </cell>
          <cell r="E178">
            <v>146029398.12646472</v>
          </cell>
          <cell r="F178">
            <v>18911475.136829272</v>
          </cell>
          <cell r="G178">
            <v>14973155.188178357</v>
          </cell>
          <cell r="H178">
            <v>0</v>
          </cell>
          <cell r="I178">
            <v>0</v>
          </cell>
          <cell r="J178">
            <v>14973155.188178357</v>
          </cell>
          <cell r="K178">
            <v>0</v>
          </cell>
        </row>
        <row r="179">
          <cell r="A179" t="str">
            <v>VA</v>
          </cell>
          <cell r="B179" t="str">
            <v>ag</v>
          </cell>
          <cell r="C179">
            <v>33</v>
          </cell>
          <cell r="D179" t="str">
            <v>Total Pasture Grazing BMP (All Types)</v>
          </cell>
          <cell r="E179">
            <v>43335960</v>
          </cell>
          <cell r="F179">
            <v>5612205.080520032</v>
          </cell>
          <cell r="G179">
            <v>5987205</v>
          </cell>
          <cell r="H179">
            <v>0</v>
          </cell>
          <cell r="I179">
            <v>0</v>
          </cell>
          <cell r="J179">
            <v>5987205</v>
          </cell>
          <cell r="K179">
            <v>0</v>
          </cell>
        </row>
        <row r="180">
          <cell r="A180" t="str">
            <v>VA</v>
          </cell>
          <cell r="B180" t="str">
            <v>ag</v>
          </cell>
          <cell r="C180">
            <v>34</v>
          </cell>
          <cell r="D180" t="str">
            <v>Total Pasture Grazing BMP (All Types)</v>
          </cell>
          <cell r="E180">
            <v>0</v>
          </cell>
          <cell r="F180">
            <v>0</v>
          </cell>
          <cell r="G180">
            <v>0</v>
          </cell>
          <cell r="H180">
            <v>0</v>
          </cell>
          <cell r="I180">
            <v>0</v>
          </cell>
          <cell r="J180">
            <v>0</v>
          </cell>
          <cell r="K180">
            <v>0</v>
          </cell>
        </row>
        <row r="181">
          <cell r="A181" t="str">
            <v>VA</v>
          </cell>
          <cell r="B181" t="str">
            <v>ag</v>
          </cell>
          <cell r="C181">
            <v>37</v>
          </cell>
          <cell r="D181" t="str">
            <v>Animal Waste Management Systems (All Types)</v>
          </cell>
          <cell r="E181">
            <v>10998185.610374615</v>
          </cell>
          <cell r="F181">
            <v>1424315.3528627662</v>
          </cell>
          <cell r="G181">
            <v>1227266.3999898287</v>
          </cell>
          <cell r="H181">
            <v>0</v>
          </cell>
          <cell r="I181">
            <v>0</v>
          </cell>
          <cell r="J181">
            <v>1227266.3999898287</v>
          </cell>
          <cell r="K181">
            <v>0</v>
          </cell>
        </row>
        <row r="182">
          <cell r="A182" t="str">
            <v>VA</v>
          </cell>
          <cell r="B182" t="str">
            <v>ag</v>
          </cell>
          <cell r="C182">
            <v>58</v>
          </cell>
          <cell r="D182" t="str">
            <v>Non-Urban Stream Restoration</v>
          </cell>
          <cell r="E182">
            <v>1461000</v>
          </cell>
          <cell r="F182">
            <v>337454.18006539962</v>
          </cell>
          <cell r="G182">
            <v>0</v>
          </cell>
          <cell r="H182">
            <v>0</v>
          </cell>
          <cell r="I182">
            <v>0</v>
          </cell>
          <cell r="J182">
            <v>0</v>
          </cell>
          <cell r="K182">
            <v>0</v>
          </cell>
        </row>
        <row r="183">
          <cell r="A183" t="str">
            <v>VA</v>
          </cell>
          <cell r="B183" t="str">
            <v>forest</v>
          </cell>
          <cell r="C183">
            <v>63</v>
          </cell>
          <cell r="D183" t="str">
            <v>Forest Harvesting Practices</v>
          </cell>
          <cell r="E183">
            <v>0</v>
          </cell>
          <cell r="F183" t="str">
            <v>n/a</v>
          </cell>
          <cell r="G183">
            <v>8455793.1535838414</v>
          </cell>
          <cell r="H183">
            <v>0</v>
          </cell>
          <cell r="I183">
            <v>0</v>
          </cell>
          <cell r="J183">
            <v>8455793.1535838414</v>
          </cell>
          <cell r="K183">
            <v>0</v>
          </cell>
        </row>
        <row r="184">
          <cell r="A184" t="str">
            <v>VA</v>
          </cell>
          <cell r="B184" t="str">
            <v>urban</v>
          </cell>
          <cell r="C184">
            <v>2</v>
          </cell>
          <cell r="D184" t="str">
            <v>Forest Buffers</v>
          </cell>
          <cell r="E184">
            <v>63152133.944100052</v>
          </cell>
          <cell r="F184">
            <v>4480799.0870239884</v>
          </cell>
          <cell r="G184">
            <v>1877182.6970539836</v>
          </cell>
          <cell r="H184">
            <v>0</v>
          </cell>
          <cell r="I184">
            <v>0</v>
          </cell>
          <cell r="J184">
            <v>1877182.6970539836</v>
          </cell>
          <cell r="K184">
            <v>0</v>
          </cell>
        </row>
        <row r="185">
          <cell r="A185" t="str">
            <v>VA</v>
          </cell>
          <cell r="B185" t="str">
            <v>urban</v>
          </cell>
          <cell r="C185">
            <v>2</v>
          </cell>
          <cell r="D185" t="str">
            <v>Forest Buffers</v>
          </cell>
          <cell r="E185">
            <v>71588136</v>
          </cell>
          <cell r="F185">
            <v>5079354.1626714421</v>
          </cell>
          <cell r="G185">
            <v>903214.80000000016</v>
          </cell>
          <cell r="H185">
            <v>0</v>
          </cell>
          <cell r="I185">
            <v>0</v>
          </cell>
          <cell r="J185">
            <v>903214.80000000016</v>
          </cell>
          <cell r="K185">
            <v>0</v>
          </cell>
        </row>
        <row r="186">
          <cell r="A186" t="str">
            <v>VA</v>
          </cell>
          <cell r="B186" t="str">
            <v>urban</v>
          </cell>
          <cell r="C186">
            <v>8</v>
          </cell>
          <cell r="D186" t="str">
            <v>Wetland Restoration</v>
          </cell>
          <cell r="E186">
            <v>73210106.304698095</v>
          </cell>
          <cell r="F186">
            <v>4762422.4775002161</v>
          </cell>
          <cell r="G186">
            <v>3056871.9302929053</v>
          </cell>
          <cell r="H186">
            <v>0</v>
          </cell>
          <cell r="I186">
            <v>0</v>
          </cell>
          <cell r="J186">
            <v>3056871.9302929053</v>
          </cell>
          <cell r="K186">
            <v>0</v>
          </cell>
        </row>
        <row r="187">
          <cell r="A187" t="str">
            <v>VA</v>
          </cell>
          <cell r="B187" t="str">
            <v>urban</v>
          </cell>
          <cell r="C187">
            <v>11</v>
          </cell>
          <cell r="D187" t="str">
            <v>Tree Planting</v>
          </cell>
          <cell r="E187">
            <v>148785177.54919717</v>
          </cell>
          <cell r="F187">
            <v>10556673.956817709</v>
          </cell>
          <cell r="G187">
            <v>1877196.1653403386</v>
          </cell>
          <cell r="H187">
            <v>0</v>
          </cell>
          <cell r="I187">
            <v>0</v>
          </cell>
          <cell r="J187">
            <v>1877196.1653403386</v>
          </cell>
          <cell r="K187">
            <v>0</v>
          </cell>
        </row>
        <row r="188">
          <cell r="A188" t="str">
            <v>VA</v>
          </cell>
          <cell r="B188" t="str">
            <v>urban</v>
          </cell>
          <cell r="C188">
            <v>12</v>
          </cell>
          <cell r="D188" t="str">
            <v>Tree Planting</v>
          </cell>
          <cell r="E188">
            <v>75663552</v>
          </cell>
          <cell r="F188">
            <v>5368514.94238804</v>
          </cell>
          <cell r="G188">
            <v>954633.60000000021</v>
          </cell>
          <cell r="H188">
            <v>0</v>
          </cell>
          <cell r="I188">
            <v>0</v>
          </cell>
          <cell r="J188">
            <v>954633.60000000021</v>
          </cell>
          <cell r="K188">
            <v>0</v>
          </cell>
        </row>
        <row r="189">
          <cell r="A189" t="str">
            <v>VA</v>
          </cell>
          <cell r="B189" t="str">
            <v>urban</v>
          </cell>
          <cell r="C189">
            <v>41</v>
          </cell>
          <cell r="D189" t="str">
            <v>Total Stormwater Management (All Types)</v>
          </cell>
          <cell r="E189">
            <v>782424541.21052325</v>
          </cell>
          <cell r="F189">
            <v>55514943.850108974</v>
          </cell>
          <cell r="G189">
            <v>39121227.060526162</v>
          </cell>
          <cell r="H189">
            <v>0</v>
          </cell>
          <cell r="I189">
            <v>0</v>
          </cell>
          <cell r="J189">
            <v>39121227.060526162</v>
          </cell>
          <cell r="K189">
            <v>0</v>
          </cell>
        </row>
        <row r="190">
          <cell r="A190" t="str">
            <v>VA</v>
          </cell>
          <cell r="B190" t="str">
            <v>urban</v>
          </cell>
          <cell r="C190">
            <v>44</v>
          </cell>
          <cell r="D190" t="str">
            <v>Total Stormwater Management (All Types)</v>
          </cell>
          <cell r="E190">
            <v>1260364797.090605</v>
          </cell>
          <cell r="F190">
            <v>163223007.34864286</v>
          </cell>
          <cell r="G190">
            <v>126036479.70906051</v>
          </cell>
          <cell r="H190">
            <v>0</v>
          </cell>
          <cell r="I190">
            <v>0</v>
          </cell>
          <cell r="J190">
            <v>126036479.70906051</v>
          </cell>
          <cell r="K190">
            <v>0</v>
          </cell>
        </row>
        <row r="191">
          <cell r="A191" t="str">
            <v>VA</v>
          </cell>
          <cell r="B191" t="str">
            <v>urban</v>
          </cell>
          <cell r="C191">
            <v>45</v>
          </cell>
          <cell r="D191" t="str">
            <v>Total Stormwater Management (All Types)</v>
          </cell>
          <cell r="E191">
            <v>3033388298.9627786</v>
          </cell>
          <cell r="F191">
            <v>215226353.7541393</v>
          </cell>
          <cell r="G191">
            <v>182003297.93776667</v>
          </cell>
          <cell r="H191">
            <v>0</v>
          </cell>
          <cell r="I191">
            <v>0</v>
          </cell>
          <cell r="J191">
            <v>182003297.93776667</v>
          </cell>
          <cell r="K191">
            <v>0</v>
          </cell>
        </row>
        <row r="192">
          <cell r="A192" t="str">
            <v>VA</v>
          </cell>
          <cell r="B192" t="str">
            <v>urban</v>
          </cell>
          <cell r="C192">
            <v>49</v>
          </cell>
          <cell r="D192" t="str">
            <v>Urban Stream Restoration</v>
          </cell>
          <cell r="E192">
            <v>57446672.336135656</v>
          </cell>
          <cell r="F192">
            <v>3146741.175092278</v>
          </cell>
          <cell r="G192">
            <v>0</v>
          </cell>
          <cell r="H192">
            <v>0</v>
          </cell>
          <cell r="I192">
            <v>0</v>
          </cell>
          <cell r="J192">
            <v>0</v>
          </cell>
          <cell r="K192">
            <v>0</v>
          </cell>
        </row>
        <row r="193">
          <cell r="A193" t="str">
            <v>VA</v>
          </cell>
          <cell r="B193" t="str">
            <v>urban</v>
          </cell>
          <cell r="C193">
            <v>50</v>
          </cell>
          <cell r="D193" t="str">
            <v>Erosion &amp; Sediment Control</v>
          </cell>
          <cell r="E193">
            <v>0</v>
          </cell>
          <cell r="F193" t="str">
            <v>n/a</v>
          </cell>
          <cell r="G193">
            <v>713561594.05620182</v>
          </cell>
          <cell r="H193">
            <v>0</v>
          </cell>
          <cell r="I193">
            <v>0</v>
          </cell>
          <cell r="J193">
            <v>713561594.05620182</v>
          </cell>
          <cell r="K193">
            <v>0</v>
          </cell>
        </row>
        <row r="194">
          <cell r="A194" t="str">
            <v>VA</v>
          </cell>
          <cell r="B194" t="str">
            <v>urban</v>
          </cell>
          <cell r="C194">
            <v>51</v>
          </cell>
          <cell r="D194" t="str">
            <v>Urban Nutrient Management</v>
          </cell>
          <cell r="E194">
            <v>5065005</v>
          </cell>
          <cell r="F194">
            <v>1859913.2159000782</v>
          </cell>
          <cell r="G194">
            <v>0</v>
          </cell>
          <cell r="H194">
            <v>0</v>
          </cell>
          <cell r="I194">
            <v>0</v>
          </cell>
          <cell r="J194">
            <v>0</v>
          </cell>
          <cell r="K194">
            <v>0</v>
          </cell>
        </row>
        <row r="195">
          <cell r="A195" t="str">
            <v>VA</v>
          </cell>
          <cell r="B195" t="str">
            <v>urban</v>
          </cell>
          <cell r="C195">
            <v>56</v>
          </cell>
          <cell r="D195" t="str">
            <v>Mixed Open Nutrient Management</v>
          </cell>
          <cell r="E195">
            <v>14561025</v>
          </cell>
          <cell r="F195">
            <v>5346933.089809671</v>
          </cell>
          <cell r="G195">
            <v>0</v>
          </cell>
          <cell r="H195">
            <v>0</v>
          </cell>
          <cell r="I195">
            <v>0</v>
          </cell>
          <cell r="J195">
            <v>0</v>
          </cell>
          <cell r="K195">
            <v>0</v>
          </cell>
        </row>
        <row r="196">
          <cell r="A196" t="str">
            <v>VA</v>
          </cell>
          <cell r="B196" t="str">
            <v>urban</v>
          </cell>
          <cell r="C196">
            <v>55</v>
          </cell>
          <cell r="D196" t="str">
            <v>Horse Pasture Management</v>
          </cell>
          <cell r="E196">
            <v>0</v>
          </cell>
          <cell r="F196">
            <v>0</v>
          </cell>
          <cell r="G196">
            <v>0</v>
          </cell>
          <cell r="H196">
            <v>0</v>
          </cell>
          <cell r="I196">
            <v>0</v>
          </cell>
          <cell r="J196">
            <v>0</v>
          </cell>
          <cell r="K196">
            <v>0</v>
          </cell>
        </row>
        <row r="197">
          <cell r="A197" t="str">
            <v>VA</v>
          </cell>
          <cell r="B197" t="str">
            <v>septic</v>
          </cell>
          <cell r="C197">
            <v>64</v>
          </cell>
          <cell r="D197" t="str">
            <v>Septic Connections</v>
          </cell>
          <cell r="E197">
            <v>29237328.828947078</v>
          </cell>
          <cell r="F197">
            <v>2846178.3692741441</v>
          </cell>
          <cell r="G197">
            <v>0</v>
          </cell>
          <cell r="H197">
            <v>0</v>
          </cell>
          <cell r="I197">
            <v>0</v>
          </cell>
          <cell r="J197">
            <v>0</v>
          </cell>
          <cell r="K197">
            <v>0</v>
          </cell>
        </row>
        <row r="198">
          <cell r="A198" t="str">
            <v>VA</v>
          </cell>
          <cell r="B198" t="str">
            <v>septic</v>
          </cell>
          <cell r="C198">
            <v>65</v>
          </cell>
          <cell r="D198" t="str">
            <v>Septic Denitrification</v>
          </cell>
          <cell r="E198">
            <v>0</v>
          </cell>
          <cell r="F198">
            <v>0</v>
          </cell>
          <cell r="G198">
            <v>0</v>
          </cell>
          <cell r="H198">
            <v>0</v>
          </cell>
          <cell r="I198">
            <v>0</v>
          </cell>
          <cell r="J198">
            <v>0</v>
          </cell>
          <cell r="K198">
            <v>0</v>
          </cell>
        </row>
        <row r="199">
          <cell r="A199" t="str">
            <v>VA</v>
          </cell>
          <cell r="B199" t="str">
            <v>septic</v>
          </cell>
          <cell r="C199">
            <v>66</v>
          </cell>
          <cell r="D199" t="str">
            <v>Septic Pumping</v>
          </cell>
          <cell r="E199">
            <v>45165901.965201378</v>
          </cell>
          <cell r="F199">
            <v>15055300.655067125</v>
          </cell>
          <cell r="G199">
            <v>0</v>
          </cell>
          <cell r="H199">
            <v>0</v>
          </cell>
          <cell r="I199">
            <v>0</v>
          </cell>
          <cell r="J199">
            <v>0</v>
          </cell>
          <cell r="K199">
            <v>0</v>
          </cell>
        </row>
        <row r="200">
          <cell r="A200" t="str">
            <v>VA</v>
          </cell>
          <cell r="B200" t="str">
            <v>POTW</v>
          </cell>
          <cell r="C200">
            <v>67</v>
          </cell>
          <cell r="D200" t="str">
            <v>WWTP</v>
          </cell>
          <cell r="E200">
            <v>1098734036</v>
          </cell>
          <cell r="F200">
            <v>80132503.70396933</v>
          </cell>
          <cell r="G200">
            <v>41519000</v>
          </cell>
          <cell r="H200">
            <v>0</v>
          </cell>
          <cell r="I200">
            <v>0</v>
          </cell>
          <cell r="J200">
            <v>41519000</v>
          </cell>
          <cell r="K200">
            <v>0</v>
          </cell>
        </row>
        <row r="201">
          <cell r="A201" t="str">
            <v>VA</v>
          </cell>
          <cell r="B201" t="str">
            <v>erosion</v>
          </cell>
          <cell r="C201">
            <v>71</v>
          </cell>
          <cell r="D201" t="str">
            <v>Shore Erosion Control (All Types)</v>
          </cell>
          <cell r="E201" t="str">
            <v>n/a</v>
          </cell>
          <cell r="F201">
            <v>0</v>
          </cell>
          <cell r="G201" t="str">
            <v>n/a</v>
          </cell>
          <cell r="H201">
            <v>0</v>
          </cell>
          <cell r="I201">
            <v>0</v>
          </cell>
          <cell r="J201">
            <v>0</v>
          </cell>
          <cell r="K201">
            <v>0</v>
          </cell>
        </row>
        <row r="202">
          <cell r="A202" t="str">
            <v>VA</v>
          </cell>
          <cell r="B202" t="str">
            <v>erosion</v>
          </cell>
          <cell r="C202">
            <v>71</v>
          </cell>
          <cell r="D202" t="str">
            <v>Shore Erosion Control (All Types)</v>
          </cell>
          <cell r="E202" t="str">
            <v>n/a</v>
          </cell>
          <cell r="F202">
            <v>0</v>
          </cell>
          <cell r="G202" t="str">
            <v>n/a</v>
          </cell>
          <cell r="H202">
            <v>0</v>
          </cell>
          <cell r="I202">
            <v>0</v>
          </cell>
          <cell r="J202">
            <v>0</v>
          </cell>
          <cell r="K202">
            <v>0</v>
          </cell>
        </row>
        <row r="203">
          <cell r="A203" t="str">
            <v>VA</v>
          </cell>
          <cell r="B203" t="str">
            <v>erosion</v>
          </cell>
          <cell r="C203">
            <v>71</v>
          </cell>
          <cell r="D203" t="str">
            <v>Shore Erosion Control (All Types)</v>
          </cell>
          <cell r="E203" t="str">
            <v>n/a</v>
          </cell>
          <cell r="F203">
            <v>0</v>
          </cell>
          <cell r="G203" t="str">
            <v>n/a</v>
          </cell>
          <cell r="H203">
            <v>0</v>
          </cell>
          <cell r="I203">
            <v>0</v>
          </cell>
          <cell r="J203">
            <v>0</v>
          </cell>
          <cell r="K203">
            <v>0</v>
          </cell>
        </row>
        <row r="204">
          <cell r="A204" t="str">
            <v>VA</v>
          </cell>
          <cell r="B204" t="str">
            <v>erosion</v>
          </cell>
          <cell r="C204">
            <v>71</v>
          </cell>
          <cell r="D204" t="str">
            <v>Shore Erosion Control (All Types)</v>
          </cell>
          <cell r="E204" t="str">
            <v>n/a</v>
          </cell>
          <cell r="F204">
            <v>0</v>
          </cell>
          <cell r="G204" t="str">
            <v>n/a</v>
          </cell>
          <cell r="H204">
            <v>0</v>
          </cell>
          <cell r="I204">
            <v>0</v>
          </cell>
          <cell r="J204">
            <v>0</v>
          </cell>
          <cell r="K204">
            <v>0</v>
          </cell>
        </row>
        <row r="205">
          <cell r="A205" t="str">
            <v>WV</v>
          </cell>
          <cell r="B205" t="str">
            <v>ag</v>
          </cell>
          <cell r="C205">
            <v>1</v>
          </cell>
          <cell r="D205" t="str">
            <v>Forest Buffers</v>
          </cell>
          <cell r="E205">
            <v>3156072</v>
          </cell>
          <cell r="F205">
            <v>223931.0638132942</v>
          </cell>
          <cell r="G205">
            <v>39819.600000000006</v>
          </cell>
          <cell r="H205">
            <v>0</v>
          </cell>
          <cell r="I205">
            <v>233510</v>
          </cell>
          <cell r="J205">
            <v>273329.59999999998</v>
          </cell>
          <cell r="K205">
            <v>0</v>
          </cell>
        </row>
        <row r="206">
          <cell r="A206" t="str">
            <v>WV</v>
          </cell>
          <cell r="B206" t="str">
            <v>ag</v>
          </cell>
          <cell r="C206">
            <v>5</v>
          </cell>
          <cell r="D206" t="str">
            <v>Grass Buffers</v>
          </cell>
          <cell r="E206">
            <v>891161.11226512538</v>
          </cell>
          <cell r="F206">
            <v>115409.44106963871</v>
          </cell>
          <cell r="G206">
            <v>0</v>
          </cell>
          <cell r="H206">
            <v>0</v>
          </cell>
          <cell r="I206">
            <v>325616.5602507189</v>
          </cell>
          <cell r="J206">
            <v>325616.5602507189</v>
          </cell>
          <cell r="K206">
            <v>0</v>
          </cell>
        </row>
        <row r="207">
          <cell r="A207" t="str">
            <v>WV</v>
          </cell>
          <cell r="B207" t="str">
            <v>ag</v>
          </cell>
          <cell r="C207">
            <v>9</v>
          </cell>
          <cell r="D207" t="str">
            <v>Land Retirement</v>
          </cell>
          <cell r="E207">
            <v>254306.84158316007</v>
          </cell>
          <cell r="F207">
            <v>32933.899430034871</v>
          </cell>
          <cell r="G207">
            <v>0</v>
          </cell>
          <cell r="H207">
            <v>0</v>
          </cell>
          <cell r="I207">
            <v>183023.86326060761</v>
          </cell>
          <cell r="J207">
            <v>183023.86326060761</v>
          </cell>
          <cell r="K207">
            <v>0</v>
          </cell>
        </row>
        <row r="208">
          <cell r="A208" t="str">
            <v>WV</v>
          </cell>
          <cell r="B208" t="str">
            <v>ag</v>
          </cell>
          <cell r="C208">
            <v>10</v>
          </cell>
          <cell r="D208" t="str">
            <v>Tree Planting</v>
          </cell>
          <cell r="E208">
            <v>1020785.013250794</v>
          </cell>
          <cell r="F208">
            <v>72427.205064370501</v>
          </cell>
          <cell r="G208">
            <v>12879.063251295067</v>
          </cell>
          <cell r="H208">
            <v>0</v>
          </cell>
          <cell r="I208">
            <v>0</v>
          </cell>
          <cell r="J208">
            <v>12879.063251295067</v>
          </cell>
          <cell r="K208">
            <v>0</v>
          </cell>
        </row>
        <row r="209">
          <cell r="A209" t="str">
            <v>WV</v>
          </cell>
          <cell r="B209" t="str">
            <v>ag</v>
          </cell>
          <cell r="C209">
            <v>14</v>
          </cell>
          <cell r="D209" t="str">
            <v>Conservation-Tillage</v>
          </cell>
          <cell r="E209">
            <v>0</v>
          </cell>
          <cell r="F209" t="str">
            <v>n/a</v>
          </cell>
          <cell r="G209">
            <v>0</v>
          </cell>
          <cell r="H209">
            <v>0</v>
          </cell>
          <cell r="I209">
            <v>0</v>
          </cell>
          <cell r="J209">
            <v>0</v>
          </cell>
          <cell r="K209">
            <v>0</v>
          </cell>
        </row>
        <row r="210">
          <cell r="A210" t="str">
            <v>WV</v>
          </cell>
          <cell r="B210" t="str">
            <v>ag</v>
          </cell>
          <cell r="C210">
            <v>16</v>
          </cell>
          <cell r="D210" t="str">
            <v>Total Nutrient Management (All Types)</v>
          </cell>
          <cell r="E210">
            <v>3218237.3454136332</v>
          </cell>
          <cell r="F210">
            <v>1181764.3162520078</v>
          </cell>
          <cell r="G210">
            <v>1693809.1291650701</v>
          </cell>
          <cell r="H210">
            <v>0</v>
          </cell>
          <cell r="I210">
            <v>0</v>
          </cell>
          <cell r="J210">
            <v>1693809.1291650701</v>
          </cell>
          <cell r="K210">
            <v>0</v>
          </cell>
        </row>
        <row r="211">
          <cell r="A211" t="str">
            <v>WV</v>
          </cell>
          <cell r="B211" t="str">
            <v>ag</v>
          </cell>
          <cell r="C211">
            <v>20</v>
          </cell>
          <cell r="D211" t="str">
            <v>32% Poultry Phytase</v>
          </cell>
          <cell r="E211">
            <v>0</v>
          </cell>
          <cell r="F211" t="str">
            <v>n/a</v>
          </cell>
          <cell r="G211">
            <v>0</v>
          </cell>
          <cell r="H211">
            <v>0</v>
          </cell>
          <cell r="I211">
            <v>0</v>
          </cell>
          <cell r="J211">
            <v>0</v>
          </cell>
          <cell r="K211">
            <v>0</v>
          </cell>
        </row>
        <row r="212">
          <cell r="A212" t="str">
            <v>WV</v>
          </cell>
          <cell r="B212" t="str">
            <v>ag</v>
          </cell>
          <cell r="C212">
            <v>21</v>
          </cell>
          <cell r="D212" t="str">
            <v>Poultry Litter Transport</v>
          </cell>
          <cell r="E212">
            <v>0</v>
          </cell>
          <cell r="F212" t="str">
            <v>n/a</v>
          </cell>
          <cell r="G212">
            <v>125000</v>
          </cell>
          <cell r="H212">
            <v>0</v>
          </cell>
          <cell r="I212">
            <v>0</v>
          </cell>
          <cell r="J212">
            <v>125000</v>
          </cell>
          <cell r="K212">
            <v>0</v>
          </cell>
        </row>
        <row r="213">
          <cell r="A213" t="str">
            <v>WV</v>
          </cell>
          <cell r="B213" t="str">
            <v>ag</v>
          </cell>
          <cell r="C213">
            <v>22</v>
          </cell>
          <cell r="D213" t="str">
            <v>Poultry Litter Transport</v>
          </cell>
          <cell r="E213">
            <v>0</v>
          </cell>
          <cell r="F213" t="str">
            <v>n/a</v>
          </cell>
          <cell r="G213">
            <v>125000</v>
          </cell>
          <cell r="H213">
            <v>0</v>
          </cell>
          <cell r="I213">
            <v>0</v>
          </cell>
          <cell r="J213">
            <v>125000</v>
          </cell>
          <cell r="K213">
            <v>0</v>
          </cell>
        </row>
        <row r="214">
          <cell r="A214" t="str">
            <v>WV</v>
          </cell>
          <cell r="B214" t="str">
            <v>ag</v>
          </cell>
          <cell r="C214">
            <v>27</v>
          </cell>
          <cell r="D214" t="str">
            <v>Conservation Plans/SCWQP</v>
          </cell>
          <cell r="E214">
            <v>16041655.512854541</v>
          </cell>
          <cell r="F214">
            <v>2077467.7789345023</v>
          </cell>
          <cell r="G214">
            <v>1743658.2079189718</v>
          </cell>
          <cell r="H214">
            <v>0</v>
          </cell>
          <cell r="I214">
            <v>0</v>
          </cell>
          <cell r="J214">
            <v>1743658.2079189718</v>
          </cell>
          <cell r="K214">
            <v>0</v>
          </cell>
        </row>
        <row r="215">
          <cell r="A215" t="str">
            <v>WV</v>
          </cell>
          <cell r="B215" t="str">
            <v>ag</v>
          </cell>
          <cell r="C215">
            <v>29</v>
          </cell>
          <cell r="D215" t="str">
            <v>Total Cover Crops (All Types)</v>
          </cell>
          <cell r="E215">
            <v>0</v>
          </cell>
          <cell r="F215" t="str">
            <v>n/a</v>
          </cell>
          <cell r="G215">
            <v>194232.2516776683</v>
          </cell>
          <cell r="H215">
            <v>0</v>
          </cell>
          <cell r="I215">
            <v>0</v>
          </cell>
          <cell r="J215">
            <v>194232.2516776683</v>
          </cell>
          <cell r="K215">
            <v>0</v>
          </cell>
        </row>
        <row r="216">
          <cell r="A216" t="str">
            <v>WV</v>
          </cell>
          <cell r="B216" t="str">
            <v>ag</v>
          </cell>
          <cell r="C216">
            <v>32</v>
          </cell>
          <cell r="D216" t="str">
            <v>Total Pasture Grazing BMP (All Types)</v>
          </cell>
          <cell r="E216">
            <v>3122612.2008884298</v>
          </cell>
          <cell r="F216">
            <v>404392.56585800537</v>
          </cell>
          <cell r="G216">
            <v>0</v>
          </cell>
          <cell r="H216">
            <v>0</v>
          </cell>
          <cell r="I216">
            <v>0</v>
          </cell>
          <cell r="J216">
            <v>0</v>
          </cell>
          <cell r="K216">
            <v>0</v>
          </cell>
        </row>
        <row r="217">
          <cell r="A217" t="str">
            <v>WV</v>
          </cell>
          <cell r="B217" t="str">
            <v>ag</v>
          </cell>
          <cell r="C217">
            <v>34</v>
          </cell>
          <cell r="D217" t="str">
            <v>Total Pasture Grazing BMP (All Types)</v>
          </cell>
          <cell r="E217">
            <v>39126069.465030424</v>
          </cell>
          <cell r="F217">
            <v>5067004.9961376982</v>
          </cell>
          <cell r="G217">
            <v>0</v>
          </cell>
          <cell r="H217">
            <v>0</v>
          </cell>
          <cell r="I217">
            <v>0</v>
          </cell>
          <cell r="J217">
            <v>0</v>
          </cell>
          <cell r="K217">
            <v>0</v>
          </cell>
        </row>
        <row r="218">
          <cell r="A218" t="str">
            <v>WV</v>
          </cell>
          <cell r="B218" t="str">
            <v>ag</v>
          </cell>
          <cell r="C218">
            <v>37</v>
          </cell>
          <cell r="D218" t="str">
            <v>Animal Waste Management Systems (All Types)</v>
          </cell>
          <cell r="E218">
            <v>0</v>
          </cell>
          <cell r="F218">
            <v>0</v>
          </cell>
          <cell r="G218">
            <v>0</v>
          </cell>
          <cell r="H218">
            <v>0</v>
          </cell>
          <cell r="I218">
            <v>0</v>
          </cell>
          <cell r="J218">
            <v>0</v>
          </cell>
          <cell r="K218">
            <v>0</v>
          </cell>
        </row>
        <row r="219">
          <cell r="A219" t="str">
            <v>WV</v>
          </cell>
          <cell r="B219" t="str">
            <v>forest</v>
          </cell>
          <cell r="C219">
            <v>63</v>
          </cell>
          <cell r="D219" t="str">
            <v>Forest Harvesting Practices</v>
          </cell>
          <cell r="E219">
            <v>0</v>
          </cell>
          <cell r="F219" t="str">
            <v>n/a</v>
          </cell>
          <cell r="G219">
            <v>11424000</v>
          </cell>
          <cell r="H219">
            <v>0</v>
          </cell>
          <cell r="I219">
            <v>0</v>
          </cell>
          <cell r="J219">
            <v>11424000</v>
          </cell>
          <cell r="K219">
            <v>0</v>
          </cell>
        </row>
        <row r="220">
          <cell r="A220" t="str">
            <v>WV</v>
          </cell>
          <cell r="B220" t="str">
            <v>urban</v>
          </cell>
          <cell r="C220">
            <v>1</v>
          </cell>
          <cell r="D220" t="str">
            <v>Forest Buffers</v>
          </cell>
          <cell r="E220">
            <v>6851424</v>
          </cell>
          <cell r="F220">
            <v>486125.36879891698</v>
          </cell>
          <cell r="G220">
            <v>86443.200000000012</v>
          </cell>
          <cell r="H220">
            <v>0</v>
          </cell>
          <cell r="I220">
            <v>0</v>
          </cell>
          <cell r="J220">
            <v>86443.200000000012</v>
          </cell>
          <cell r="K220">
            <v>0</v>
          </cell>
        </row>
        <row r="221">
          <cell r="A221" t="str">
            <v>WV</v>
          </cell>
          <cell r="B221" t="str">
            <v>urban</v>
          </cell>
          <cell r="C221">
            <v>3</v>
          </cell>
          <cell r="D221" t="str">
            <v>Forest Buffers</v>
          </cell>
          <cell r="E221">
            <v>2635297.5215999996</v>
          </cell>
          <cell r="F221">
            <v>186980.83487208965</v>
          </cell>
          <cell r="G221">
            <v>33249.080880000001</v>
          </cell>
          <cell r="H221">
            <v>0</v>
          </cell>
          <cell r="I221">
            <v>0</v>
          </cell>
          <cell r="J221">
            <v>33249.080880000001</v>
          </cell>
          <cell r="K221">
            <v>0</v>
          </cell>
        </row>
        <row r="222">
          <cell r="A222" t="str">
            <v>WV</v>
          </cell>
          <cell r="B222" t="str">
            <v>urban</v>
          </cell>
          <cell r="C222">
            <v>11</v>
          </cell>
          <cell r="D222" t="str">
            <v>Tree Planting</v>
          </cell>
          <cell r="E222">
            <v>4485793.6991999997</v>
          </cell>
          <cell r="F222">
            <v>318278.08589564124</v>
          </cell>
          <cell r="G222">
            <v>56596.46256</v>
          </cell>
          <cell r="H222">
            <v>0</v>
          </cell>
          <cell r="I222">
            <v>0</v>
          </cell>
          <cell r="J222">
            <v>56596.46256</v>
          </cell>
          <cell r="K222">
            <v>0</v>
          </cell>
        </row>
        <row r="223">
          <cell r="A223" t="str">
            <v>WV</v>
          </cell>
          <cell r="B223" t="str">
            <v>urban</v>
          </cell>
          <cell r="C223">
            <v>12</v>
          </cell>
          <cell r="D223" t="str">
            <v>Tree Planting</v>
          </cell>
          <cell r="E223">
            <v>1187964.7607999998</v>
          </cell>
          <cell r="F223">
            <v>84289.018963651513</v>
          </cell>
          <cell r="G223">
            <v>14988.34044</v>
          </cell>
          <cell r="H223">
            <v>0</v>
          </cell>
          <cell r="I223">
            <v>0</v>
          </cell>
          <cell r="J223">
            <v>14988.34044</v>
          </cell>
          <cell r="K223">
            <v>0</v>
          </cell>
        </row>
        <row r="224">
          <cell r="A224" t="str">
            <v>WV</v>
          </cell>
          <cell r="B224" t="str">
            <v>urban</v>
          </cell>
          <cell r="C224">
            <v>41</v>
          </cell>
          <cell r="D224" t="str">
            <v>Total Stormwater Management (All Types)</v>
          </cell>
          <cell r="E224">
            <v>62413725.009150125</v>
          </cell>
          <cell r="F224">
            <v>4428407.1585975839</v>
          </cell>
          <cell r="G224">
            <v>3120686.2504575062</v>
          </cell>
          <cell r="H224">
            <v>0</v>
          </cell>
          <cell r="I224">
            <v>0</v>
          </cell>
          <cell r="J224">
            <v>3120686.2504575062</v>
          </cell>
          <cell r="K224">
            <v>0</v>
          </cell>
        </row>
        <row r="225">
          <cell r="A225" t="str">
            <v>WV</v>
          </cell>
          <cell r="B225" t="str">
            <v>urban</v>
          </cell>
          <cell r="C225">
            <v>43</v>
          </cell>
          <cell r="D225" t="str">
            <v>Total Stormwater Management (All Types)</v>
          </cell>
          <cell r="E225">
            <v>12663539.582774529</v>
          </cell>
          <cell r="F225">
            <v>898509.25150391378</v>
          </cell>
          <cell r="G225">
            <v>633176.97913872648</v>
          </cell>
          <cell r="H225">
            <v>0</v>
          </cell>
          <cell r="I225">
            <v>0</v>
          </cell>
          <cell r="J225">
            <v>633176.97913872648</v>
          </cell>
          <cell r="K225">
            <v>0</v>
          </cell>
        </row>
        <row r="226">
          <cell r="A226" t="str">
            <v>WV</v>
          </cell>
          <cell r="B226" t="str">
            <v>urban</v>
          </cell>
          <cell r="C226">
            <v>44</v>
          </cell>
          <cell r="D226" t="str">
            <v>Total Stormwater Management (All Types)</v>
          </cell>
          <cell r="E226">
            <v>0</v>
          </cell>
          <cell r="F226">
            <v>0</v>
          </cell>
          <cell r="G226">
            <v>0</v>
          </cell>
          <cell r="H226">
            <v>0</v>
          </cell>
          <cell r="I226">
            <v>0</v>
          </cell>
          <cell r="J226">
            <v>0</v>
          </cell>
          <cell r="K226">
            <v>0</v>
          </cell>
        </row>
        <row r="227">
          <cell r="A227" t="str">
            <v>WV</v>
          </cell>
          <cell r="B227" t="str">
            <v>urban</v>
          </cell>
          <cell r="C227">
            <v>45</v>
          </cell>
          <cell r="D227" t="str">
            <v>Total Stormwater Management (All Types)</v>
          </cell>
          <cell r="E227">
            <v>9256264.251570221</v>
          </cell>
          <cell r="F227">
            <v>656754.69405992166</v>
          </cell>
          <cell r="G227">
            <v>555375.85509421316</v>
          </cell>
          <cell r="H227">
            <v>0</v>
          </cell>
          <cell r="I227">
            <v>0</v>
          </cell>
          <cell r="J227">
            <v>555375.85509421316</v>
          </cell>
          <cell r="K227">
            <v>0</v>
          </cell>
        </row>
        <row r="228">
          <cell r="A228" t="str">
            <v>WV</v>
          </cell>
          <cell r="B228" t="str">
            <v>urban</v>
          </cell>
          <cell r="C228">
            <v>49</v>
          </cell>
          <cell r="D228" t="str">
            <v>Urban Stream Restoration</v>
          </cell>
          <cell r="E228">
            <v>34981305.609611794</v>
          </cell>
          <cell r="F228">
            <v>1916161.7243234147</v>
          </cell>
          <cell r="G228">
            <v>0</v>
          </cell>
          <cell r="H228">
            <v>0</v>
          </cell>
          <cell r="I228">
            <v>0</v>
          </cell>
          <cell r="J228">
            <v>0</v>
          </cell>
          <cell r="K228">
            <v>0</v>
          </cell>
        </row>
        <row r="229">
          <cell r="A229" t="str">
            <v>WV</v>
          </cell>
          <cell r="B229" t="str">
            <v>urban</v>
          </cell>
          <cell r="C229">
            <v>50</v>
          </cell>
          <cell r="D229" t="str">
            <v>Erosion &amp; Sediment Control</v>
          </cell>
          <cell r="E229">
            <v>0</v>
          </cell>
          <cell r="F229" t="str">
            <v>n/a</v>
          </cell>
          <cell r="G229">
            <v>14101280.481409155</v>
          </cell>
          <cell r="H229">
            <v>0</v>
          </cell>
          <cell r="I229">
            <v>0</v>
          </cell>
          <cell r="J229">
            <v>14101280.481409155</v>
          </cell>
          <cell r="K229">
            <v>0</v>
          </cell>
        </row>
        <row r="230">
          <cell r="A230" t="str">
            <v>WV</v>
          </cell>
          <cell r="B230" t="str">
            <v>urban</v>
          </cell>
          <cell r="C230">
            <v>56</v>
          </cell>
          <cell r="D230" t="str">
            <v>Mixed Open Nutrient Management</v>
          </cell>
          <cell r="E230">
            <v>67518.008221409429</v>
          </cell>
          <cell r="F230">
            <v>24793.190885744338</v>
          </cell>
          <cell r="G230">
            <v>0</v>
          </cell>
          <cell r="H230">
            <v>0</v>
          </cell>
          <cell r="I230">
            <v>0</v>
          </cell>
          <cell r="J230">
            <v>0</v>
          </cell>
          <cell r="K230">
            <v>0</v>
          </cell>
        </row>
        <row r="231">
          <cell r="A231" t="str">
            <v>WV</v>
          </cell>
          <cell r="B231" t="str">
            <v>urban</v>
          </cell>
          <cell r="C231">
            <v>51</v>
          </cell>
          <cell r="D231" t="str">
            <v>Urban Nutrient Management</v>
          </cell>
          <cell r="E231">
            <v>123109.21587742076</v>
          </cell>
          <cell r="F231">
            <v>45206.758455225725</v>
          </cell>
          <cell r="G231">
            <v>0</v>
          </cell>
          <cell r="H231">
            <v>0</v>
          </cell>
          <cell r="I231">
            <v>0</v>
          </cell>
          <cell r="J231">
            <v>0</v>
          </cell>
          <cell r="K231">
            <v>0</v>
          </cell>
        </row>
        <row r="232">
          <cell r="A232" t="str">
            <v>WV</v>
          </cell>
          <cell r="B232" t="str">
            <v>septic</v>
          </cell>
          <cell r="C232">
            <v>64</v>
          </cell>
          <cell r="D232" t="str">
            <v>Septic Connections</v>
          </cell>
          <cell r="E232">
            <v>7816280.5054974295</v>
          </cell>
          <cell r="F232">
            <v>760894.69845481496</v>
          </cell>
          <cell r="G232">
            <v>0</v>
          </cell>
          <cell r="H232">
            <v>0</v>
          </cell>
          <cell r="I232">
            <v>0</v>
          </cell>
          <cell r="J232">
            <v>0</v>
          </cell>
          <cell r="K232">
            <v>0</v>
          </cell>
        </row>
        <row r="233">
          <cell r="A233" t="str">
            <v>WV</v>
          </cell>
          <cell r="B233" t="str">
            <v>septic</v>
          </cell>
          <cell r="C233">
            <v>66</v>
          </cell>
          <cell r="D233" t="str">
            <v>Septic Pumping</v>
          </cell>
          <cell r="E233">
            <v>0</v>
          </cell>
          <cell r="F233" t="str">
            <v>n/a</v>
          </cell>
          <cell r="G233">
            <v>1697937.328372614</v>
          </cell>
          <cell r="H233">
            <v>0</v>
          </cell>
          <cell r="I233">
            <v>0</v>
          </cell>
          <cell r="J233">
            <v>1697937.328372614</v>
          </cell>
          <cell r="K233">
            <v>0</v>
          </cell>
        </row>
        <row r="234">
          <cell r="A234" t="str">
            <v>WV</v>
          </cell>
          <cell r="B234" t="str">
            <v>POTW</v>
          </cell>
          <cell r="C234">
            <v>67</v>
          </cell>
          <cell r="D234" t="str">
            <v>WWTP</v>
          </cell>
          <cell r="E234">
            <v>144718995</v>
          </cell>
          <cell r="F234">
            <v>7779536.3384294854</v>
          </cell>
          <cell r="G234">
            <v>2847000</v>
          </cell>
          <cell r="H234">
            <v>0</v>
          </cell>
          <cell r="I234">
            <v>0</v>
          </cell>
          <cell r="J234">
            <v>2847000</v>
          </cell>
          <cell r="K23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Y"/>
      <sheetName val="CBP unit costs"/>
    </sheetNames>
    <sheetDataSet>
      <sheetData sheetId="0" refreshError="1"/>
      <sheetData sheetId="1">
        <row r="88">
          <cell r="A88">
            <v>2001</v>
          </cell>
          <cell r="B88">
            <v>6343</v>
          </cell>
          <cell r="C88">
            <v>1.0692101529244837</v>
          </cell>
        </row>
        <row r="89">
          <cell r="A89">
            <v>2002</v>
          </cell>
          <cell r="B89">
            <v>6538</v>
          </cell>
          <cell r="C89">
            <v>1.0373202814316305</v>
          </cell>
        </row>
        <row r="90">
          <cell r="A90">
            <v>2003</v>
          </cell>
          <cell r="B90">
            <v>6782</v>
          </cell>
          <cell r="C90">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topLeftCell="A4" zoomScaleNormal="100" workbookViewId="0">
      <selection activeCell="A29" sqref="A29"/>
    </sheetView>
  </sheetViews>
  <sheetFormatPr defaultRowHeight="12.75" x14ac:dyDescent="0.2"/>
  <cols>
    <col min="1" max="1" width="26.7109375" bestFit="1" customWidth="1"/>
  </cols>
  <sheetData>
    <row r="1" spans="1:16" ht="15.75" x14ac:dyDescent="0.25">
      <c r="A1" s="6" t="s">
        <v>10</v>
      </c>
    </row>
    <row r="2" spans="1:16" x14ac:dyDescent="0.2">
      <c r="A2" s="3" t="s">
        <v>9</v>
      </c>
    </row>
    <row r="3" spans="1:16" x14ac:dyDescent="0.2">
      <c r="A3" t="s">
        <v>0</v>
      </c>
    </row>
    <row r="4" spans="1:16" x14ac:dyDescent="0.2">
      <c r="A4" s="3" t="s">
        <v>19</v>
      </c>
    </row>
    <row r="5" spans="1:16" x14ac:dyDescent="0.2">
      <c r="A5" s="3"/>
    </row>
    <row r="6" spans="1:16" ht="15" x14ac:dyDescent="0.25">
      <c r="A6" s="23" t="s">
        <v>8</v>
      </c>
      <c r="B6" s="24">
        <v>2010</v>
      </c>
      <c r="C6" s="24">
        <v>2011</v>
      </c>
      <c r="D6" s="24">
        <v>2012</v>
      </c>
      <c r="E6" s="24">
        <v>2013</v>
      </c>
      <c r="F6" s="24">
        <v>2014</v>
      </c>
      <c r="G6" s="24">
        <v>2015</v>
      </c>
      <c r="H6" s="25">
        <v>2016</v>
      </c>
      <c r="I6" s="26" t="s">
        <v>18</v>
      </c>
      <c r="J6" s="11"/>
      <c r="K6" s="5"/>
      <c r="L6" s="5"/>
      <c r="O6" s="5"/>
      <c r="P6" s="5"/>
    </row>
    <row r="7" spans="1:16" x14ac:dyDescent="0.2">
      <c r="A7" s="27" t="s">
        <v>7</v>
      </c>
      <c r="B7" s="19">
        <f>B8</f>
        <v>1921</v>
      </c>
      <c r="C7" s="19">
        <f>C8+B7</f>
        <v>3531</v>
      </c>
      <c r="D7" s="19">
        <f>D8+C7</f>
        <v>6258</v>
      </c>
      <c r="E7" s="19">
        <f>E8+D7</f>
        <v>6705</v>
      </c>
      <c r="F7" s="19">
        <f>E7+F8</f>
        <v>6925</v>
      </c>
      <c r="G7" s="28">
        <f>F7+G8</f>
        <v>7625</v>
      </c>
      <c r="H7" s="29">
        <f>G7+H8</f>
        <v>8803</v>
      </c>
      <c r="I7" s="30"/>
      <c r="J7" s="12"/>
    </row>
    <row r="8" spans="1:16" x14ac:dyDescent="0.2">
      <c r="A8" s="27" t="s">
        <v>11</v>
      </c>
      <c r="B8" s="19">
        <f t="shared" ref="B8:G8" si="0">SUM(B10:B15)</f>
        <v>1921</v>
      </c>
      <c r="C8" s="19">
        <f t="shared" si="0"/>
        <v>1610</v>
      </c>
      <c r="D8" s="19">
        <f t="shared" si="0"/>
        <v>2727</v>
      </c>
      <c r="E8" s="19">
        <f t="shared" si="0"/>
        <v>447</v>
      </c>
      <c r="F8" s="19">
        <f t="shared" si="0"/>
        <v>220</v>
      </c>
      <c r="G8" s="28">
        <f t="shared" si="0"/>
        <v>700</v>
      </c>
      <c r="H8" s="29">
        <f>SUM(H10:H15)</f>
        <v>1178</v>
      </c>
      <c r="I8" s="30">
        <f>SUM(B8:H8)</f>
        <v>8803</v>
      </c>
      <c r="J8" s="12"/>
    </row>
    <row r="9" spans="1:16" x14ac:dyDescent="0.2">
      <c r="A9" s="27"/>
      <c r="B9" s="18"/>
      <c r="C9" s="18"/>
      <c r="D9" s="18"/>
      <c r="E9" s="18"/>
      <c r="F9" s="18"/>
      <c r="G9" s="31"/>
      <c r="H9" s="32"/>
      <c r="I9" s="30"/>
      <c r="J9" s="9"/>
    </row>
    <row r="10" spans="1:16" ht="15" x14ac:dyDescent="0.2">
      <c r="A10" s="33" t="s">
        <v>1</v>
      </c>
      <c r="B10" s="19">
        <v>533</v>
      </c>
      <c r="C10" s="19">
        <v>365</v>
      </c>
      <c r="D10" s="19">
        <v>423</v>
      </c>
      <c r="E10" s="18">
        <v>223</v>
      </c>
      <c r="F10" s="19">
        <v>24</v>
      </c>
      <c r="G10" s="28">
        <v>445</v>
      </c>
      <c r="H10" s="29">
        <v>1111</v>
      </c>
      <c r="I10" s="30">
        <f t="shared" ref="H10:I15" si="1">SUM(B10:H10)</f>
        <v>3124</v>
      </c>
      <c r="J10" s="12"/>
    </row>
    <row r="11" spans="1:16" ht="15" x14ac:dyDescent="0.2">
      <c r="A11" s="33" t="s">
        <v>2</v>
      </c>
      <c r="B11" s="19">
        <f>872</f>
        <v>872</v>
      </c>
      <c r="C11" s="19">
        <v>259</v>
      </c>
      <c r="D11" s="19">
        <v>189</v>
      </c>
      <c r="E11" s="18">
        <v>160</v>
      </c>
      <c r="F11" s="19">
        <v>128</v>
      </c>
      <c r="G11" s="28">
        <v>212</v>
      </c>
      <c r="H11" s="29">
        <v>54</v>
      </c>
      <c r="I11" s="30">
        <f t="shared" si="1"/>
        <v>1874</v>
      </c>
      <c r="J11" s="12"/>
    </row>
    <row r="12" spans="1:16" ht="15" x14ac:dyDescent="0.2">
      <c r="A12" s="33" t="s">
        <v>3</v>
      </c>
      <c r="B12" s="19">
        <v>0</v>
      </c>
      <c r="C12" s="19">
        <v>198</v>
      </c>
      <c r="D12" s="19">
        <v>9</v>
      </c>
      <c r="E12" s="18">
        <v>0</v>
      </c>
      <c r="F12" s="19">
        <v>32</v>
      </c>
      <c r="G12" s="28">
        <v>0</v>
      </c>
      <c r="H12" s="29">
        <v>0</v>
      </c>
      <c r="I12" s="30">
        <f t="shared" si="1"/>
        <v>239</v>
      </c>
      <c r="J12" s="12"/>
    </row>
    <row r="13" spans="1:16" ht="15" x14ac:dyDescent="0.2">
      <c r="A13" s="33" t="s">
        <v>4</v>
      </c>
      <c r="B13" s="18">
        <v>0</v>
      </c>
      <c r="C13" s="18">
        <v>0</v>
      </c>
      <c r="D13" s="19">
        <v>0</v>
      </c>
      <c r="E13" s="18">
        <v>0</v>
      </c>
      <c r="F13" s="19">
        <v>5</v>
      </c>
      <c r="G13" s="28">
        <v>12</v>
      </c>
      <c r="H13" s="29">
        <v>6</v>
      </c>
      <c r="I13" s="30">
        <f t="shared" si="1"/>
        <v>23</v>
      </c>
      <c r="J13" s="12"/>
    </row>
    <row r="14" spans="1:16" ht="15" x14ac:dyDescent="0.2">
      <c r="A14" s="33" t="s">
        <v>5</v>
      </c>
      <c r="B14" s="19">
        <v>364</v>
      </c>
      <c r="C14" s="19">
        <f>639</f>
        <v>639</v>
      </c>
      <c r="D14" s="19">
        <v>0</v>
      </c>
      <c r="E14" s="18">
        <v>61</v>
      </c>
      <c r="F14" s="19">
        <v>29</v>
      </c>
      <c r="G14" s="28">
        <v>13</v>
      </c>
      <c r="H14" s="29">
        <v>0</v>
      </c>
      <c r="I14" s="30">
        <f t="shared" si="1"/>
        <v>1106</v>
      </c>
      <c r="J14" s="12"/>
      <c r="L14" s="1"/>
    </row>
    <row r="15" spans="1:16" ht="15" x14ac:dyDescent="0.2">
      <c r="A15" s="34" t="s">
        <v>6</v>
      </c>
      <c r="B15" s="16">
        <v>152</v>
      </c>
      <c r="C15" s="16">
        <v>149</v>
      </c>
      <c r="D15" s="16">
        <v>2106</v>
      </c>
      <c r="E15" s="15">
        <v>3</v>
      </c>
      <c r="F15" s="16">
        <v>2</v>
      </c>
      <c r="G15" s="35">
        <v>18</v>
      </c>
      <c r="H15" s="36">
        <v>7</v>
      </c>
      <c r="I15" s="37">
        <f t="shared" si="1"/>
        <v>2437</v>
      </c>
      <c r="J15" s="12"/>
      <c r="K15" s="12"/>
      <c r="O15" s="3"/>
    </row>
    <row r="16" spans="1:16" ht="15" x14ac:dyDescent="0.2">
      <c r="L16" s="14"/>
    </row>
    <row r="17" spans="1:15" ht="15" x14ac:dyDescent="0.2">
      <c r="L17" s="14"/>
    </row>
    <row r="18" spans="1:15" ht="15" x14ac:dyDescent="0.25">
      <c r="A18" s="7"/>
      <c r="B18" s="8"/>
      <c r="C18" s="8"/>
      <c r="D18" s="8"/>
      <c r="L18" s="14"/>
    </row>
    <row r="19" spans="1:15" ht="90" x14ac:dyDescent="0.25">
      <c r="A19" s="38" t="s">
        <v>21</v>
      </c>
      <c r="B19" s="39"/>
      <c r="C19" s="40"/>
      <c r="D19" s="41" t="s">
        <v>17</v>
      </c>
      <c r="E19" s="42" t="s">
        <v>23</v>
      </c>
      <c r="F19" s="42" t="s">
        <v>16</v>
      </c>
      <c r="G19" s="43" t="s">
        <v>22</v>
      </c>
      <c r="H19" s="13"/>
      <c r="I19" s="13"/>
      <c r="J19" s="13"/>
      <c r="K19" s="13"/>
      <c r="L19" s="14"/>
    </row>
    <row r="20" spans="1:15" ht="15" x14ac:dyDescent="0.2">
      <c r="A20" s="44" t="s">
        <v>1</v>
      </c>
      <c r="B20" s="29">
        <f>I10</f>
        <v>3124</v>
      </c>
      <c r="C20" s="45"/>
      <c r="D20" s="18">
        <v>7716</v>
      </c>
      <c r="E20" s="19">
        <f>B20+D20</f>
        <v>10840</v>
      </c>
      <c r="F20" s="18">
        <v>12849</v>
      </c>
      <c r="G20" s="52">
        <f>(F20-E20)/9</f>
        <v>223.22222222222223</v>
      </c>
      <c r="I20" s="21"/>
      <c r="L20" s="14"/>
    </row>
    <row r="21" spans="1:15" ht="14.25" x14ac:dyDescent="0.2">
      <c r="A21" s="44" t="s">
        <v>2</v>
      </c>
      <c r="B21" s="29">
        <f t="shared" ref="B21:B25" si="2">I11</f>
        <v>1874</v>
      </c>
      <c r="C21" s="46"/>
      <c r="D21" s="19">
        <f>3837+'Source Data'!D11+'Source Data'!E11</f>
        <v>2985</v>
      </c>
      <c r="E21" s="19">
        <f t="shared" ref="E21:E25" si="3">B21+D21</f>
        <v>4859</v>
      </c>
      <c r="F21" s="18">
        <v>54135</v>
      </c>
      <c r="G21" s="52">
        <f t="shared" ref="G21:G27" si="4">(F21-E21)/9</f>
        <v>5475.1111111111113</v>
      </c>
      <c r="I21" s="21"/>
    </row>
    <row r="22" spans="1:15" ht="14.25" x14ac:dyDescent="0.2">
      <c r="A22" s="44" t="s">
        <v>3</v>
      </c>
      <c r="B22" s="29">
        <f t="shared" si="2"/>
        <v>239</v>
      </c>
      <c r="C22" s="46"/>
      <c r="D22" s="19">
        <f>214+'Source Data'!B12</f>
        <v>213</v>
      </c>
      <c r="E22" s="19">
        <f t="shared" si="3"/>
        <v>452</v>
      </c>
      <c r="F22" s="18">
        <v>19215</v>
      </c>
      <c r="G22" s="52">
        <f t="shared" si="4"/>
        <v>2084.7777777777778</v>
      </c>
      <c r="I22" s="21"/>
    </row>
    <row r="23" spans="1:15" ht="14.25" x14ac:dyDescent="0.2">
      <c r="A23" s="44" t="s">
        <v>4</v>
      </c>
      <c r="B23" s="29">
        <f t="shared" si="2"/>
        <v>23</v>
      </c>
      <c r="C23" s="46"/>
      <c r="D23" s="18">
        <v>203</v>
      </c>
      <c r="E23" s="19">
        <f t="shared" si="3"/>
        <v>226</v>
      </c>
      <c r="F23" s="18">
        <v>406</v>
      </c>
      <c r="G23" s="52">
        <f t="shared" si="4"/>
        <v>20</v>
      </c>
      <c r="I23" s="21"/>
      <c r="O23" s="13"/>
    </row>
    <row r="24" spans="1:15" ht="14.25" x14ac:dyDescent="0.2">
      <c r="A24" s="44" t="s">
        <v>15</v>
      </c>
      <c r="B24" s="29">
        <f t="shared" si="2"/>
        <v>1106</v>
      </c>
      <c r="C24" s="46"/>
      <c r="D24" s="19">
        <f>5360+'Source Data'!D14</f>
        <v>5213</v>
      </c>
      <c r="E24" s="19">
        <f t="shared" si="3"/>
        <v>6319</v>
      </c>
      <c r="F24" s="18">
        <v>13792</v>
      </c>
      <c r="G24" s="52">
        <f t="shared" si="4"/>
        <v>830.33333333333337</v>
      </c>
      <c r="I24" s="21"/>
      <c r="N24" s="10"/>
    </row>
    <row r="25" spans="1:15" ht="14.25" x14ac:dyDescent="0.2">
      <c r="A25" s="44" t="s">
        <v>6</v>
      </c>
      <c r="B25" s="29">
        <f t="shared" si="2"/>
        <v>2437</v>
      </c>
      <c r="C25" s="46"/>
      <c r="D25" s="19">
        <v>286</v>
      </c>
      <c r="E25" s="19">
        <f t="shared" si="3"/>
        <v>2723</v>
      </c>
      <c r="F25" s="18">
        <v>5725</v>
      </c>
      <c r="G25" s="52">
        <f t="shared" si="4"/>
        <v>333.55555555555554</v>
      </c>
      <c r="I25" s="21"/>
      <c r="N25" s="10"/>
    </row>
    <row r="26" spans="1:15" ht="14.25" x14ac:dyDescent="0.2">
      <c r="A26" s="44"/>
      <c r="B26" s="29"/>
      <c r="C26" s="46"/>
      <c r="D26" s="19"/>
      <c r="E26" s="19"/>
      <c r="F26" s="18"/>
      <c r="G26" s="52">
        <f t="shared" si="4"/>
        <v>0</v>
      </c>
      <c r="I26" s="21"/>
      <c r="N26" s="10"/>
    </row>
    <row r="27" spans="1:15" ht="15.75" x14ac:dyDescent="0.25">
      <c r="A27" s="47" t="s">
        <v>18</v>
      </c>
      <c r="B27" s="16"/>
      <c r="C27" s="16"/>
      <c r="D27" s="16"/>
      <c r="E27" s="15"/>
      <c r="F27" s="15">
        <f>SUM(F20:F25)</f>
        <v>106122</v>
      </c>
      <c r="G27" s="53">
        <f t="shared" si="4"/>
        <v>11791.333333333334</v>
      </c>
      <c r="N27" s="10"/>
    </row>
    <row r="28" spans="1:15" ht="15" x14ac:dyDescent="0.2">
      <c r="A28" s="4"/>
      <c r="D28" s="2"/>
      <c r="N28" s="10"/>
    </row>
    <row r="29" spans="1:15" ht="15" x14ac:dyDescent="0.2">
      <c r="A29" s="54" t="s">
        <v>26</v>
      </c>
      <c r="B29" s="19"/>
      <c r="C29" s="19"/>
      <c r="D29" s="19"/>
      <c r="E29" s="19"/>
      <c r="F29" s="18"/>
      <c r="G29" s="18"/>
      <c r="H29" s="18"/>
      <c r="N29" s="10"/>
    </row>
    <row r="30" spans="1:15" ht="15.75" x14ac:dyDescent="0.25">
      <c r="A30" s="59">
        <v>2010</v>
      </c>
      <c r="B30" s="57">
        <v>2025</v>
      </c>
      <c r="C30" s="57"/>
      <c r="D30" s="57"/>
      <c r="E30" s="57"/>
      <c r="F30" s="57"/>
      <c r="G30" s="58"/>
      <c r="H30" s="58"/>
      <c r="I30" s="58"/>
      <c r="J30" s="56"/>
      <c r="K30" s="1"/>
      <c r="L30" s="1"/>
      <c r="N30" s="10"/>
    </row>
    <row r="31" spans="1:15" x14ac:dyDescent="0.2">
      <c r="A31" s="18">
        <v>83000</v>
      </c>
      <c r="B31" s="19">
        <v>83000</v>
      </c>
      <c r="C31" s="18"/>
      <c r="D31" s="18"/>
      <c r="E31" s="18"/>
      <c r="F31" s="18"/>
      <c r="G31" s="18"/>
      <c r="H31" s="18"/>
    </row>
    <row r="32" spans="1:15" x14ac:dyDescent="0.2">
      <c r="A32" s="17"/>
      <c r="B32" s="19"/>
      <c r="C32" s="19"/>
      <c r="D32" s="19"/>
      <c r="E32" s="19"/>
      <c r="F32" s="19"/>
      <c r="G32" s="19"/>
      <c r="H32" s="19"/>
      <c r="I32" s="19"/>
      <c r="J32" s="19"/>
      <c r="K32" s="2"/>
      <c r="L32" s="2"/>
    </row>
    <row r="33" spans="1:12" x14ac:dyDescent="0.2">
      <c r="A33" s="17"/>
      <c r="B33" s="19"/>
      <c r="C33" s="19"/>
      <c r="D33" s="19"/>
      <c r="E33" s="19"/>
      <c r="F33" s="19"/>
      <c r="G33" s="19"/>
      <c r="H33" s="19"/>
      <c r="I33" s="19"/>
      <c r="J33" s="19"/>
      <c r="K33" s="2"/>
      <c r="L33" s="2"/>
    </row>
    <row r="34" spans="1:12" x14ac:dyDescent="0.2">
      <c r="A34" s="60"/>
      <c r="B34" s="19"/>
      <c r="C34" s="19"/>
      <c r="D34" s="19"/>
      <c r="E34" s="19"/>
      <c r="F34" s="19"/>
      <c r="G34" s="19"/>
      <c r="H34" s="19"/>
      <c r="I34" s="19"/>
      <c r="J34" s="19"/>
      <c r="K34" s="2"/>
      <c r="L34" s="2"/>
    </row>
    <row r="35" spans="1:12" x14ac:dyDescent="0.2">
      <c r="A35" s="60"/>
      <c r="B35" s="19"/>
      <c r="C35" s="19"/>
      <c r="D35" s="19"/>
      <c r="E35" s="19"/>
      <c r="F35" s="19"/>
      <c r="G35" s="19"/>
      <c r="H35" s="19"/>
      <c r="I35" s="19"/>
      <c r="J35" s="19"/>
      <c r="K35" s="2"/>
      <c r="L35" s="2"/>
    </row>
    <row r="36" spans="1:12" x14ac:dyDescent="0.2">
      <c r="A36" s="60"/>
      <c r="B36" s="19"/>
      <c r="C36" s="19"/>
      <c r="D36" s="19"/>
      <c r="E36" s="19"/>
      <c r="F36" s="19"/>
      <c r="G36" s="19"/>
      <c r="H36" s="19"/>
      <c r="I36" s="19"/>
      <c r="J36" s="19"/>
      <c r="K36" s="2"/>
      <c r="L36" s="2"/>
    </row>
    <row r="37" spans="1:12" x14ac:dyDescent="0.2">
      <c r="A37" s="17"/>
      <c r="B37" s="20"/>
      <c r="C37" s="19"/>
      <c r="D37" s="19"/>
      <c r="E37" s="19"/>
      <c r="F37" s="19"/>
      <c r="G37" s="19"/>
      <c r="H37" s="19"/>
      <c r="I37" s="19"/>
      <c r="J37" s="19"/>
      <c r="K37" s="2"/>
      <c r="L37" s="2"/>
    </row>
    <row r="38" spans="1:12" x14ac:dyDescent="0.2">
      <c r="A38" s="17"/>
      <c r="B38" s="20"/>
      <c r="C38" s="19"/>
      <c r="D38" s="19"/>
      <c r="E38" s="19"/>
      <c r="F38" s="19"/>
      <c r="G38" s="19"/>
      <c r="H38" s="19"/>
      <c r="I38" s="19"/>
      <c r="J38" s="19"/>
    </row>
    <row r="39" spans="1:12" x14ac:dyDescent="0.2">
      <c r="A39" s="60"/>
      <c r="B39" s="18"/>
      <c r="C39" s="19"/>
      <c r="D39" s="18"/>
      <c r="E39" s="18"/>
      <c r="F39" s="18"/>
      <c r="G39" s="18"/>
      <c r="H39" s="18"/>
      <c r="J39" s="2"/>
    </row>
    <row r="40" spans="1:12" x14ac:dyDescent="0.2">
      <c r="A40" s="55"/>
      <c r="B40" s="18"/>
      <c r="C40" s="18"/>
      <c r="D40" s="18"/>
      <c r="E40" s="18"/>
      <c r="F40" s="18"/>
      <c r="G40" s="18"/>
      <c r="H40" s="18"/>
      <c r="J40" s="2"/>
      <c r="K40" s="3"/>
    </row>
    <row r="41" spans="1:12" x14ac:dyDescent="0.2">
      <c r="A41" s="48"/>
    </row>
    <row r="42" spans="1:12" x14ac:dyDescent="0.2">
      <c r="A42" s="48"/>
    </row>
    <row r="43" spans="1:12" x14ac:dyDescent="0.2">
      <c r="A43" s="48"/>
    </row>
    <row r="44" spans="1:12" x14ac:dyDescent="0.2">
      <c r="A44" s="48"/>
    </row>
    <row r="45" spans="1:12" x14ac:dyDescent="0.2">
      <c r="A45" s="48"/>
    </row>
    <row r="46" spans="1:12" x14ac:dyDescent="0.2">
      <c r="A46" s="48"/>
    </row>
    <row r="47" spans="1:12" x14ac:dyDescent="0.2">
      <c r="A47" s="1"/>
      <c r="B47" s="1"/>
    </row>
    <row r="48" spans="1:12" x14ac:dyDescent="0.2">
      <c r="A48" s="3"/>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election activeCell="I7" sqref="I7"/>
    </sheetView>
  </sheetViews>
  <sheetFormatPr defaultRowHeight="12.75" x14ac:dyDescent="0.2"/>
  <cols>
    <col min="1" max="1" width="20.7109375" customWidth="1"/>
    <col min="2" max="2" width="12" customWidth="1"/>
    <col min="3" max="3" width="12.85546875" customWidth="1"/>
    <col min="4" max="4" width="15.42578125" customWidth="1"/>
    <col min="5" max="5" width="15.140625" customWidth="1"/>
  </cols>
  <sheetData>
    <row r="1" spans="1:9" x14ac:dyDescent="0.2">
      <c r="A1" s="9" t="s">
        <v>14</v>
      </c>
    </row>
    <row r="2" spans="1:9" ht="15.75" x14ac:dyDescent="0.25">
      <c r="A2" s="6" t="s">
        <v>10</v>
      </c>
    </row>
    <row r="3" spans="1:9" x14ac:dyDescent="0.2">
      <c r="A3" s="3" t="s">
        <v>9</v>
      </c>
    </row>
    <row r="5" spans="1:9" x14ac:dyDescent="0.2">
      <c r="A5" s="3"/>
    </row>
    <row r="6" spans="1:9" x14ac:dyDescent="0.2">
      <c r="A6" s="3"/>
    </row>
    <row r="7" spans="1:9" ht="15" x14ac:dyDescent="0.25">
      <c r="A7" s="5" t="s">
        <v>8</v>
      </c>
      <c r="B7" s="5">
        <v>2010</v>
      </c>
      <c r="C7" s="5">
        <v>2011</v>
      </c>
      <c r="D7" s="5">
        <v>2012</v>
      </c>
      <c r="E7" s="5">
        <v>2013</v>
      </c>
      <c r="F7" s="5">
        <v>2014</v>
      </c>
      <c r="G7" s="5">
        <v>2015</v>
      </c>
      <c r="H7" s="11">
        <v>2016</v>
      </c>
      <c r="I7" s="51" t="s">
        <v>18</v>
      </c>
    </row>
    <row r="8" spans="1:9" x14ac:dyDescent="0.2">
      <c r="A8" s="3" t="s">
        <v>13</v>
      </c>
      <c r="B8" s="2">
        <f>SUM(B10:B15)</f>
        <v>1920</v>
      </c>
      <c r="C8" s="2">
        <f t="shared" ref="C8" si="0">SUM(C10:C15)</f>
        <v>1352</v>
      </c>
      <c r="D8" s="2">
        <f>SUM(D10:D15)</f>
        <v>2231</v>
      </c>
      <c r="E8" s="2">
        <f>SUM(E10:E15)</f>
        <v>-405</v>
      </c>
      <c r="F8" s="2">
        <f>SUM(F10:F15)</f>
        <v>93</v>
      </c>
      <c r="G8" s="22">
        <f>SUM(G10:G15)</f>
        <v>615</v>
      </c>
      <c r="H8" s="22">
        <f>SUM(H10:H15)</f>
        <v>1178</v>
      </c>
      <c r="I8" s="2">
        <f>SUM(B8:G8)</f>
        <v>5806</v>
      </c>
    </row>
    <row r="9" spans="1:9" x14ac:dyDescent="0.2">
      <c r="G9" s="3"/>
      <c r="H9" s="9"/>
      <c r="I9" s="2">
        <f t="shared" ref="I9" si="1">SUM(B9:G9)</f>
        <v>0</v>
      </c>
    </row>
    <row r="10" spans="1:9" ht="15" x14ac:dyDescent="0.2">
      <c r="A10" s="4" t="s">
        <v>1</v>
      </c>
      <c r="B10" s="2">
        <v>533</v>
      </c>
      <c r="C10" s="2">
        <v>365</v>
      </c>
      <c r="D10" s="2">
        <v>423</v>
      </c>
      <c r="E10">
        <v>223</v>
      </c>
      <c r="F10" s="2">
        <v>24</v>
      </c>
      <c r="G10" s="22">
        <v>445</v>
      </c>
      <c r="H10" s="12">
        <v>1111</v>
      </c>
      <c r="I10" s="2">
        <f t="shared" ref="I10:I15" si="2">SUM(B10:H10)</f>
        <v>3124</v>
      </c>
    </row>
    <row r="11" spans="1:9" ht="15" x14ac:dyDescent="0.2">
      <c r="A11" s="4" t="s">
        <v>2</v>
      </c>
      <c r="B11" s="2">
        <v>872</v>
      </c>
      <c r="C11" s="2">
        <v>1</v>
      </c>
      <c r="D11" s="2">
        <v>-160</v>
      </c>
      <c r="E11">
        <v>-692</v>
      </c>
      <c r="F11" s="2">
        <v>1</v>
      </c>
      <c r="G11" s="22">
        <v>127</v>
      </c>
      <c r="H11" s="12">
        <v>54</v>
      </c>
      <c r="I11" s="2">
        <f t="shared" si="2"/>
        <v>203</v>
      </c>
    </row>
    <row r="12" spans="1:9" ht="15" x14ac:dyDescent="0.2">
      <c r="A12" s="4" t="s">
        <v>3</v>
      </c>
      <c r="B12" s="2">
        <v>-1</v>
      </c>
      <c r="C12" s="2">
        <v>198</v>
      </c>
      <c r="D12" s="2">
        <v>9</v>
      </c>
      <c r="E12">
        <v>0</v>
      </c>
      <c r="F12" s="2">
        <v>32</v>
      </c>
      <c r="G12" s="22">
        <v>0</v>
      </c>
      <c r="H12" s="12">
        <v>0</v>
      </c>
      <c r="I12" s="2">
        <f t="shared" si="2"/>
        <v>238</v>
      </c>
    </row>
    <row r="13" spans="1:9" ht="15" x14ac:dyDescent="0.2">
      <c r="A13" s="4" t="s">
        <v>4</v>
      </c>
      <c r="B13">
        <v>0</v>
      </c>
      <c r="C13">
        <v>0</v>
      </c>
      <c r="D13" s="2">
        <v>0</v>
      </c>
      <c r="E13">
        <v>0</v>
      </c>
      <c r="F13" s="2">
        <v>5</v>
      </c>
      <c r="G13" s="22">
        <v>12</v>
      </c>
      <c r="H13" s="12">
        <v>6</v>
      </c>
      <c r="I13" s="2">
        <f t="shared" si="2"/>
        <v>23</v>
      </c>
    </row>
    <row r="14" spans="1:9" ht="15" x14ac:dyDescent="0.2">
      <c r="A14" s="4" t="s">
        <v>5</v>
      </c>
      <c r="B14" s="2">
        <v>364</v>
      </c>
      <c r="C14" s="2">
        <v>639</v>
      </c>
      <c r="D14" s="2">
        <v>-147</v>
      </c>
      <c r="E14">
        <v>61</v>
      </c>
      <c r="F14" s="2">
        <v>29</v>
      </c>
      <c r="G14" s="22">
        <v>13</v>
      </c>
      <c r="H14" s="12">
        <v>0</v>
      </c>
      <c r="I14" s="2">
        <f t="shared" si="2"/>
        <v>959</v>
      </c>
    </row>
    <row r="15" spans="1:9" ht="15" x14ac:dyDescent="0.2">
      <c r="A15" s="4" t="s">
        <v>6</v>
      </c>
      <c r="B15" s="2">
        <v>152</v>
      </c>
      <c r="C15" s="2">
        <v>149</v>
      </c>
      <c r="D15" s="2">
        <v>2106</v>
      </c>
      <c r="E15">
        <v>3</v>
      </c>
      <c r="F15" s="2">
        <v>2</v>
      </c>
      <c r="G15" s="22">
        <v>18</v>
      </c>
      <c r="H15" s="12">
        <v>7</v>
      </c>
      <c r="I15" s="2">
        <f t="shared" si="2"/>
        <v>2437</v>
      </c>
    </row>
    <row r="17" spans="1:4" ht="15" x14ac:dyDescent="0.2">
      <c r="A17" s="4" t="s">
        <v>12</v>
      </c>
    </row>
    <row r="18" spans="1:4" x14ac:dyDescent="0.2">
      <c r="A18" s="49" t="s">
        <v>20</v>
      </c>
      <c r="B18" s="50"/>
      <c r="C18" s="50"/>
      <c r="D18" s="50"/>
    </row>
    <row r="19" spans="1:4" ht="83.25" customHeight="1" x14ac:dyDescent="0.2">
      <c r="A19" s="50"/>
      <c r="B19" s="50"/>
      <c r="C19" s="50"/>
      <c r="D19" s="50"/>
    </row>
  </sheetData>
  <mergeCells count="1">
    <mergeCell ref="A18:D19"/>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activeCell="H12" sqref="H12"/>
    </sheetView>
  </sheetViews>
  <sheetFormatPr defaultRowHeight="12.75" x14ac:dyDescent="0.2"/>
  <cols>
    <col min="1" max="1" width="16.140625" bestFit="1" customWidth="1"/>
    <col min="2" max="8" width="9.28515625" bestFit="1" customWidth="1"/>
    <col min="9" max="10" width="10.140625" bestFit="1" customWidth="1"/>
    <col min="11" max="11" width="35.28515625" bestFit="1" customWidth="1"/>
  </cols>
  <sheetData>
    <row r="1" spans="1:12" s="8" customFormat="1" ht="47.25" x14ac:dyDescent="0.2">
      <c r="A1" s="63" t="s">
        <v>24</v>
      </c>
      <c r="B1" s="64">
        <v>2009</v>
      </c>
      <c r="C1" s="65">
        <v>2010</v>
      </c>
      <c r="D1" s="65">
        <v>2011</v>
      </c>
      <c r="E1" s="65">
        <v>2012</v>
      </c>
      <c r="F1" s="65">
        <v>2013</v>
      </c>
      <c r="G1" s="65">
        <v>2014</v>
      </c>
      <c r="H1" s="65">
        <v>2015</v>
      </c>
      <c r="I1" s="65">
        <v>2016</v>
      </c>
      <c r="J1" s="65" t="s">
        <v>16</v>
      </c>
      <c r="K1" s="66" t="s">
        <v>25</v>
      </c>
      <c r="L1" s="67"/>
    </row>
    <row r="2" spans="1:12" ht="15.75" x14ac:dyDescent="0.2">
      <c r="A2" s="61" t="s">
        <v>1</v>
      </c>
      <c r="B2" s="68">
        <v>7716</v>
      </c>
      <c r="C2" s="69">
        <v>8249</v>
      </c>
      <c r="D2" s="69">
        <v>8614</v>
      </c>
      <c r="E2" s="69">
        <v>9037</v>
      </c>
      <c r="F2" s="69">
        <v>9260</v>
      </c>
      <c r="G2" s="69">
        <v>9284</v>
      </c>
      <c r="H2" s="69">
        <v>9729</v>
      </c>
      <c r="I2" s="69">
        <v>10840</v>
      </c>
      <c r="J2" s="69">
        <v>12849</v>
      </c>
      <c r="K2" s="74">
        <v>223.22222222222223</v>
      </c>
    </row>
    <row r="3" spans="1:12" ht="15.75" x14ac:dyDescent="0.2">
      <c r="A3" s="62" t="s">
        <v>2</v>
      </c>
      <c r="B3" s="70">
        <v>2985</v>
      </c>
      <c r="C3" s="71">
        <v>3857</v>
      </c>
      <c r="D3" s="71">
        <v>4116</v>
      </c>
      <c r="E3" s="71">
        <v>4305</v>
      </c>
      <c r="F3" s="71">
        <v>4465</v>
      </c>
      <c r="G3" s="71">
        <v>4593</v>
      </c>
      <c r="H3" s="71">
        <v>4805</v>
      </c>
      <c r="I3" s="71">
        <v>4859</v>
      </c>
      <c r="J3" s="71">
        <v>54135</v>
      </c>
      <c r="K3" s="75">
        <v>5475.1111111111113</v>
      </c>
    </row>
    <row r="4" spans="1:12" ht="15.75" x14ac:dyDescent="0.2">
      <c r="A4" s="61" t="s">
        <v>3</v>
      </c>
      <c r="B4" s="68">
        <v>213</v>
      </c>
      <c r="C4" s="69">
        <v>213</v>
      </c>
      <c r="D4" s="69">
        <v>411</v>
      </c>
      <c r="E4" s="69">
        <v>420</v>
      </c>
      <c r="F4" s="69">
        <v>420</v>
      </c>
      <c r="G4" s="69">
        <v>452</v>
      </c>
      <c r="H4" s="69">
        <v>452</v>
      </c>
      <c r="I4" s="69">
        <v>452</v>
      </c>
      <c r="J4" s="69">
        <v>19215</v>
      </c>
      <c r="K4" s="74">
        <v>2084.7777777777778</v>
      </c>
    </row>
    <row r="5" spans="1:12" ht="15.75" x14ac:dyDescent="0.2">
      <c r="A5" s="62" t="s">
        <v>4</v>
      </c>
      <c r="B5" s="70">
        <v>203</v>
      </c>
      <c r="C5" s="71">
        <v>203</v>
      </c>
      <c r="D5" s="71">
        <v>203</v>
      </c>
      <c r="E5" s="71">
        <v>203</v>
      </c>
      <c r="F5" s="71">
        <v>203</v>
      </c>
      <c r="G5" s="71">
        <v>208</v>
      </c>
      <c r="H5" s="71">
        <v>220</v>
      </c>
      <c r="I5" s="71">
        <v>226</v>
      </c>
      <c r="J5" s="71">
        <v>406</v>
      </c>
      <c r="K5" s="75">
        <v>20</v>
      </c>
    </row>
    <row r="6" spans="1:12" ht="15.75" x14ac:dyDescent="0.2">
      <c r="A6" s="61" t="s">
        <v>15</v>
      </c>
      <c r="B6" s="68">
        <v>5213</v>
      </c>
      <c r="C6" s="69">
        <v>5577</v>
      </c>
      <c r="D6" s="69">
        <v>6216</v>
      </c>
      <c r="E6" s="69">
        <v>6216</v>
      </c>
      <c r="F6" s="69">
        <v>6277</v>
      </c>
      <c r="G6" s="69">
        <v>6306</v>
      </c>
      <c r="H6" s="69">
        <v>6319</v>
      </c>
      <c r="I6" s="69">
        <v>6319</v>
      </c>
      <c r="J6" s="69">
        <v>13792</v>
      </c>
      <c r="K6" s="74">
        <v>830.33333333333337</v>
      </c>
    </row>
    <row r="7" spans="1:12" ht="15.75" x14ac:dyDescent="0.2">
      <c r="A7" s="62" t="s">
        <v>6</v>
      </c>
      <c r="B7" s="72">
        <v>286</v>
      </c>
      <c r="C7" s="73">
        <v>438</v>
      </c>
      <c r="D7" s="73">
        <v>587</v>
      </c>
      <c r="E7" s="73">
        <v>2693</v>
      </c>
      <c r="F7" s="73">
        <v>2696</v>
      </c>
      <c r="G7" s="73">
        <v>2698</v>
      </c>
      <c r="H7" s="73">
        <v>2716</v>
      </c>
      <c r="I7" s="73">
        <v>2723</v>
      </c>
      <c r="J7" s="73">
        <v>5725</v>
      </c>
      <c r="K7" s="76">
        <v>333.55555555555554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Ag Wetlands 2010-present</vt:lpstr>
      <vt:lpstr>Source Data</vt:lpstr>
      <vt:lpstr>WIP Progress</vt:lpstr>
      <vt:lpstr>Indicator Graph</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nsylvest</dc:creator>
  <cp:lastModifiedBy>Kyle Runion</cp:lastModifiedBy>
  <cp:lastPrinted>2014-07-22T15:53:44Z</cp:lastPrinted>
  <dcterms:created xsi:type="dcterms:W3CDTF">2005-12-07T17:51:33Z</dcterms:created>
  <dcterms:modified xsi:type="dcterms:W3CDTF">2017-05-17T17:26:38Z</dcterms:modified>
</cp:coreProperties>
</file>