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bpo-my.sharepoint.com/personal/pclagget_chesapeakebay_net/Documents/"/>
    </mc:Choice>
  </mc:AlternateContent>
  <xr:revisionPtr revIDLastSave="5" documentId="8_{755BE87B-BD5A-455B-BA76-CB3612D11D45}" xr6:coauthVersionLast="47" xr6:coauthVersionMax="47" xr10:uidLastSave="{EE74C4F3-DC67-41D8-89BE-4309F49CF137}"/>
  <bookViews>
    <workbookView xWindow="-108" yWindow="-108" windowWidth="23256" windowHeight="12576" tabRatio="685" activeTab="5" xr2:uid="{00000000-000D-0000-FFFF-FFFF00000000}"/>
  </bookViews>
  <sheets>
    <sheet name="CBLCM_Change_2013_17" sheetId="5" r:id="rId1"/>
    <sheet name="C19_Change13_17" sheetId="6" r:id="rId2"/>
    <sheet name="C21_LandUse_2013" sheetId="1" r:id="rId3"/>
    <sheet name="C21_LandUse_2017" sheetId="2" r:id="rId4"/>
    <sheet name="C21_Change13_17" sheetId="3" r:id="rId5"/>
    <sheet name="Summary" sheetId="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4" i="4" l="1"/>
  <c r="AI4" i="4"/>
  <c r="AH4" i="4"/>
  <c r="AG4" i="4"/>
  <c r="AJ3" i="4"/>
  <c r="AJ5" i="4" s="1"/>
  <c r="AI3" i="4"/>
  <c r="AI5" i="4" s="1"/>
  <c r="AH3" i="4"/>
  <c r="AH5" i="4" s="1"/>
  <c r="AG3" i="4"/>
  <c r="AG5" i="4" s="1"/>
  <c r="P4" i="4"/>
  <c r="Q4" i="4"/>
  <c r="R4" i="4"/>
  <c r="S4" i="4"/>
  <c r="P5" i="4"/>
  <c r="Q5" i="4"/>
  <c r="R5" i="4"/>
  <c r="S5" i="4"/>
  <c r="P6" i="4"/>
  <c r="Q6" i="4"/>
  <c r="R6" i="4"/>
  <c r="S6" i="4"/>
  <c r="P7" i="4"/>
  <c r="Q7" i="4"/>
  <c r="R7" i="4"/>
  <c r="S7" i="4"/>
  <c r="P8" i="4"/>
  <c r="Q8" i="4"/>
  <c r="R8" i="4"/>
  <c r="S8" i="4"/>
  <c r="P9" i="4"/>
  <c r="Q9" i="4"/>
  <c r="R9" i="4"/>
  <c r="S9" i="4"/>
  <c r="P10" i="4"/>
  <c r="Q10" i="4"/>
  <c r="R10" i="4"/>
  <c r="S10" i="4"/>
  <c r="P11" i="4"/>
  <c r="Q11" i="4"/>
  <c r="R11" i="4"/>
  <c r="S11" i="4"/>
  <c r="P12" i="4"/>
  <c r="Q12" i="4"/>
  <c r="R12" i="4"/>
  <c r="S12" i="4"/>
  <c r="P13" i="4"/>
  <c r="Q13" i="4"/>
  <c r="R13" i="4"/>
  <c r="S13" i="4"/>
  <c r="P14" i="4"/>
  <c r="Q14" i="4"/>
  <c r="R14" i="4"/>
  <c r="S14" i="4"/>
  <c r="P15" i="4"/>
  <c r="Q15" i="4"/>
  <c r="R15" i="4"/>
  <c r="S15" i="4"/>
  <c r="P16" i="4"/>
  <c r="Q16" i="4"/>
  <c r="R16" i="4"/>
  <c r="S16" i="4"/>
  <c r="P17" i="4"/>
  <c r="Q17" i="4"/>
  <c r="R17" i="4"/>
  <c r="S17" i="4"/>
  <c r="P18" i="4"/>
  <c r="Q18" i="4"/>
  <c r="R18" i="4"/>
  <c r="S18" i="4"/>
  <c r="P19" i="4"/>
  <c r="Q19" i="4"/>
  <c r="R19" i="4"/>
  <c r="S19" i="4"/>
  <c r="P20" i="4"/>
  <c r="Q20" i="4"/>
  <c r="R20" i="4"/>
  <c r="S20" i="4"/>
  <c r="P21" i="4"/>
  <c r="Q21" i="4"/>
  <c r="R21" i="4"/>
  <c r="S21" i="4"/>
  <c r="P22" i="4"/>
  <c r="Q22" i="4"/>
  <c r="R22" i="4"/>
  <c r="S22" i="4"/>
  <c r="P23" i="4"/>
  <c r="Q23" i="4"/>
  <c r="R23" i="4"/>
  <c r="S23" i="4"/>
  <c r="P24" i="4"/>
  <c r="Q24" i="4"/>
  <c r="R24" i="4"/>
  <c r="S24" i="4"/>
  <c r="P25" i="4"/>
  <c r="Q25" i="4"/>
  <c r="R25" i="4"/>
  <c r="S25" i="4"/>
  <c r="P26" i="4"/>
  <c r="Q26" i="4"/>
  <c r="R26" i="4"/>
  <c r="S26" i="4"/>
  <c r="P27" i="4"/>
  <c r="Q27" i="4"/>
  <c r="R27" i="4"/>
  <c r="S27" i="4"/>
  <c r="P28" i="4"/>
  <c r="Q28" i="4"/>
  <c r="R28" i="4"/>
  <c r="S28" i="4"/>
  <c r="P29" i="4"/>
  <c r="Q29" i="4"/>
  <c r="R29" i="4"/>
  <c r="S29" i="4"/>
  <c r="P30" i="4"/>
  <c r="Q30" i="4"/>
  <c r="R30" i="4"/>
  <c r="S30" i="4"/>
  <c r="P31" i="4"/>
  <c r="Q31" i="4"/>
  <c r="R31" i="4"/>
  <c r="S31" i="4"/>
  <c r="P32" i="4"/>
  <c r="Q32" i="4"/>
  <c r="R32" i="4"/>
  <c r="S32" i="4"/>
  <c r="P33" i="4"/>
  <c r="Q33" i="4"/>
  <c r="R33" i="4"/>
  <c r="S33" i="4"/>
  <c r="P34" i="4"/>
  <c r="Q34" i="4"/>
  <c r="R34" i="4"/>
  <c r="S34" i="4"/>
  <c r="P35" i="4"/>
  <c r="Q35" i="4"/>
  <c r="R35" i="4"/>
  <c r="S35" i="4"/>
  <c r="P36" i="4"/>
  <c r="Q36" i="4"/>
  <c r="R36" i="4"/>
  <c r="S36" i="4"/>
  <c r="P37" i="4"/>
  <c r="Q37" i="4"/>
  <c r="R37" i="4"/>
  <c r="S37" i="4"/>
  <c r="P38" i="4"/>
  <c r="Q38" i="4"/>
  <c r="R38" i="4"/>
  <c r="S38" i="4"/>
  <c r="P39" i="4"/>
  <c r="Q39" i="4"/>
  <c r="R39" i="4"/>
  <c r="S39" i="4"/>
  <c r="P40" i="4"/>
  <c r="Q40" i="4"/>
  <c r="R40" i="4"/>
  <c r="S40" i="4"/>
  <c r="P41" i="4"/>
  <c r="Q41" i="4"/>
  <c r="R41" i="4"/>
  <c r="S41" i="4"/>
  <c r="P42" i="4"/>
  <c r="Q42" i="4"/>
  <c r="R42" i="4"/>
  <c r="S42" i="4"/>
  <c r="P43" i="4"/>
  <c r="Q43" i="4"/>
  <c r="R43" i="4"/>
  <c r="S43" i="4"/>
  <c r="P44" i="4"/>
  <c r="Q44" i="4"/>
  <c r="R44" i="4"/>
  <c r="S44" i="4"/>
  <c r="P45" i="4"/>
  <c r="Q45" i="4"/>
  <c r="R45" i="4"/>
  <c r="S45" i="4"/>
  <c r="P46" i="4"/>
  <c r="Q46" i="4"/>
  <c r="R46" i="4"/>
  <c r="S46" i="4"/>
  <c r="P47" i="4"/>
  <c r="Q47" i="4"/>
  <c r="R47" i="4"/>
  <c r="S47" i="4"/>
  <c r="P48" i="4"/>
  <c r="Q48" i="4"/>
  <c r="R48" i="4"/>
  <c r="S48" i="4"/>
  <c r="P49" i="4"/>
  <c r="Q49" i="4"/>
  <c r="R49" i="4"/>
  <c r="S49" i="4"/>
  <c r="P50" i="4"/>
  <c r="Q50" i="4"/>
  <c r="R50" i="4"/>
  <c r="S50" i="4"/>
  <c r="P51" i="4"/>
  <c r="Q51" i="4"/>
  <c r="R51" i="4"/>
  <c r="S51" i="4"/>
  <c r="P52" i="4"/>
  <c r="Q52" i="4"/>
  <c r="R52" i="4"/>
  <c r="S52" i="4"/>
  <c r="P53" i="4"/>
  <c r="Q53" i="4"/>
  <c r="R53" i="4"/>
  <c r="S53" i="4"/>
  <c r="P54" i="4"/>
  <c r="Q54" i="4"/>
  <c r="R54" i="4"/>
  <c r="S54" i="4"/>
  <c r="P55" i="4"/>
  <c r="Q55" i="4"/>
  <c r="R55" i="4"/>
  <c r="S55" i="4"/>
  <c r="P56" i="4"/>
  <c r="Q56" i="4"/>
  <c r="R56" i="4"/>
  <c r="S56" i="4"/>
  <c r="P57" i="4"/>
  <c r="Q57" i="4"/>
  <c r="R57" i="4"/>
  <c r="S57" i="4"/>
  <c r="P58" i="4"/>
  <c r="Q58" i="4"/>
  <c r="R58" i="4"/>
  <c r="S58" i="4"/>
  <c r="P59" i="4"/>
  <c r="Q59" i="4"/>
  <c r="R59" i="4"/>
  <c r="S59" i="4"/>
  <c r="P60" i="4"/>
  <c r="Q60" i="4"/>
  <c r="R60" i="4"/>
  <c r="S60" i="4"/>
  <c r="P61" i="4"/>
  <c r="Q61" i="4"/>
  <c r="R61" i="4"/>
  <c r="S61" i="4"/>
  <c r="P62" i="4"/>
  <c r="Q62" i="4"/>
  <c r="R62" i="4"/>
  <c r="S62" i="4"/>
  <c r="P63" i="4"/>
  <c r="Q63" i="4"/>
  <c r="R63" i="4"/>
  <c r="S63" i="4"/>
  <c r="P64" i="4"/>
  <c r="Q64" i="4"/>
  <c r="R64" i="4"/>
  <c r="S64" i="4"/>
  <c r="P65" i="4"/>
  <c r="Q65" i="4"/>
  <c r="R65" i="4"/>
  <c r="S65" i="4"/>
  <c r="P66" i="4"/>
  <c r="Q66" i="4"/>
  <c r="R66" i="4"/>
  <c r="S66" i="4"/>
  <c r="P67" i="4"/>
  <c r="Q67" i="4"/>
  <c r="R67" i="4"/>
  <c r="S67" i="4"/>
  <c r="P68" i="4"/>
  <c r="Q68" i="4"/>
  <c r="R68" i="4"/>
  <c r="S68" i="4"/>
  <c r="P69" i="4"/>
  <c r="Q69" i="4"/>
  <c r="R69" i="4"/>
  <c r="S69" i="4"/>
  <c r="P70" i="4"/>
  <c r="Q70" i="4"/>
  <c r="R70" i="4"/>
  <c r="S70" i="4"/>
  <c r="P71" i="4"/>
  <c r="Q71" i="4"/>
  <c r="R71" i="4"/>
  <c r="S71" i="4"/>
  <c r="P72" i="4"/>
  <c r="Q72" i="4"/>
  <c r="R72" i="4"/>
  <c r="S72" i="4"/>
  <c r="P73" i="4"/>
  <c r="Q73" i="4"/>
  <c r="R73" i="4"/>
  <c r="S73" i="4"/>
  <c r="P74" i="4"/>
  <c r="Q74" i="4"/>
  <c r="R74" i="4"/>
  <c r="S74" i="4"/>
  <c r="P75" i="4"/>
  <c r="Q75" i="4"/>
  <c r="R75" i="4"/>
  <c r="S75" i="4"/>
  <c r="P76" i="4"/>
  <c r="Q76" i="4"/>
  <c r="R76" i="4"/>
  <c r="S76" i="4"/>
  <c r="P77" i="4"/>
  <c r="Q77" i="4"/>
  <c r="R77" i="4"/>
  <c r="S77" i="4"/>
  <c r="P78" i="4"/>
  <c r="Q78" i="4"/>
  <c r="R78" i="4"/>
  <c r="S78" i="4"/>
  <c r="P79" i="4"/>
  <c r="Q79" i="4"/>
  <c r="R79" i="4"/>
  <c r="S79" i="4"/>
  <c r="P80" i="4"/>
  <c r="Q80" i="4"/>
  <c r="R80" i="4"/>
  <c r="S80" i="4"/>
  <c r="P81" i="4"/>
  <c r="Q81" i="4"/>
  <c r="R81" i="4"/>
  <c r="S81" i="4"/>
  <c r="P82" i="4"/>
  <c r="Q82" i="4"/>
  <c r="R82" i="4"/>
  <c r="S82" i="4"/>
  <c r="P83" i="4"/>
  <c r="Q83" i="4"/>
  <c r="R83" i="4"/>
  <c r="S83" i="4"/>
  <c r="P84" i="4"/>
  <c r="Q84" i="4"/>
  <c r="R84" i="4"/>
  <c r="S84" i="4"/>
  <c r="P85" i="4"/>
  <c r="Q85" i="4"/>
  <c r="R85" i="4"/>
  <c r="S85" i="4"/>
  <c r="P86" i="4"/>
  <c r="Q86" i="4"/>
  <c r="R86" i="4"/>
  <c r="S86" i="4"/>
  <c r="P87" i="4"/>
  <c r="Q87" i="4"/>
  <c r="R87" i="4"/>
  <c r="S87" i="4"/>
  <c r="P88" i="4"/>
  <c r="Q88" i="4"/>
  <c r="R88" i="4"/>
  <c r="S88" i="4"/>
  <c r="P89" i="4"/>
  <c r="Q89" i="4"/>
  <c r="R89" i="4"/>
  <c r="S89" i="4"/>
  <c r="P90" i="4"/>
  <c r="Q90" i="4"/>
  <c r="R90" i="4"/>
  <c r="S90" i="4"/>
  <c r="P91" i="4"/>
  <c r="Q91" i="4"/>
  <c r="R91" i="4"/>
  <c r="S91" i="4"/>
  <c r="P92" i="4"/>
  <c r="Q92" i="4"/>
  <c r="R92" i="4"/>
  <c r="S92" i="4"/>
  <c r="P93" i="4"/>
  <c r="Q93" i="4"/>
  <c r="R93" i="4"/>
  <c r="S93" i="4"/>
  <c r="P94" i="4"/>
  <c r="Q94" i="4"/>
  <c r="R94" i="4"/>
  <c r="S94" i="4"/>
  <c r="P95" i="4"/>
  <c r="Q95" i="4"/>
  <c r="R95" i="4"/>
  <c r="S95" i="4"/>
  <c r="P96" i="4"/>
  <c r="Q96" i="4"/>
  <c r="R96" i="4"/>
  <c r="S96" i="4"/>
  <c r="P97" i="4"/>
  <c r="Q97" i="4"/>
  <c r="R97" i="4"/>
  <c r="S97" i="4"/>
  <c r="P98" i="4"/>
  <c r="Q98" i="4"/>
  <c r="R98" i="4"/>
  <c r="S98" i="4"/>
  <c r="P99" i="4"/>
  <c r="Q99" i="4"/>
  <c r="R99" i="4"/>
  <c r="S99" i="4"/>
  <c r="P100" i="4"/>
  <c r="Q100" i="4"/>
  <c r="R100" i="4"/>
  <c r="S100" i="4"/>
  <c r="P101" i="4"/>
  <c r="Q101" i="4"/>
  <c r="R101" i="4"/>
  <c r="S101" i="4"/>
  <c r="P102" i="4"/>
  <c r="Q102" i="4"/>
  <c r="R102" i="4"/>
  <c r="S102" i="4"/>
  <c r="P103" i="4"/>
  <c r="Q103" i="4"/>
  <c r="R103" i="4"/>
  <c r="S103" i="4"/>
  <c r="P104" i="4"/>
  <c r="Q104" i="4"/>
  <c r="R104" i="4"/>
  <c r="S104" i="4"/>
  <c r="P105" i="4"/>
  <c r="Q105" i="4"/>
  <c r="R105" i="4"/>
  <c r="S105" i="4"/>
  <c r="P106" i="4"/>
  <c r="Q106" i="4"/>
  <c r="R106" i="4"/>
  <c r="S106" i="4"/>
  <c r="P107" i="4"/>
  <c r="Q107" i="4"/>
  <c r="R107" i="4"/>
  <c r="S107" i="4"/>
  <c r="P108" i="4"/>
  <c r="Q108" i="4"/>
  <c r="R108" i="4"/>
  <c r="S108" i="4"/>
  <c r="P109" i="4"/>
  <c r="Q109" i="4"/>
  <c r="R109" i="4"/>
  <c r="S109" i="4"/>
  <c r="P110" i="4"/>
  <c r="Q110" i="4"/>
  <c r="R110" i="4"/>
  <c r="S110" i="4"/>
  <c r="P111" i="4"/>
  <c r="Q111" i="4"/>
  <c r="R111" i="4"/>
  <c r="S111" i="4"/>
  <c r="P112" i="4"/>
  <c r="Q112" i="4"/>
  <c r="R112" i="4"/>
  <c r="S112" i="4"/>
  <c r="P113" i="4"/>
  <c r="Q113" i="4"/>
  <c r="R113" i="4"/>
  <c r="S113" i="4"/>
  <c r="P114" i="4"/>
  <c r="Q114" i="4"/>
  <c r="R114" i="4"/>
  <c r="S114" i="4"/>
  <c r="P115" i="4"/>
  <c r="Q115" i="4"/>
  <c r="R115" i="4"/>
  <c r="S115" i="4"/>
  <c r="P116" i="4"/>
  <c r="Q116" i="4"/>
  <c r="R116" i="4"/>
  <c r="S116" i="4"/>
  <c r="P117" i="4"/>
  <c r="Q117" i="4"/>
  <c r="R117" i="4"/>
  <c r="S117" i="4"/>
  <c r="P118" i="4"/>
  <c r="Q118" i="4"/>
  <c r="R118" i="4"/>
  <c r="S118" i="4"/>
  <c r="P119" i="4"/>
  <c r="Q119" i="4"/>
  <c r="R119" i="4"/>
  <c r="S119" i="4"/>
  <c r="P120" i="4"/>
  <c r="Q120" i="4"/>
  <c r="R120" i="4"/>
  <c r="S120" i="4"/>
  <c r="P121" i="4"/>
  <c r="Q121" i="4"/>
  <c r="R121" i="4"/>
  <c r="S121" i="4"/>
  <c r="P122" i="4"/>
  <c r="Q122" i="4"/>
  <c r="R122" i="4"/>
  <c r="S122" i="4"/>
  <c r="P123" i="4"/>
  <c r="Q123" i="4"/>
  <c r="R123" i="4"/>
  <c r="S123" i="4"/>
  <c r="P124" i="4"/>
  <c r="Q124" i="4"/>
  <c r="R124" i="4"/>
  <c r="S124" i="4"/>
  <c r="P125" i="4"/>
  <c r="Q125" i="4"/>
  <c r="R125" i="4"/>
  <c r="S125" i="4"/>
  <c r="P126" i="4"/>
  <c r="Q126" i="4"/>
  <c r="R126" i="4"/>
  <c r="S126" i="4"/>
  <c r="P127" i="4"/>
  <c r="Q127" i="4"/>
  <c r="R127" i="4"/>
  <c r="S127" i="4"/>
  <c r="P128" i="4"/>
  <c r="Q128" i="4"/>
  <c r="R128" i="4"/>
  <c r="S128" i="4"/>
  <c r="P129" i="4"/>
  <c r="Q129" i="4"/>
  <c r="R129" i="4"/>
  <c r="S129" i="4"/>
  <c r="P130" i="4"/>
  <c r="Q130" i="4"/>
  <c r="R130" i="4"/>
  <c r="S130" i="4"/>
  <c r="P131" i="4"/>
  <c r="Q131" i="4"/>
  <c r="R131" i="4"/>
  <c r="S131" i="4"/>
  <c r="P132" i="4"/>
  <c r="Q132" i="4"/>
  <c r="R132" i="4"/>
  <c r="S132" i="4"/>
  <c r="P133" i="4"/>
  <c r="Q133" i="4"/>
  <c r="R133" i="4"/>
  <c r="S133" i="4"/>
  <c r="P134" i="4"/>
  <c r="Q134" i="4"/>
  <c r="R134" i="4"/>
  <c r="S134" i="4"/>
  <c r="P135" i="4"/>
  <c r="Q135" i="4"/>
  <c r="R135" i="4"/>
  <c r="S135" i="4"/>
  <c r="P136" i="4"/>
  <c r="Q136" i="4"/>
  <c r="R136" i="4"/>
  <c r="S136" i="4"/>
  <c r="P137" i="4"/>
  <c r="Q137" i="4"/>
  <c r="R137" i="4"/>
  <c r="S137" i="4"/>
  <c r="P138" i="4"/>
  <c r="Q138" i="4"/>
  <c r="R138" i="4"/>
  <c r="S138" i="4"/>
  <c r="P139" i="4"/>
  <c r="Q139" i="4"/>
  <c r="R139" i="4"/>
  <c r="S139" i="4"/>
  <c r="P140" i="4"/>
  <c r="Q140" i="4"/>
  <c r="R140" i="4"/>
  <c r="S140" i="4"/>
  <c r="P141" i="4"/>
  <c r="Q141" i="4"/>
  <c r="R141" i="4"/>
  <c r="S141" i="4"/>
  <c r="P142" i="4"/>
  <c r="Q142" i="4"/>
  <c r="R142" i="4"/>
  <c r="S142" i="4"/>
  <c r="P143" i="4"/>
  <c r="Q143" i="4"/>
  <c r="R143" i="4"/>
  <c r="S143" i="4"/>
  <c r="P144" i="4"/>
  <c r="Q144" i="4"/>
  <c r="R144" i="4"/>
  <c r="S144" i="4"/>
  <c r="P145" i="4"/>
  <c r="Q145" i="4"/>
  <c r="R145" i="4"/>
  <c r="S145" i="4"/>
  <c r="P146" i="4"/>
  <c r="Q146" i="4"/>
  <c r="R146" i="4"/>
  <c r="S146" i="4"/>
  <c r="P147" i="4"/>
  <c r="Q147" i="4"/>
  <c r="R147" i="4"/>
  <c r="S147" i="4"/>
  <c r="P148" i="4"/>
  <c r="Q148" i="4"/>
  <c r="R148" i="4"/>
  <c r="S148" i="4"/>
  <c r="P149" i="4"/>
  <c r="Q149" i="4"/>
  <c r="R149" i="4"/>
  <c r="S149" i="4"/>
  <c r="P150" i="4"/>
  <c r="Q150" i="4"/>
  <c r="R150" i="4"/>
  <c r="S150" i="4"/>
  <c r="P151" i="4"/>
  <c r="Q151" i="4"/>
  <c r="R151" i="4"/>
  <c r="S151" i="4"/>
  <c r="P152" i="4"/>
  <c r="Q152" i="4"/>
  <c r="R152" i="4"/>
  <c r="S152" i="4"/>
  <c r="P153" i="4"/>
  <c r="Q153" i="4"/>
  <c r="R153" i="4"/>
  <c r="S153" i="4"/>
  <c r="P154" i="4"/>
  <c r="Q154" i="4"/>
  <c r="R154" i="4"/>
  <c r="S154" i="4"/>
  <c r="P155" i="4"/>
  <c r="Q155" i="4"/>
  <c r="R155" i="4"/>
  <c r="S155" i="4"/>
  <c r="P156" i="4"/>
  <c r="Q156" i="4"/>
  <c r="R156" i="4"/>
  <c r="S156" i="4"/>
  <c r="P157" i="4"/>
  <c r="Q157" i="4"/>
  <c r="R157" i="4"/>
  <c r="S157" i="4"/>
  <c r="P158" i="4"/>
  <c r="Q158" i="4"/>
  <c r="R158" i="4"/>
  <c r="S158" i="4"/>
  <c r="P159" i="4"/>
  <c r="Q159" i="4"/>
  <c r="R159" i="4"/>
  <c r="S159" i="4"/>
  <c r="P160" i="4"/>
  <c r="Q160" i="4"/>
  <c r="R160" i="4"/>
  <c r="S160" i="4"/>
  <c r="P161" i="4"/>
  <c r="Q161" i="4"/>
  <c r="R161" i="4"/>
  <c r="S161" i="4"/>
  <c r="P162" i="4"/>
  <c r="Q162" i="4"/>
  <c r="R162" i="4"/>
  <c r="S162" i="4"/>
  <c r="P163" i="4"/>
  <c r="Q163" i="4"/>
  <c r="R163" i="4"/>
  <c r="S163" i="4"/>
  <c r="P164" i="4"/>
  <c r="Q164" i="4"/>
  <c r="R164" i="4"/>
  <c r="S164" i="4"/>
  <c r="P165" i="4"/>
  <c r="Q165" i="4"/>
  <c r="R165" i="4"/>
  <c r="S165" i="4"/>
  <c r="P166" i="4"/>
  <c r="Q166" i="4"/>
  <c r="R166" i="4"/>
  <c r="S166" i="4"/>
  <c r="P167" i="4"/>
  <c r="Q167" i="4"/>
  <c r="R167" i="4"/>
  <c r="S167" i="4"/>
  <c r="P168" i="4"/>
  <c r="Q168" i="4"/>
  <c r="R168" i="4"/>
  <c r="S168" i="4"/>
  <c r="P169" i="4"/>
  <c r="Q169" i="4"/>
  <c r="R169" i="4"/>
  <c r="S169" i="4"/>
  <c r="P170" i="4"/>
  <c r="Q170" i="4"/>
  <c r="R170" i="4"/>
  <c r="S170" i="4"/>
  <c r="P171" i="4"/>
  <c r="Q171" i="4"/>
  <c r="R171" i="4"/>
  <c r="S171" i="4"/>
  <c r="P172" i="4"/>
  <c r="Q172" i="4"/>
  <c r="R172" i="4"/>
  <c r="S172" i="4"/>
  <c r="P173" i="4"/>
  <c r="Q173" i="4"/>
  <c r="R173" i="4"/>
  <c r="S173" i="4"/>
  <c r="P174" i="4"/>
  <c r="Q174" i="4"/>
  <c r="R174" i="4"/>
  <c r="S174" i="4"/>
  <c r="P175" i="4"/>
  <c r="Q175" i="4"/>
  <c r="R175" i="4"/>
  <c r="S175" i="4"/>
  <c r="P176" i="4"/>
  <c r="Q176" i="4"/>
  <c r="R176" i="4"/>
  <c r="S176" i="4"/>
  <c r="P177" i="4"/>
  <c r="Q177" i="4"/>
  <c r="R177" i="4"/>
  <c r="S177" i="4"/>
  <c r="P178" i="4"/>
  <c r="Q178" i="4"/>
  <c r="R178" i="4"/>
  <c r="S178" i="4"/>
  <c r="P179" i="4"/>
  <c r="Q179" i="4"/>
  <c r="R179" i="4"/>
  <c r="S179" i="4"/>
  <c r="P180" i="4"/>
  <c r="Q180" i="4"/>
  <c r="R180" i="4"/>
  <c r="S180" i="4"/>
  <c r="P181" i="4"/>
  <c r="Q181" i="4"/>
  <c r="R181" i="4"/>
  <c r="S181" i="4"/>
  <c r="P182" i="4"/>
  <c r="Q182" i="4"/>
  <c r="R182" i="4"/>
  <c r="S182" i="4"/>
  <c r="P183" i="4"/>
  <c r="Q183" i="4"/>
  <c r="R183" i="4"/>
  <c r="S183" i="4"/>
  <c r="P184" i="4"/>
  <c r="Q184" i="4"/>
  <c r="R184" i="4"/>
  <c r="S184" i="4"/>
  <c r="P185" i="4"/>
  <c r="Q185" i="4"/>
  <c r="R185" i="4"/>
  <c r="S185" i="4"/>
  <c r="P186" i="4"/>
  <c r="Q186" i="4"/>
  <c r="R186" i="4"/>
  <c r="S186" i="4"/>
  <c r="P187" i="4"/>
  <c r="Q187" i="4"/>
  <c r="R187" i="4"/>
  <c r="S187" i="4"/>
  <c r="P188" i="4"/>
  <c r="Q188" i="4"/>
  <c r="R188" i="4"/>
  <c r="S188" i="4"/>
  <c r="P189" i="4"/>
  <c r="Q189" i="4"/>
  <c r="R189" i="4"/>
  <c r="S189" i="4"/>
  <c r="P190" i="4"/>
  <c r="Q190" i="4"/>
  <c r="R190" i="4"/>
  <c r="S190" i="4"/>
  <c r="P191" i="4"/>
  <c r="Q191" i="4"/>
  <c r="R191" i="4"/>
  <c r="S191" i="4"/>
  <c r="P192" i="4"/>
  <c r="Q192" i="4"/>
  <c r="R192" i="4"/>
  <c r="S192" i="4"/>
  <c r="P193" i="4"/>
  <c r="Q193" i="4"/>
  <c r="R193" i="4"/>
  <c r="S193" i="4"/>
  <c r="P194" i="4"/>
  <c r="Q194" i="4"/>
  <c r="R194" i="4"/>
  <c r="S194" i="4"/>
  <c r="P195" i="4"/>
  <c r="Q195" i="4"/>
  <c r="R195" i="4"/>
  <c r="S195" i="4"/>
  <c r="P196" i="4"/>
  <c r="Q196" i="4"/>
  <c r="R196" i="4"/>
  <c r="S196" i="4"/>
  <c r="P197" i="4"/>
  <c r="Q197" i="4"/>
  <c r="R197" i="4"/>
  <c r="S197" i="4"/>
  <c r="P198" i="4"/>
  <c r="Q198" i="4"/>
  <c r="R198" i="4"/>
  <c r="S198" i="4"/>
  <c r="P199" i="4"/>
  <c r="Q199" i="4"/>
  <c r="R199" i="4"/>
  <c r="S199" i="4"/>
  <c r="S3" i="4"/>
  <c r="R3" i="4"/>
  <c r="Q3" i="4"/>
  <c r="P3" i="4" l="1"/>
  <c r="L4" i="4"/>
  <c r="M4" i="4"/>
  <c r="N4" i="4"/>
  <c r="O4" i="4"/>
  <c r="L5" i="4"/>
  <c r="M5" i="4"/>
  <c r="N5" i="4"/>
  <c r="O5" i="4"/>
  <c r="L6" i="4"/>
  <c r="M6" i="4"/>
  <c r="N6" i="4"/>
  <c r="O6" i="4"/>
  <c r="L7" i="4"/>
  <c r="M7" i="4"/>
  <c r="N7" i="4"/>
  <c r="O7" i="4"/>
  <c r="L8" i="4"/>
  <c r="M8" i="4"/>
  <c r="N8" i="4"/>
  <c r="O8" i="4"/>
  <c r="L9" i="4"/>
  <c r="M9" i="4"/>
  <c r="N9" i="4"/>
  <c r="O9" i="4"/>
  <c r="L10" i="4"/>
  <c r="M10" i="4"/>
  <c r="N10" i="4"/>
  <c r="O10" i="4"/>
  <c r="L11" i="4"/>
  <c r="M11" i="4"/>
  <c r="N11" i="4"/>
  <c r="O11" i="4"/>
  <c r="L12" i="4"/>
  <c r="M12" i="4"/>
  <c r="N12" i="4"/>
  <c r="O12" i="4"/>
  <c r="L13" i="4"/>
  <c r="M13" i="4"/>
  <c r="N13" i="4"/>
  <c r="O13" i="4"/>
  <c r="L14" i="4"/>
  <c r="M14" i="4"/>
  <c r="N14" i="4"/>
  <c r="O14" i="4"/>
  <c r="L15" i="4"/>
  <c r="M15" i="4"/>
  <c r="N15" i="4"/>
  <c r="O15" i="4"/>
  <c r="L16" i="4"/>
  <c r="M16" i="4"/>
  <c r="N16" i="4"/>
  <c r="O16" i="4"/>
  <c r="L17" i="4"/>
  <c r="M17" i="4"/>
  <c r="N17" i="4"/>
  <c r="O17" i="4"/>
  <c r="L18" i="4"/>
  <c r="M18" i="4"/>
  <c r="N18" i="4"/>
  <c r="O18" i="4"/>
  <c r="L19" i="4"/>
  <c r="M19" i="4"/>
  <c r="N19" i="4"/>
  <c r="O19" i="4"/>
  <c r="L20" i="4"/>
  <c r="M20" i="4"/>
  <c r="N20" i="4"/>
  <c r="O20" i="4"/>
  <c r="L21" i="4"/>
  <c r="M21" i="4"/>
  <c r="N21" i="4"/>
  <c r="O21" i="4"/>
  <c r="L22" i="4"/>
  <c r="M22" i="4"/>
  <c r="N22" i="4"/>
  <c r="O22" i="4"/>
  <c r="L23" i="4"/>
  <c r="M23" i="4"/>
  <c r="N23" i="4"/>
  <c r="O23" i="4"/>
  <c r="L24" i="4"/>
  <c r="M24" i="4"/>
  <c r="N24" i="4"/>
  <c r="O24" i="4"/>
  <c r="L25" i="4"/>
  <c r="M25" i="4"/>
  <c r="N25" i="4"/>
  <c r="O25" i="4"/>
  <c r="L26" i="4"/>
  <c r="M26" i="4"/>
  <c r="N26" i="4"/>
  <c r="O26" i="4"/>
  <c r="L27" i="4"/>
  <c r="M27" i="4"/>
  <c r="N27" i="4"/>
  <c r="O27" i="4"/>
  <c r="L28" i="4"/>
  <c r="M28" i="4"/>
  <c r="N28" i="4"/>
  <c r="O28" i="4"/>
  <c r="L29" i="4"/>
  <c r="M29" i="4"/>
  <c r="N29" i="4"/>
  <c r="O29" i="4"/>
  <c r="L30" i="4"/>
  <c r="M30" i="4"/>
  <c r="N30" i="4"/>
  <c r="O30" i="4"/>
  <c r="L31" i="4"/>
  <c r="M31" i="4"/>
  <c r="N31" i="4"/>
  <c r="O31" i="4"/>
  <c r="L32" i="4"/>
  <c r="M32" i="4"/>
  <c r="N32" i="4"/>
  <c r="O32" i="4"/>
  <c r="L33" i="4"/>
  <c r="M33" i="4"/>
  <c r="N33" i="4"/>
  <c r="O33" i="4"/>
  <c r="L34" i="4"/>
  <c r="M34" i="4"/>
  <c r="N34" i="4"/>
  <c r="O34" i="4"/>
  <c r="L35" i="4"/>
  <c r="M35" i="4"/>
  <c r="N35" i="4"/>
  <c r="O35" i="4"/>
  <c r="L36" i="4"/>
  <c r="M36" i="4"/>
  <c r="N36" i="4"/>
  <c r="O36" i="4"/>
  <c r="L37" i="4"/>
  <c r="M37" i="4"/>
  <c r="N37" i="4"/>
  <c r="O37" i="4"/>
  <c r="L38" i="4"/>
  <c r="M38" i="4"/>
  <c r="N38" i="4"/>
  <c r="O38" i="4"/>
  <c r="L39" i="4"/>
  <c r="M39" i="4"/>
  <c r="N39" i="4"/>
  <c r="O39" i="4"/>
  <c r="L40" i="4"/>
  <c r="M40" i="4"/>
  <c r="N40" i="4"/>
  <c r="O40" i="4"/>
  <c r="L41" i="4"/>
  <c r="M41" i="4"/>
  <c r="N41" i="4"/>
  <c r="O41" i="4"/>
  <c r="L42" i="4"/>
  <c r="M42" i="4"/>
  <c r="N42" i="4"/>
  <c r="O42" i="4"/>
  <c r="L43" i="4"/>
  <c r="M43" i="4"/>
  <c r="N43" i="4"/>
  <c r="O43" i="4"/>
  <c r="L44" i="4"/>
  <c r="M44" i="4"/>
  <c r="N44" i="4"/>
  <c r="O44" i="4"/>
  <c r="L45" i="4"/>
  <c r="M45" i="4"/>
  <c r="N45" i="4"/>
  <c r="O45" i="4"/>
  <c r="L46" i="4"/>
  <c r="M46" i="4"/>
  <c r="N46" i="4"/>
  <c r="O46" i="4"/>
  <c r="L47" i="4"/>
  <c r="M47" i="4"/>
  <c r="N47" i="4"/>
  <c r="O47" i="4"/>
  <c r="L48" i="4"/>
  <c r="M48" i="4"/>
  <c r="N48" i="4"/>
  <c r="O48" i="4"/>
  <c r="L49" i="4"/>
  <c r="M49" i="4"/>
  <c r="N49" i="4"/>
  <c r="O49" i="4"/>
  <c r="L50" i="4"/>
  <c r="M50" i="4"/>
  <c r="N50" i="4"/>
  <c r="O50" i="4"/>
  <c r="L51" i="4"/>
  <c r="M51" i="4"/>
  <c r="N51" i="4"/>
  <c r="O51" i="4"/>
  <c r="L52" i="4"/>
  <c r="M52" i="4"/>
  <c r="N52" i="4"/>
  <c r="O52" i="4"/>
  <c r="L53" i="4"/>
  <c r="M53" i="4"/>
  <c r="N53" i="4"/>
  <c r="O53" i="4"/>
  <c r="L54" i="4"/>
  <c r="M54" i="4"/>
  <c r="N54" i="4"/>
  <c r="O54" i="4"/>
  <c r="L55" i="4"/>
  <c r="M55" i="4"/>
  <c r="N55" i="4"/>
  <c r="O55" i="4"/>
  <c r="L56" i="4"/>
  <c r="M56" i="4"/>
  <c r="N56" i="4"/>
  <c r="O56" i="4"/>
  <c r="L57" i="4"/>
  <c r="M57" i="4"/>
  <c r="N57" i="4"/>
  <c r="O57" i="4"/>
  <c r="L58" i="4"/>
  <c r="M58" i="4"/>
  <c r="N58" i="4"/>
  <c r="O58" i="4"/>
  <c r="L59" i="4"/>
  <c r="M59" i="4"/>
  <c r="N59" i="4"/>
  <c r="O59" i="4"/>
  <c r="L60" i="4"/>
  <c r="M60" i="4"/>
  <c r="N60" i="4"/>
  <c r="O60" i="4"/>
  <c r="L61" i="4"/>
  <c r="M61" i="4"/>
  <c r="N61" i="4"/>
  <c r="O61" i="4"/>
  <c r="L62" i="4"/>
  <c r="M62" i="4"/>
  <c r="N62" i="4"/>
  <c r="O62" i="4"/>
  <c r="L63" i="4"/>
  <c r="M63" i="4"/>
  <c r="N63" i="4"/>
  <c r="O63" i="4"/>
  <c r="L64" i="4"/>
  <c r="M64" i="4"/>
  <c r="N64" i="4"/>
  <c r="O64" i="4"/>
  <c r="L65" i="4"/>
  <c r="M65" i="4"/>
  <c r="N65" i="4"/>
  <c r="O65" i="4"/>
  <c r="L66" i="4"/>
  <c r="M66" i="4"/>
  <c r="N66" i="4"/>
  <c r="O66" i="4"/>
  <c r="L67" i="4"/>
  <c r="M67" i="4"/>
  <c r="N67" i="4"/>
  <c r="O67" i="4"/>
  <c r="L68" i="4"/>
  <c r="M68" i="4"/>
  <c r="N68" i="4"/>
  <c r="O68" i="4"/>
  <c r="L69" i="4"/>
  <c r="M69" i="4"/>
  <c r="N69" i="4"/>
  <c r="O69" i="4"/>
  <c r="L70" i="4"/>
  <c r="M70" i="4"/>
  <c r="N70" i="4"/>
  <c r="O70" i="4"/>
  <c r="L71" i="4"/>
  <c r="M71" i="4"/>
  <c r="N71" i="4"/>
  <c r="O71" i="4"/>
  <c r="L72" i="4"/>
  <c r="M72" i="4"/>
  <c r="N72" i="4"/>
  <c r="O72" i="4"/>
  <c r="L73" i="4"/>
  <c r="M73" i="4"/>
  <c r="N73" i="4"/>
  <c r="O73" i="4"/>
  <c r="L74" i="4"/>
  <c r="M74" i="4"/>
  <c r="N74" i="4"/>
  <c r="O74" i="4"/>
  <c r="L75" i="4"/>
  <c r="M75" i="4"/>
  <c r="N75" i="4"/>
  <c r="O75" i="4"/>
  <c r="L76" i="4"/>
  <c r="M76" i="4"/>
  <c r="N76" i="4"/>
  <c r="O76" i="4"/>
  <c r="L77" i="4"/>
  <c r="M77" i="4"/>
  <c r="N77" i="4"/>
  <c r="O77" i="4"/>
  <c r="L78" i="4"/>
  <c r="M78" i="4"/>
  <c r="N78" i="4"/>
  <c r="O78" i="4"/>
  <c r="L79" i="4"/>
  <c r="M79" i="4"/>
  <c r="N79" i="4"/>
  <c r="O79" i="4"/>
  <c r="L80" i="4"/>
  <c r="M80" i="4"/>
  <c r="N80" i="4"/>
  <c r="O80" i="4"/>
  <c r="L81" i="4"/>
  <c r="M81" i="4"/>
  <c r="N81" i="4"/>
  <c r="O81" i="4"/>
  <c r="L82" i="4"/>
  <c r="M82" i="4"/>
  <c r="N82" i="4"/>
  <c r="O82" i="4"/>
  <c r="L83" i="4"/>
  <c r="M83" i="4"/>
  <c r="N83" i="4"/>
  <c r="O83" i="4"/>
  <c r="L84" i="4"/>
  <c r="M84" i="4"/>
  <c r="N84" i="4"/>
  <c r="O84" i="4"/>
  <c r="L85" i="4"/>
  <c r="M85" i="4"/>
  <c r="N85" i="4"/>
  <c r="O85" i="4"/>
  <c r="L86" i="4"/>
  <c r="M86" i="4"/>
  <c r="N86" i="4"/>
  <c r="O86" i="4"/>
  <c r="L87" i="4"/>
  <c r="M87" i="4"/>
  <c r="N87" i="4"/>
  <c r="O87" i="4"/>
  <c r="L88" i="4"/>
  <c r="M88" i="4"/>
  <c r="N88" i="4"/>
  <c r="O88" i="4"/>
  <c r="L89" i="4"/>
  <c r="M89" i="4"/>
  <c r="N89" i="4"/>
  <c r="O89" i="4"/>
  <c r="L90" i="4"/>
  <c r="M90" i="4"/>
  <c r="N90" i="4"/>
  <c r="O90" i="4"/>
  <c r="L91" i="4"/>
  <c r="M91" i="4"/>
  <c r="N91" i="4"/>
  <c r="O91" i="4"/>
  <c r="L92" i="4"/>
  <c r="M92" i="4"/>
  <c r="N92" i="4"/>
  <c r="O92" i="4"/>
  <c r="L93" i="4"/>
  <c r="M93" i="4"/>
  <c r="N93" i="4"/>
  <c r="O93" i="4"/>
  <c r="L94" i="4"/>
  <c r="M94" i="4"/>
  <c r="N94" i="4"/>
  <c r="O94" i="4"/>
  <c r="L95" i="4"/>
  <c r="M95" i="4"/>
  <c r="N95" i="4"/>
  <c r="O95" i="4"/>
  <c r="L96" i="4"/>
  <c r="M96" i="4"/>
  <c r="N96" i="4"/>
  <c r="O96" i="4"/>
  <c r="L97" i="4"/>
  <c r="M97" i="4"/>
  <c r="N97" i="4"/>
  <c r="O97" i="4"/>
  <c r="L98" i="4"/>
  <c r="M98" i="4"/>
  <c r="N98" i="4"/>
  <c r="O98" i="4"/>
  <c r="L99" i="4"/>
  <c r="M99" i="4"/>
  <c r="N99" i="4"/>
  <c r="O99" i="4"/>
  <c r="L100" i="4"/>
  <c r="M100" i="4"/>
  <c r="N100" i="4"/>
  <c r="O100" i="4"/>
  <c r="L101" i="4"/>
  <c r="M101" i="4"/>
  <c r="N101" i="4"/>
  <c r="O101" i="4"/>
  <c r="L102" i="4"/>
  <c r="M102" i="4"/>
  <c r="N102" i="4"/>
  <c r="O102" i="4"/>
  <c r="L103" i="4"/>
  <c r="M103" i="4"/>
  <c r="N103" i="4"/>
  <c r="O103" i="4"/>
  <c r="L104" i="4"/>
  <c r="M104" i="4"/>
  <c r="N104" i="4"/>
  <c r="O104" i="4"/>
  <c r="L105" i="4"/>
  <c r="M105" i="4"/>
  <c r="N105" i="4"/>
  <c r="O105" i="4"/>
  <c r="L106" i="4"/>
  <c r="M106" i="4"/>
  <c r="N106" i="4"/>
  <c r="O106" i="4"/>
  <c r="L107" i="4"/>
  <c r="M107" i="4"/>
  <c r="N107" i="4"/>
  <c r="O107" i="4"/>
  <c r="L108" i="4"/>
  <c r="M108" i="4"/>
  <c r="N108" i="4"/>
  <c r="O108" i="4"/>
  <c r="L109" i="4"/>
  <c r="M109" i="4"/>
  <c r="N109" i="4"/>
  <c r="O109" i="4"/>
  <c r="L110" i="4"/>
  <c r="M110" i="4"/>
  <c r="N110" i="4"/>
  <c r="O110" i="4"/>
  <c r="L111" i="4"/>
  <c r="M111" i="4"/>
  <c r="N111" i="4"/>
  <c r="O111" i="4"/>
  <c r="L112" i="4"/>
  <c r="M112" i="4"/>
  <c r="N112" i="4"/>
  <c r="O112" i="4"/>
  <c r="L113" i="4"/>
  <c r="M113" i="4"/>
  <c r="N113" i="4"/>
  <c r="O113" i="4"/>
  <c r="L114" i="4"/>
  <c r="M114" i="4"/>
  <c r="N114" i="4"/>
  <c r="O114" i="4"/>
  <c r="L115" i="4"/>
  <c r="M115" i="4"/>
  <c r="N115" i="4"/>
  <c r="O115" i="4"/>
  <c r="L116" i="4"/>
  <c r="M116" i="4"/>
  <c r="N116" i="4"/>
  <c r="O116" i="4"/>
  <c r="L117" i="4"/>
  <c r="M117" i="4"/>
  <c r="N117" i="4"/>
  <c r="O117" i="4"/>
  <c r="L118" i="4"/>
  <c r="M118" i="4"/>
  <c r="N118" i="4"/>
  <c r="O118" i="4"/>
  <c r="L119" i="4"/>
  <c r="M119" i="4"/>
  <c r="N119" i="4"/>
  <c r="O119" i="4"/>
  <c r="L120" i="4"/>
  <c r="M120" i="4"/>
  <c r="N120" i="4"/>
  <c r="O120" i="4"/>
  <c r="L121" i="4"/>
  <c r="M121" i="4"/>
  <c r="N121" i="4"/>
  <c r="O121" i="4"/>
  <c r="L122" i="4"/>
  <c r="M122" i="4"/>
  <c r="N122" i="4"/>
  <c r="O122" i="4"/>
  <c r="L123" i="4"/>
  <c r="M123" i="4"/>
  <c r="N123" i="4"/>
  <c r="O123" i="4"/>
  <c r="L124" i="4"/>
  <c r="M124" i="4"/>
  <c r="N124" i="4"/>
  <c r="O124" i="4"/>
  <c r="L125" i="4"/>
  <c r="M125" i="4"/>
  <c r="N125" i="4"/>
  <c r="O125" i="4"/>
  <c r="L126" i="4"/>
  <c r="M126" i="4"/>
  <c r="N126" i="4"/>
  <c r="O126" i="4"/>
  <c r="L127" i="4"/>
  <c r="M127" i="4"/>
  <c r="N127" i="4"/>
  <c r="O127" i="4"/>
  <c r="L128" i="4"/>
  <c r="M128" i="4"/>
  <c r="N128" i="4"/>
  <c r="O128" i="4"/>
  <c r="L129" i="4"/>
  <c r="M129" i="4"/>
  <c r="N129" i="4"/>
  <c r="O129" i="4"/>
  <c r="L130" i="4"/>
  <c r="M130" i="4"/>
  <c r="N130" i="4"/>
  <c r="O130" i="4"/>
  <c r="L131" i="4"/>
  <c r="M131" i="4"/>
  <c r="N131" i="4"/>
  <c r="O131" i="4"/>
  <c r="L132" i="4"/>
  <c r="M132" i="4"/>
  <c r="N132" i="4"/>
  <c r="O132" i="4"/>
  <c r="L133" i="4"/>
  <c r="M133" i="4"/>
  <c r="N133" i="4"/>
  <c r="O133" i="4"/>
  <c r="L134" i="4"/>
  <c r="M134" i="4"/>
  <c r="N134" i="4"/>
  <c r="O134" i="4"/>
  <c r="L135" i="4"/>
  <c r="M135" i="4"/>
  <c r="N135" i="4"/>
  <c r="O135" i="4"/>
  <c r="L136" i="4"/>
  <c r="M136" i="4"/>
  <c r="N136" i="4"/>
  <c r="O136" i="4"/>
  <c r="L137" i="4"/>
  <c r="M137" i="4"/>
  <c r="N137" i="4"/>
  <c r="O137" i="4"/>
  <c r="L138" i="4"/>
  <c r="M138" i="4"/>
  <c r="N138" i="4"/>
  <c r="O138" i="4"/>
  <c r="L139" i="4"/>
  <c r="M139" i="4"/>
  <c r="N139" i="4"/>
  <c r="O139" i="4"/>
  <c r="L140" i="4"/>
  <c r="M140" i="4"/>
  <c r="N140" i="4"/>
  <c r="O140" i="4"/>
  <c r="L141" i="4"/>
  <c r="M141" i="4"/>
  <c r="N141" i="4"/>
  <c r="O141" i="4"/>
  <c r="L142" i="4"/>
  <c r="M142" i="4"/>
  <c r="N142" i="4"/>
  <c r="O142" i="4"/>
  <c r="L143" i="4"/>
  <c r="M143" i="4"/>
  <c r="N143" i="4"/>
  <c r="O143" i="4"/>
  <c r="L144" i="4"/>
  <c r="M144" i="4"/>
  <c r="N144" i="4"/>
  <c r="O144" i="4"/>
  <c r="L145" i="4"/>
  <c r="M145" i="4"/>
  <c r="N145" i="4"/>
  <c r="O145" i="4"/>
  <c r="L146" i="4"/>
  <c r="M146" i="4"/>
  <c r="N146" i="4"/>
  <c r="O146" i="4"/>
  <c r="L147" i="4"/>
  <c r="M147" i="4"/>
  <c r="N147" i="4"/>
  <c r="O147" i="4"/>
  <c r="L148" i="4"/>
  <c r="M148" i="4"/>
  <c r="N148" i="4"/>
  <c r="O148" i="4"/>
  <c r="L149" i="4"/>
  <c r="M149" i="4"/>
  <c r="N149" i="4"/>
  <c r="O149" i="4"/>
  <c r="L150" i="4"/>
  <c r="M150" i="4"/>
  <c r="N150" i="4"/>
  <c r="O150" i="4"/>
  <c r="L151" i="4"/>
  <c r="M151" i="4"/>
  <c r="N151" i="4"/>
  <c r="O151" i="4"/>
  <c r="L152" i="4"/>
  <c r="M152" i="4"/>
  <c r="N152" i="4"/>
  <c r="O152" i="4"/>
  <c r="L153" i="4"/>
  <c r="M153" i="4"/>
  <c r="N153" i="4"/>
  <c r="O153" i="4"/>
  <c r="L154" i="4"/>
  <c r="M154" i="4"/>
  <c r="N154" i="4"/>
  <c r="O154" i="4"/>
  <c r="L155" i="4"/>
  <c r="M155" i="4"/>
  <c r="N155" i="4"/>
  <c r="O155" i="4"/>
  <c r="L156" i="4"/>
  <c r="M156" i="4"/>
  <c r="N156" i="4"/>
  <c r="O156" i="4"/>
  <c r="L157" i="4"/>
  <c r="M157" i="4"/>
  <c r="N157" i="4"/>
  <c r="O157" i="4"/>
  <c r="L158" i="4"/>
  <c r="M158" i="4"/>
  <c r="N158" i="4"/>
  <c r="O158" i="4"/>
  <c r="L159" i="4"/>
  <c r="M159" i="4"/>
  <c r="N159" i="4"/>
  <c r="O159" i="4"/>
  <c r="L160" i="4"/>
  <c r="M160" i="4"/>
  <c r="N160" i="4"/>
  <c r="O160" i="4"/>
  <c r="L161" i="4"/>
  <c r="M161" i="4"/>
  <c r="N161" i="4"/>
  <c r="O161" i="4"/>
  <c r="L162" i="4"/>
  <c r="M162" i="4"/>
  <c r="N162" i="4"/>
  <c r="O162" i="4"/>
  <c r="L163" i="4"/>
  <c r="M163" i="4"/>
  <c r="N163" i="4"/>
  <c r="O163" i="4"/>
  <c r="L164" i="4"/>
  <c r="M164" i="4"/>
  <c r="N164" i="4"/>
  <c r="O164" i="4"/>
  <c r="L165" i="4"/>
  <c r="M165" i="4"/>
  <c r="N165" i="4"/>
  <c r="O165" i="4"/>
  <c r="L166" i="4"/>
  <c r="M166" i="4"/>
  <c r="N166" i="4"/>
  <c r="O166" i="4"/>
  <c r="L167" i="4"/>
  <c r="M167" i="4"/>
  <c r="N167" i="4"/>
  <c r="O167" i="4"/>
  <c r="L168" i="4"/>
  <c r="M168" i="4"/>
  <c r="N168" i="4"/>
  <c r="O168" i="4"/>
  <c r="L169" i="4"/>
  <c r="M169" i="4"/>
  <c r="N169" i="4"/>
  <c r="O169" i="4"/>
  <c r="L170" i="4"/>
  <c r="M170" i="4"/>
  <c r="N170" i="4"/>
  <c r="O170" i="4"/>
  <c r="L171" i="4"/>
  <c r="M171" i="4"/>
  <c r="N171" i="4"/>
  <c r="O171" i="4"/>
  <c r="L172" i="4"/>
  <c r="M172" i="4"/>
  <c r="N172" i="4"/>
  <c r="O172" i="4"/>
  <c r="L173" i="4"/>
  <c r="M173" i="4"/>
  <c r="N173" i="4"/>
  <c r="O173" i="4"/>
  <c r="L174" i="4"/>
  <c r="M174" i="4"/>
  <c r="N174" i="4"/>
  <c r="O174" i="4"/>
  <c r="L175" i="4"/>
  <c r="M175" i="4"/>
  <c r="N175" i="4"/>
  <c r="O175" i="4"/>
  <c r="L176" i="4"/>
  <c r="M176" i="4"/>
  <c r="N176" i="4"/>
  <c r="O176" i="4"/>
  <c r="L177" i="4"/>
  <c r="M177" i="4"/>
  <c r="N177" i="4"/>
  <c r="O177" i="4"/>
  <c r="L178" i="4"/>
  <c r="M178" i="4"/>
  <c r="N178" i="4"/>
  <c r="O178" i="4"/>
  <c r="L179" i="4"/>
  <c r="M179" i="4"/>
  <c r="N179" i="4"/>
  <c r="O179" i="4"/>
  <c r="L180" i="4"/>
  <c r="M180" i="4"/>
  <c r="N180" i="4"/>
  <c r="O180" i="4"/>
  <c r="L181" i="4"/>
  <c r="M181" i="4"/>
  <c r="N181" i="4"/>
  <c r="O181" i="4"/>
  <c r="L182" i="4"/>
  <c r="M182" i="4"/>
  <c r="N182" i="4"/>
  <c r="O182" i="4"/>
  <c r="L183" i="4"/>
  <c r="M183" i="4"/>
  <c r="N183" i="4"/>
  <c r="O183" i="4"/>
  <c r="L184" i="4"/>
  <c r="M184" i="4"/>
  <c r="N184" i="4"/>
  <c r="O184" i="4"/>
  <c r="L185" i="4"/>
  <c r="M185" i="4"/>
  <c r="N185" i="4"/>
  <c r="O185" i="4"/>
  <c r="L186" i="4"/>
  <c r="M186" i="4"/>
  <c r="N186" i="4"/>
  <c r="O186" i="4"/>
  <c r="L187" i="4"/>
  <c r="M187" i="4"/>
  <c r="N187" i="4"/>
  <c r="O187" i="4"/>
  <c r="L188" i="4"/>
  <c r="M188" i="4"/>
  <c r="N188" i="4"/>
  <c r="O188" i="4"/>
  <c r="L189" i="4"/>
  <c r="M189" i="4"/>
  <c r="N189" i="4"/>
  <c r="O189" i="4"/>
  <c r="L190" i="4"/>
  <c r="M190" i="4"/>
  <c r="N190" i="4"/>
  <c r="O190" i="4"/>
  <c r="L191" i="4"/>
  <c r="M191" i="4"/>
  <c r="N191" i="4"/>
  <c r="O191" i="4"/>
  <c r="L192" i="4"/>
  <c r="M192" i="4"/>
  <c r="N192" i="4"/>
  <c r="O192" i="4"/>
  <c r="L193" i="4"/>
  <c r="M193" i="4"/>
  <c r="N193" i="4"/>
  <c r="O193" i="4"/>
  <c r="L194" i="4"/>
  <c r="M194" i="4"/>
  <c r="N194" i="4"/>
  <c r="O194" i="4"/>
  <c r="L195" i="4"/>
  <c r="M195" i="4"/>
  <c r="N195" i="4"/>
  <c r="O195" i="4"/>
  <c r="L196" i="4"/>
  <c r="M196" i="4"/>
  <c r="N196" i="4"/>
  <c r="O196" i="4"/>
  <c r="L197" i="4"/>
  <c r="M197" i="4"/>
  <c r="N197" i="4"/>
  <c r="O197" i="4"/>
  <c r="L198" i="4"/>
  <c r="M198" i="4"/>
  <c r="N198" i="4"/>
  <c r="O198" i="4"/>
  <c r="L199" i="4"/>
  <c r="M199" i="4"/>
  <c r="N199" i="4"/>
  <c r="O199" i="4"/>
  <c r="M3" i="4"/>
  <c r="AD3" i="4" s="1"/>
  <c r="N3" i="4"/>
  <c r="AE3" i="4" s="1"/>
  <c r="O3" i="4"/>
  <c r="AF3" i="4" s="1"/>
  <c r="L3" i="4"/>
  <c r="V4" i="4"/>
  <c r="W4" i="4"/>
  <c r="X4" i="4"/>
  <c r="Y4" i="4"/>
  <c r="Z4" i="4"/>
  <c r="AA4" i="4"/>
  <c r="AB4" i="4"/>
  <c r="U4" i="4"/>
  <c r="V3" i="4"/>
  <c r="V5" i="4" s="1"/>
  <c r="W3" i="4"/>
  <c r="W5" i="4" s="1"/>
  <c r="X3" i="4"/>
  <c r="X5" i="4" s="1"/>
  <c r="Y3" i="4"/>
  <c r="Y5" i="4" s="1"/>
  <c r="Z3" i="4"/>
  <c r="Z5" i="4" s="1"/>
  <c r="AA3" i="4"/>
  <c r="AA5" i="4" s="1"/>
  <c r="AB3" i="4"/>
  <c r="AB5" i="4" s="1"/>
  <c r="U3" i="4"/>
  <c r="U5" i="4" s="1"/>
  <c r="S22" i="3"/>
  <c r="T27" i="3"/>
  <c r="R65" i="3"/>
  <c r="S70" i="3"/>
  <c r="S134" i="3"/>
  <c r="S146" i="3"/>
  <c r="T167" i="3"/>
  <c r="S178" i="3"/>
  <c r="U187" i="3"/>
  <c r="D3" i="3"/>
  <c r="E3" i="3"/>
  <c r="F3" i="3"/>
  <c r="G3" i="3"/>
  <c r="H3" i="3"/>
  <c r="I3" i="3"/>
  <c r="J3" i="3"/>
  <c r="K3" i="3"/>
  <c r="Y3" i="3" s="1"/>
  <c r="L3" i="3"/>
  <c r="M3" i="3"/>
  <c r="N3" i="3"/>
  <c r="O3" i="3"/>
  <c r="S3" i="3" s="1"/>
  <c r="P3" i="3"/>
  <c r="Q3" i="3"/>
  <c r="D4" i="3"/>
  <c r="E4" i="3"/>
  <c r="F4" i="3"/>
  <c r="G4" i="3"/>
  <c r="H4" i="3"/>
  <c r="V4" i="3" s="1"/>
  <c r="I4" i="3"/>
  <c r="J4" i="3"/>
  <c r="K4" i="3"/>
  <c r="Y4" i="3" s="1"/>
  <c r="L4" i="3"/>
  <c r="M4" i="3"/>
  <c r="N4" i="3"/>
  <c r="O4" i="3"/>
  <c r="P4" i="3"/>
  <c r="Q4" i="3"/>
  <c r="D5" i="3"/>
  <c r="E5" i="3"/>
  <c r="F5" i="3"/>
  <c r="G5" i="3"/>
  <c r="H5" i="3"/>
  <c r="I5" i="3"/>
  <c r="J5" i="3"/>
  <c r="K5" i="3"/>
  <c r="Y5" i="3" s="1"/>
  <c r="L5" i="3"/>
  <c r="M5" i="3"/>
  <c r="N5" i="3"/>
  <c r="O5" i="3"/>
  <c r="P5" i="3"/>
  <c r="Q5" i="3"/>
  <c r="D6" i="3"/>
  <c r="E6" i="3"/>
  <c r="F6" i="3"/>
  <c r="G6" i="3"/>
  <c r="S6" i="3" s="1"/>
  <c r="H6" i="3"/>
  <c r="I6" i="3"/>
  <c r="J6" i="3"/>
  <c r="K6" i="3"/>
  <c r="Y6" i="3" s="1"/>
  <c r="L6" i="3"/>
  <c r="M6" i="3"/>
  <c r="N6" i="3"/>
  <c r="O6" i="3"/>
  <c r="P6" i="3"/>
  <c r="Q6" i="3"/>
  <c r="D7" i="3"/>
  <c r="E7" i="3"/>
  <c r="F7" i="3"/>
  <c r="G7" i="3"/>
  <c r="S7" i="3" s="1"/>
  <c r="H7" i="3"/>
  <c r="I7" i="3"/>
  <c r="J7" i="3"/>
  <c r="K7" i="3"/>
  <c r="Y7" i="3" s="1"/>
  <c r="L7" i="3"/>
  <c r="M7" i="3"/>
  <c r="N7" i="3"/>
  <c r="O7" i="3"/>
  <c r="P7" i="3"/>
  <c r="Q7" i="3"/>
  <c r="D8" i="3"/>
  <c r="E8" i="3"/>
  <c r="F8" i="3"/>
  <c r="G8" i="3"/>
  <c r="H8" i="3"/>
  <c r="V8" i="3" s="1"/>
  <c r="I8" i="3"/>
  <c r="J8" i="3"/>
  <c r="K8" i="3"/>
  <c r="Y8" i="3" s="1"/>
  <c r="L8" i="3"/>
  <c r="M8" i="3"/>
  <c r="N8" i="3"/>
  <c r="O8" i="3"/>
  <c r="P8" i="3"/>
  <c r="Q8" i="3"/>
  <c r="D9" i="3"/>
  <c r="E9" i="3"/>
  <c r="F9" i="3"/>
  <c r="G9" i="3"/>
  <c r="H9" i="3"/>
  <c r="I9" i="3"/>
  <c r="J9" i="3"/>
  <c r="K9" i="3"/>
  <c r="Y9" i="3" s="1"/>
  <c r="L9" i="3"/>
  <c r="M9" i="3"/>
  <c r="N9" i="3"/>
  <c r="O9" i="3"/>
  <c r="P9" i="3"/>
  <c r="Q9" i="3"/>
  <c r="D10" i="3"/>
  <c r="W10" i="3" s="1"/>
  <c r="E10" i="3"/>
  <c r="F10" i="3"/>
  <c r="G10" i="3"/>
  <c r="H10" i="3"/>
  <c r="I10" i="3"/>
  <c r="J10" i="3"/>
  <c r="K10" i="3"/>
  <c r="Y10" i="3" s="1"/>
  <c r="L10" i="3"/>
  <c r="M10" i="3"/>
  <c r="N10" i="3"/>
  <c r="O10" i="3"/>
  <c r="P10" i="3"/>
  <c r="Q10" i="3"/>
  <c r="D11" i="3"/>
  <c r="E11" i="3"/>
  <c r="F11" i="3"/>
  <c r="G11" i="3"/>
  <c r="H11" i="3"/>
  <c r="I11" i="3"/>
  <c r="J11" i="3"/>
  <c r="K11" i="3"/>
  <c r="Y11" i="3" s="1"/>
  <c r="L11" i="3"/>
  <c r="M11" i="3"/>
  <c r="N11" i="3"/>
  <c r="O11" i="3"/>
  <c r="P11" i="3"/>
  <c r="Q11" i="3"/>
  <c r="D12" i="3"/>
  <c r="E12" i="3"/>
  <c r="F12" i="3"/>
  <c r="G12" i="3"/>
  <c r="H12" i="3"/>
  <c r="V12" i="3" s="1"/>
  <c r="I12" i="3"/>
  <c r="J12" i="3"/>
  <c r="K12" i="3"/>
  <c r="Y12" i="3" s="1"/>
  <c r="L12" i="3"/>
  <c r="M12" i="3"/>
  <c r="N12" i="3"/>
  <c r="O12" i="3"/>
  <c r="P12" i="3"/>
  <c r="Q12" i="3"/>
  <c r="D13" i="3"/>
  <c r="E13" i="3"/>
  <c r="F13" i="3"/>
  <c r="G13" i="3"/>
  <c r="H13" i="3"/>
  <c r="I13" i="3"/>
  <c r="J13" i="3"/>
  <c r="K13" i="3"/>
  <c r="Y13" i="3" s="1"/>
  <c r="L13" i="3"/>
  <c r="M13" i="3"/>
  <c r="R13" i="3" s="1"/>
  <c r="N13" i="3"/>
  <c r="O13" i="3"/>
  <c r="P13" i="3"/>
  <c r="Q13" i="3"/>
  <c r="D14" i="3"/>
  <c r="E14" i="3"/>
  <c r="F14" i="3"/>
  <c r="G14" i="3"/>
  <c r="H14" i="3"/>
  <c r="I14" i="3"/>
  <c r="J14" i="3"/>
  <c r="K14" i="3"/>
  <c r="Y14" i="3" s="1"/>
  <c r="L14" i="3"/>
  <c r="M14" i="3"/>
  <c r="N14" i="3"/>
  <c r="O14" i="3"/>
  <c r="P14" i="3"/>
  <c r="Q14" i="3"/>
  <c r="D15" i="3"/>
  <c r="E15" i="3"/>
  <c r="F15" i="3"/>
  <c r="G15" i="3"/>
  <c r="H15" i="3"/>
  <c r="I15" i="3"/>
  <c r="J15" i="3"/>
  <c r="K15" i="3"/>
  <c r="Y15" i="3" s="1"/>
  <c r="L15" i="3"/>
  <c r="M15" i="3"/>
  <c r="N15" i="3"/>
  <c r="O15" i="3"/>
  <c r="P15" i="3"/>
  <c r="Q15" i="3"/>
  <c r="D16" i="3"/>
  <c r="E16" i="3"/>
  <c r="F16" i="3"/>
  <c r="G16" i="3"/>
  <c r="S16" i="3" s="1"/>
  <c r="H16" i="3"/>
  <c r="V16" i="3" s="1"/>
  <c r="I16" i="3"/>
  <c r="J16" i="3"/>
  <c r="K16" i="3"/>
  <c r="Y16" i="3" s="1"/>
  <c r="L16" i="3"/>
  <c r="M16" i="3"/>
  <c r="N16" i="3"/>
  <c r="O16" i="3"/>
  <c r="P16" i="3"/>
  <c r="Q16" i="3"/>
  <c r="D17" i="3"/>
  <c r="E17" i="3"/>
  <c r="F17" i="3"/>
  <c r="G17" i="3"/>
  <c r="H17" i="3"/>
  <c r="I17" i="3"/>
  <c r="J17" i="3"/>
  <c r="K17" i="3"/>
  <c r="Y17" i="3" s="1"/>
  <c r="L17" i="3"/>
  <c r="M17" i="3"/>
  <c r="R17" i="3" s="1"/>
  <c r="N17" i="3"/>
  <c r="O17" i="3"/>
  <c r="P17" i="3"/>
  <c r="Q17" i="3"/>
  <c r="D18" i="3"/>
  <c r="W18" i="3" s="1"/>
  <c r="E18" i="3"/>
  <c r="F18" i="3"/>
  <c r="G18" i="3"/>
  <c r="H18" i="3"/>
  <c r="I18" i="3"/>
  <c r="J18" i="3"/>
  <c r="K18" i="3"/>
  <c r="Y18" i="3" s="1"/>
  <c r="L18" i="3"/>
  <c r="M18" i="3"/>
  <c r="N18" i="3"/>
  <c r="O18" i="3"/>
  <c r="P18" i="3"/>
  <c r="Q18" i="3"/>
  <c r="D19" i="3"/>
  <c r="E19" i="3"/>
  <c r="F19" i="3"/>
  <c r="G19" i="3"/>
  <c r="H19" i="3"/>
  <c r="I19" i="3"/>
  <c r="J19" i="3"/>
  <c r="K19" i="3"/>
  <c r="Y19" i="3" s="1"/>
  <c r="L19" i="3"/>
  <c r="M19" i="3"/>
  <c r="N19" i="3"/>
  <c r="O19" i="3"/>
  <c r="P19" i="3"/>
  <c r="Q19" i="3"/>
  <c r="D20" i="3"/>
  <c r="E20" i="3"/>
  <c r="F20" i="3"/>
  <c r="G20" i="3"/>
  <c r="H20" i="3"/>
  <c r="V20" i="3" s="1"/>
  <c r="I20" i="3"/>
  <c r="J20" i="3"/>
  <c r="K20" i="3"/>
  <c r="Y20" i="3" s="1"/>
  <c r="L20" i="3"/>
  <c r="M20" i="3"/>
  <c r="N20" i="3"/>
  <c r="O20" i="3"/>
  <c r="P20" i="3"/>
  <c r="Q20" i="3"/>
  <c r="D21" i="3"/>
  <c r="E21" i="3"/>
  <c r="F21" i="3"/>
  <c r="G21" i="3"/>
  <c r="H21" i="3"/>
  <c r="I21" i="3"/>
  <c r="J21" i="3"/>
  <c r="K21" i="3"/>
  <c r="Y21" i="3" s="1"/>
  <c r="L21" i="3"/>
  <c r="M21" i="3"/>
  <c r="N21" i="3"/>
  <c r="O21" i="3"/>
  <c r="P21" i="3"/>
  <c r="Q21" i="3"/>
  <c r="D22" i="3"/>
  <c r="E22" i="3"/>
  <c r="F22" i="3"/>
  <c r="G22" i="3"/>
  <c r="H22" i="3"/>
  <c r="I22" i="3"/>
  <c r="J22" i="3"/>
  <c r="K22" i="3"/>
  <c r="Y22" i="3" s="1"/>
  <c r="L22" i="3"/>
  <c r="M22" i="3"/>
  <c r="N22" i="3"/>
  <c r="O22" i="3"/>
  <c r="P22" i="3"/>
  <c r="Q22" i="3"/>
  <c r="D23" i="3"/>
  <c r="E23" i="3"/>
  <c r="F23" i="3"/>
  <c r="G23" i="3"/>
  <c r="S23" i="3" s="1"/>
  <c r="H23" i="3"/>
  <c r="I23" i="3"/>
  <c r="J23" i="3"/>
  <c r="K23" i="3"/>
  <c r="Y23" i="3" s="1"/>
  <c r="L23" i="3"/>
  <c r="M23" i="3"/>
  <c r="N23" i="3"/>
  <c r="O23" i="3"/>
  <c r="P23" i="3"/>
  <c r="Q23" i="3"/>
  <c r="D24" i="3"/>
  <c r="E24" i="3"/>
  <c r="F24" i="3"/>
  <c r="G24" i="3"/>
  <c r="H24" i="3"/>
  <c r="V24" i="3" s="1"/>
  <c r="I24" i="3"/>
  <c r="J24" i="3"/>
  <c r="K24" i="3"/>
  <c r="Y24" i="3" s="1"/>
  <c r="L24" i="3"/>
  <c r="M24" i="3"/>
  <c r="N24" i="3"/>
  <c r="O24" i="3"/>
  <c r="P24" i="3"/>
  <c r="Q24" i="3"/>
  <c r="D25" i="3"/>
  <c r="E25" i="3"/>
  <c r="F25" i="3"/>
  <c r="G25" i="3"/>
  <c r="H25" i="3"/>
  <c r="I25" i="3"/>
  <c r="J25" i="3"/>
  <c r="K25" i="3"/>
  <c r="Y25" i="3" s="1"/>
  <c r="L25" i="3"/>
  <c r="M25" i="3"/>
  <c r="N25" i="3"/>
  <c r="O25" i="3"/>
  <c r="P25" i="3"/>
  <c r="Q25" i="3"/>
  <c r="D26" i="3"/>
  <c r="W26" i="3" s="1"/>
  <c r="E26" i="3"/>
  <c r="F26" i="3"/>
  <c r="G26" i="3"/>
  <c r="H26" i="3"/>
  <c r="I26" i="3"/>
  <c r="J26" i="3"/>
  <c r="K26" i="3"/>
  <c r="Y26" i="3" s="1"/>
  <c r="L26" i="3"/>
  <c r="M26" i="3"/>
  <c r="N26" i="3"/>
  <c r="O26" i="3"/>
  <c r="P26" i="3"/>
  <c r="Q26" i="3"/>
  <c r="D27" i="3"/>
  <c r="E27" i="3"/>
  <c r="F27" i="3"/>
  <c r="G27" i="3"/>
  <c r="H27" i="3"/>
  <c r="I27" i="3"/>
  <c r="J27" i="3"/>
  <c r="K27" i="3"/>
  <c r="Y27" i="3" s="1"/>
  <c r="L27" i="3"/>
  <c r="M27" i="3"/>
  <c r="N27" i="3"/>
  <c r="O27" i="3"/>
  <c r="P27" i="3"/>
  <c r="Q27" i="3"/>
  <c r="D28" i="3"/>
  <c r="E28" i="3"/>
  <c r="F28" i="3"/>
  <c r="G28" i="3"/>
  <c r="H28" i="3"/>
  <c r="V28" i="3" s="1"/>
  <c r="I28" i="3"/>
  <c r="J28" i="3"/>
  <c r="K28" i="3"/>
  <c r="Y28" i="3" s="1"/>
  <c r="L28" i="3"/>
  <c r="M28" i="3"/>
  <c r="N28" i="3"/>
  <c r="O28" i="3"/>
  <c r="P28" i="3"/>
  <c r="Q28" i="3"/>
  <c r="D29" i="3"/>
  <c r="E29" i="3"/>
  <c r="F29" i="3"/>
  <c r="G29" i="3"/>
  <c r="H29" i="3"/>
  <c r="I29" i="3"/>
  <c r="J29" i="3"/>
  <c r="K29" i="3"/>
  <c r="Y29" i="3" s="1"/>
  <c r="L29" i="3"/>
  <c r="M29" i="3"/>
  <c r="R29" i="3" s="1"/>
  <c r="N29" i="3"/>
  <c r="O29" i="3"/>
  <c r="P29" i="3"/>
  <c r="Q29" i="3"/>
  <c r="D30" i="3"/>
  <c r="E30" i="3"/>
  <c r="F30" i="3"/>
  <c r="G30" i="3"/>
  <c r="H30" i="3"/>
  <c r="I30" i="3"/>
  <c r="J30" i="3"/>
  <c r="K30" i="3"/>
  <c r="Y30" i="3" s="1"/>
  <c r="L30" i="3"/>
  <c r="M30" i="3"/>
  <c r="N30" i="3"/>
  <c r="O30" i="3"/>
  <c r="P30" i="3"/>
  <c r="Q30" i="3"/>
  <c r="D31" i="3"/>
  <c r="E31" i="3"/>
  <c r="F31" i="3"/>
  <c r="G31" i="3"/>
  <c r="H31" i="3"/>
  <c r="I31" i="3"/>
  <c r="J31" i="3"/>
  <c r="K31" i="3"/>
  <c r="Y31" i="3" s="1"/>
  <c r="L31" i="3"/>
  <c r="M31" i="3"/>
  <c r="N31" i="3"/>
  <c r="O31" i="3"/>
  <c r="P31" i="3"/>
  <c r="Q31" i="3"/>
  <c r="D32" i="3"/>
  <c r="E32" i="3"/>
  <c r="F32" i="3"/>
  <c r="G32" i="3"/>
  <c r="S32" i="3" s="1"/>
  <c r="H32" i="3"/>
  <c r="V32" i="3" s="1"/>
  <c r="I32" i="3"/>
  <c r="J32" i="3"/>
  <c r="K32" i="3"/>
  <c r="Y32" i="3" s="1"/>
  <c r="L32" i="3"/>
  <c r="M32" i="3"/>
  <c r="N32" i="3"/>
  <c r="O32" i="3"/>
  <c r="P32" i="3"/>
  <c r="Q32" i="3"/>
  <c r="D33" i="3"/>
  <c r="E33" i="3"/>
  <c r="F33" i="3"/>
  <c r="G33" i="3"/>
  <c r="H33" i="3"/>
  <c r="I33" i="3"/>
  <c r="J33" i="3"/>
  <c r="K33" i="3"/>
  <c r="Y33" i="3" s="1"/>
  <c r="L33" i="3"/>
  <c r="M33" i="3"/>
  <c r="R33" i="3" s="1"/>
  <c r="N33" i="3"/>
  <c r="O33" i="3"/>
  <c r="P33" i="3"/>
  <c r="Q33" i="3"/>
  <c r="D34" i="3"/>
  <c r="W34" i="3" s="1"/>
  <c r="E34" i="3"/>
  <c r="F34" i="3"/>
  <c r="G34" i="3"/>
  <c r="H34" i="3"/>
  <c r="I34" i="3"/>
  <c r="J34" i="3"/>
  <c r="K34" i="3"/>
  <c r="Y34" i="3" s="1"/>
  <c r="L34" i="3"/>
  <c r="M34" i="3"/>
  <c r="N34" i="3"/>
  <c r="O34" i="3"/>
  <c r="P34" i="3"/>
  <c r="Q34" i="3"/>
  <c r="D35" i="3"/>
  <c r="E35" i="3"/>
  <c r="F35" i="3"/>
  <c r="G35" i="3"/>
  <c r="H35" i="3"/>
  <c r="I35" i="3"/>
  <c r="J35" i="3"/>
  <c r="K35" i="3"/>
  <c r="Y35" i="3" s="1"/>
  <c r="L35" i="3"/>
  <c r="M35" i="3"/>
  <c r="N35" i="3"/>
  <c r="O35" i="3"/>
  <c r="P35" i="3"/>
  <c r="Q35" i="3"/>
  <c r="D36" i="3"/>
  <c r="E36" i="3"/>
  <c r="F36" i="3"/>
  <c r="G36" i="3"/>
  <c r="H36" i="3"/>
  <c r="V36" i="3" s="1"/>
  <c r="I36" i="3"/>
  <c r="J36" i="3"/>
  <c r="K36" i="3"/>
  <c r="Y36" i="3" s="1"/>
  <c r="L36" i="3"/>
  <c r="M36" i="3"/>
  <c r="N36" i="3"/>
  <c r="O36" i="3"/>
  <c r="P36" i="3"/>
  <c r="Q36" i="3"/>
  <c r="D37" i="3"/>
  <c r="E37" i="3"/>
  <c r="F37" i="3"/>
  <c r="G37" i="3"/>
  <c r="H37" i="3"/>
  <c r="I37" i="3"/>
  <c r="J37" i="3"/>
  <c r="K37" i="3"/>
  <c r="Y37" i="3" s="1"/>
  <c r="L37" i="3"/>
  <c r="M37" i="3"/>
  <c r="N37" i="3"/>
  <c r="O37" i="3"/>
  <c r="P37" i="3"/>
  <c r="Q37" i="3"/>
  <c r="D38" i="3"/>
  <c r="E38" i="3"/>
  <c r="F38" i="3"/>
  <c r="G38" i="3"/>
  <c r="S38" i="3" s="1"/>
  <c r="H38" i="3"/>
  <c r="I38" i="3"/>
  <c r="J38" i="3"/>
  <c r="K38" i="3"/>
  <c r="Y38" i="3" s="1"/>
  <c r="L38" i="3"/>
  <c r="M38" i="3"/>
  <c r="N38" i="3"/>
  <c r="O38" i="3"/>
  <c r="P38" i="3"/>
  <c r="Q38" i="3"/>
  <c r="D39" i="3"/>
  <c r="E39" i="3"/>
  <c r="F39" i="3"/>
  <c r="G39" i="3"/>
  <c r="S39" i="3" s="1"/>
  <c r="H39" i="3"/>
  <c r="I39" i="3"/>
  <c r="J39" i="3"/>
  <c r="K39" i="3"/>
  <c r="Y39" i="3" s="1"/>
  <c r="L39" i="3"/>
  <c r="M39" i="3"/>
  <c r="N39" i="3"/>
  <c r="O39" i="3"/>
  <c r="P39" i="3"/>
  <c r="Q39" i="3"/>
  <c r="D40" i="3"/>
  <c r="E40" i="3"/>
  <c r="F40" i="3"/>
  <c r="G40" i="3"/>
  <c r="H40" i="3"/>
  <c r="V40" i="3" s="1"/>
  <c r="I40" i="3"/>
  <c r="J40" i="3"/>
  <c r="K40" i="3"/>
  <c r="Y40" i="3" s="1"/>
  <c r="L40" i="3"/>
  <c r="M40" i="3"/>
  <c r="N40" i="3"/>
  <c r="O40" i="3"/>
  <c r="P40" i="3"/>
  <c r="Q40" i="3"/>
  <c r="D41" i="3"/>
  <c r="E41" i="3"/>
  <c r="F41" i="3"/>
  <c r="G41" i="3"/>
  <c r="H41" i="3"/>
  <c r="I41" i="3"/>
  <c r="J41" i="3"/>
  <c r="K41" i="3"/>
  <c r="Y41" i="3" s="1"/>
  <c r="L41" i="3"/>
  <c r="M41" i="3"/>
  <c r="N41" i="3"/>
  <c r="O41" i="3"/>
  <c r="P41" i="3"/>
  <c r="Q41" i="3"/>
  <c r="D42" i="3"/>
  <c r="W42" i="3" s="1"/>
  <c r="E42" i="3"/>
  <c r="F42" i="3"/>
  <c r="G42" i="3"/>
  <c r="H42" i="3"/>
  <c r="I42" i="3"/>
  <c r="J42" i="3"/>
  <c r="K42" i="3"/>
  <c r="Y42" i="3" s="1"/>
  <c r="L42" i="3"/>
  <c r="M42" i="3"/>
  <c r="N42" i="3"/>
  <c r="O42" i="3"/>
  <c r="P42" i="3"/>
  <c r="Q42" i="3"/>
  <c r="D43" i="3"/>
  <c r="E43" i="3"/>
  <c r="F43" i="3"/>
  <c r="G43" i="3"/>
  <c r="H43" i="3"/>
  <c r="I43" i="3"/>
  <c r="J43" i="3"/>
  <c r="K43" i="3"/>
  <c r="Y43" i="3" s="1"/>
  <c r="L43" i="3"/>
  <c r="M43" i="3"/>
  <c r="N43" i="3"/>
  <c r="O43" i="3"/>
  <c r="P43" i="3"/>
  <c r="Q43" i="3"/>
  <c r="D44" i="3"/>
  <c r="E44" i="3"/>
  <c r="F44" i="3"/>
  <c r="G44" i="3"/>
  <c r="H44" i="3"/>
  <c r="V44" i="3" s="1"/>
  <c r="I44" i="3"/>
  <c r="J44" i="3"/>
  <c r="K44" i="3"/>
  <c r="Y44" i="3" s="1"/>
  <c r="L44" i="3"/>
  <c r="M44" i="3"/>
  <c r="N44" i="3"/>
  <c r="O44" i="3"/>
  <c r="P44" i="3"/>
  <c r="Q44" i="3"/>
  <c r="D45" i="3"/>
  <c r="R45" i="3" s="1"/>
  <c r="E45" i="3"/>
  <c r="F45" i="3"/>
  <c r="G45" i="3"/>
  <c r="H45" i="3"/>
  <c r="I45" i="3"/>
  <c r="J45" i="3"/>
  <c r="K45" i="3"/>
  <c r="Y45" i="3" s="1"/>
  <c r="L45" i="3"/>
  <c r="M45" i="3"/>
  <c r="N45" i="3"/>
  <c r="O45" i="3"/>
  <c r="P45" i="3"/>
  <c r="Q45" i="3"/>
  <c r="D46" i="3"/>
  <c r="E46" i="3"/>
  <c r="F46" i="3"/>
  <c r="G46" i="3"/>
  <c r="H46" i="3"/>
  <c r="I46" i="3"/>
  <c r="J46" i="3"/>
  <c r="K46" i="3"/>
  <c r="Y46" i="3" s="1"/>
  <c r="L46" i="3"/>
  <c r="M46" i="3"/>
  <c r="N46" i="3"/>
  <c r="O46" i="3"/>
  <c r="P46" i="3"/>
  <c r="Q46" i="3"/>
  <c r="D47" i="3"/>
  <c r="E47" i="3"/>
  <c r="F47" i="3"/>
  <c r="G47" i="3"/>
  <c r="H47" i="3"/>
  <c r="I47" i="3"/>
  <c r="J47" i="3"/>
  <c r="K47" i="3"/>
  <c r="Y47" i="3" s="1"/>
  <c r="L47" i="3"/>
  <c r="M47" i="3"/>
  <c r="N47" i="3"/>
  <c r="O47" i="3"/>
  <c r="P47" i="3"/>
  <c r="Q47" i="3"/>
  <c r="D48" i="3"/>
  <c r="E48" i="3"/>
  <c r="F48" i="3"/>
  <c r="G48" i="3"/>
  <c r="S48" i="3" s="1"/>
  <c r="H48" i="3"/>
  <c r="V48" i="3" s="1"/>
  <c r="I48" i="3"/>
  <c r="J48" i="3"/>
  <c r="K48" i="3"/>
  <c r="Y48" i="3" s="1"/>
  <c r="L48" i="3"/>
  <c r="M48" i="3"/>
  <c r="N48" i="3"/>
  <c r="O48" i="3"/>
  <c r="P48" i="3"/>
  <c r="Q48" i="3"/>
  <c r="D49" i="3"/>
  <c r="E49" i="3"/>
  <c r="F49" i="3"/>
  <c r="G49" i="3"/>
  <c r="H49" i="3"/>
  <c r="I49" i="3"/>
  <c r="J49" i="3"/>
  <c r="K49" i="3"/>
  <c r="Y49" i="3" s="1"/>
  <c r="L49" i="3"/>
  <c r="M49" i="3"/>
  <c r="R49" i="3" s="1"/>
  <c r="N49" i="3"/>
  <c r="O49" i="3"/>
  <c r="P49" i="3"/>
  <c r="Q49" i="3"/>
  <c r="D50" i="3"/>
  <c r="W50" i="3" s="1"/>
  <c r="E50" i="3"/>
  <c r="F50" i="3"/>
  <c r="G50" i="3"/>
  <c r="H50" i="3"/>
  <c r="I50" i="3"/>
  <c r="J50" i="3"/>
  <c r="K50" i="3"/>
  <c r="Y50" i="3" s="1"/>
  <c r="L50" i="3"/>
  <c r="M50" i="3"/>
  <c r="N50" i="3"/>
  <c r="O50" i="3"/>
  <c r="P50" i="3"/>
  <c r="Q50" i="3"/>
  <c r="D51" i="3"/>
  <c r="E51" i="3"/>
  <c r="F51" i="3"/>
  <c r="G51" i="3"/>
  <c r="H51" i="3"/>
  <c r="I51" i="3"/>
  <c r="J51" i="3"/>
  <c r="K51" i="3"/>
  <c r="Y51" i="3" s="1"/>
  <c r="L51" i="3"/>
  <c r="M51" i="3"/>
  <c r="N51" i="3"/>
  <c r="O51" i="3"/>
  <c r="P51" i="3"/>
  <c r="Q51" i="3"/>
  <c r="D52" i="3"/>
  <c r="E52" i="3"/>
  <c r="F52" i="3"/>
  <c r="G52" i="3"/>
  <c r="H52" i="3"/>
  <c r="V52" i="3" s="1"/>
  <c r="I52" i="3"/>
  <c r="J52" i="3"/>
  <c r="K52" i="3"/>
  <c r="Y52" i="3" s="1"/>
  <c r="L52" i="3"/>
  <c r="M52" i="3"/>
  <c r="N52" i="3"/>
  <c r="O52" i="3"/>
  <c r="P52" i="3"/>
  <c r="Q52" i="3"/>
  <c r="D53" i="3"/>
  <c r="E53" i="3"/>
  <c r="F53" i="3"/>
  <c r="G53" i="3"/>
  <c r="H53" i="3"/>
  <c r="I53" i="3"/>
  <c r="J53" i="3"/>
  <c r="K53" i="3"/>
  <c r="Y53" i="3" s="1"/>
  <c r="L53" i="3"/>
  <c r="M53" i="3"/>
  <c r="N53" i="3"/>
  <c r="O53" i="3"/>
  <c r="P53" i="3"/>
  <c r="Q53" i="3"/>
  <c r="D54" i="3"/>
  <c r="E54" i="3"/>
  <c r="F54" i="3"/>
  <c r="G54" i="3"/>
  <c r="S54" i="3" s="1"/>
  <c r="H54" i="3"/>
  <c r="I54" i="3"/>
  <c r="J54" i="3"/>
  <c r="K54" i="3"/>
  <c r="Y54" i="3" s="1"/>
  <c r="L54" i="3"/>
  <c r="M54" i="3"/>
  <c r="N54" i="3"/>
  <c r="O54" i="3"/>
  <c r="P54" i="3"/>
  <c r="Q54" i="3"/>
  <c r="D55" i="3"/>
  <c r="E55" i="3"/>
  <c r="F55" i="3"/>
  <c r="G55" i="3"/>
  <c r="S55" i="3" s="1"/>
  <c r="H55" i="3"/>
  <c r="I55" i="3"/>
  <c r="J55" i="3"/>
  <c r="K55" i="3"/>
  <c r="Y55" i="3" s="1"/>
  <c r="L55" i="3"/>
  <c r="M55" i="3"/>
  <c r="N55" i="3"/>
  <c r="O55" i="3"/>
  <c r="P55" i="3"/>
  <c r="Q55" i="3"/>
  <c r="D56" i="3"/>
  <c r="E56" i="3"/>
  <c r="F56" i="3"/>
  <c r="G56" i="3"/>
  <c r="H56" i="3"/>
  <c r="V56" i="3" s="1"/>
  <c r="I56" i="3"/>
  <c r="J56" i="3"/>
  <c r="K56" i="3"/>
  <c r="Y56" i="3" s="1"/>
  <c r="L56" i="3"/>
  <c r="M56" i="3"/>
  <c r="N56" i="3"/>
  <c r="O56" i="3"/>
  <c r="P56" i="3"/>
  <c r="Q56" i="3"/>
  <c r="D57" i="3"/>
  <c r="E57" i="3"/>
  <c r="F57" i="3"/>
  <c r="G57" i="3"/>
  <c r="H57" i="3"/>
  <c r="I57" i="3"/>
  <c r="J57" i="3"/>
  <c r="K57" i="3"/>
  <c r="Y57" i="3" s="1"/>
  <c r="L57" i="3"/>
  <c r="M57" i="3"/>
  <c r="N57" i="3"/>
  <c r="O57" i="3"/>
  <c r="P57" i="3"/>
  <c r="Q57" i="3"/>
  <c r="D58" i="3"/>
  <c r="E58" i="3"/>
  <c r="F58" i="3"/>
  <c r="G58" i="3"/>
  <c r="H58" i="3"/>
  <c r="I58" i="3"/>
  <c r="J58" i="3"/>
  <c r="K58" i="3"/>
  <c r="Y58" i="3" s="1"/>
  <c r="L58" i="3"/>
  <c r="M58" i="3"/>
  <c r="N58" i="3"/>
  <c r="O58" i="3"/>
  <c r="P58" i="3"/>
  <c r="Q58" i="3"/>
  <c r="D59" i="3"/>
  <c r="E59" i="3"/>
  <c r="F59" i="3"/>
  <c r="T59" i="3" s="1"/>
  <c r="G59" i="3"/>
  <c r="H59" i="3"/>
  <c r="I59" i="3"/>
  <c r="J59" i="3"/>
  <c r="K59" i="3"/>
  <c r="Y59" i="3" s="1"/>
  <c r="L59" i="3"/>
  <c r="M59" i="3"/>
  <c r="N59" i="3"/>
  <c r="O59" i="3"/>
  <c r="P59" i="3"/>
  <c r="Q59" i="3"/>
  <c r="D60" i="3"/>
  <c r="E60" i="3"/>
  <c r="F60" i="3"/>
  <c r="G60" i="3"/>
  <c r="H60" i="3"/>
  <c r="V60" i="3" s="1"/>
  <c r="I60" i="3"/>
  <c r="J60" i="3"/>
  <c r="K60" i="3"/>
  <c r="Y60" i="3" s="1"/>
  <c r="L60" i="3"/>
  <c r="M60" i="3"/>
  <c r="N60" i="3"/>
  <c r="O60" i="3"/>
  <c r="P60" i="3"/>
  <c r="Q60" i="3"/>
  <c r="D61" i="3"/>
  <c r="R61" i="3" s="1"/>
  <c r="E61" i="3"/>
  <c r="F61" i="3"/>
  <c r="G61" i="3"/>
  <c r="H61" i="3"/>
  <c r="I61" i="3"/>
  <c r="J61" i="3"/>
  <c r="K61" i="3"/>
  <c r="Y61" i="3" s="1"/>
  <c r="L61" i="3"/>
  <c r="M61" i="3"/>
  <c r="N61" i="3"/>
  <c r="O61" i="3"/>
  <c r="P61" i="3"/>
  <c r="Q61" i="3"/>
  <c r="D62" i="3"/>
  <c r="E62" i="3"/>
  <c r="F62" i="3"/>
  <c r="G62" i="3"/>
  <c r="H62" i="3"/>
  <c r="I62" i="3"/>
  <c r="J62" i="3"/>
  <c r="K62" i="3"/>
  <c r="Y62" i="3" s="1"/>
  <c r="L62" i="3"/>
  <c r="M62" i="3"/>
  <c r="N62" i="3"/>
  <c r="O62" i="3"/>
  <c r="P62" i="3"/>
  <c r="Q62" i="3"/>
  <c r="D63" i="3"/>
  <c r="E63" i="3"/>
  <c r="F63" i="3"/>
  <c r="G63" i="3"/>
  <c r="H63" i="3"/>
  <c r="I63" i="3"/>
  <c r="J63" i="3"/>
  <c r="K63" i="3"/>
  <c r="Y63" i="3" s="1"/>
  <c r="L63" i="3"/>
  <c r="M63" i="3"/>
  <c r="N63" i="3"/>
  <c r="O63" i="3"/>
  <c r="P63" i="3"/>
  <c r="Q63" i="3"/>
  <c r="D64" i="3"/>
  <c r="E64" i="3"/>
  <c r="F64" i="3"/>
  <c r="G64" i="3"/>
  <c r="H64" i="3"/>
  <c r="V64" i="3" s="1"/>
  <c r="I64" i="3"/>
  <c r="J64" i="3"/>
  <c r="K64" i="3"/>
  <c r="Y64" i="3" s="1"/>
  <c r="L64" i="3"/>
  <c r="M64" i="3"/>
  <c r="N64" i="3"/>
  <c r="O64" i="3"/>
  <c r="P64" i="3"/>
  <c r="Q64" i="3"/>
  <c r="D65" i="3"/>
  <c r="E65" i="3"/>
  <c r="F65" i="3"/>
  <c r="G65" i="3"/>
  <c r="H65" i="3"/>
  <c r="I65" i="3"/>
  <c r="J65" i="3"/>
  <c r="K65" i="3"/>
  <c r="Y65" i="3" s="1"/>
  <c r="L65" i="3"/>
  <c r="M65" i="3"/>
  <c r="N65" i="3"/>
  <c r="O65" i="3"/>
  <c r="P65" i="3"/>
  <c r="Q65" i="3"/>
  <c r="D66" i="3"/>
  <c r="E66" i="3"/>
  <c r="F66" i="3"/>
  <c r="G66" i="3"/>
  <c r="H66" i="3"/>
  <c r="I66" i="3"/>
  <c r="J66" i="3"/>
  <c r="K66" i="3"/>
  <c r="Y66" i="3" s="1"/>
  <c r="L66" i="3"/>
  <c r="M66" i="3"/>
  <c r="N66" i="3"/>
  <c r="O66" i="3"/>
  <c r="P66" i="3"/>
  <c r="Q66" i="3"/>
  <c r="D67" i="3"/>
  <c r="E67" i="3"/>
  <c r="F67" i="3"/>
  <c r="G67" i="3"/>
  <c r="H67" i="3"/>
  <c r="I67" i="3"/>
  <c r="J67" i="3"/>
  <c r="K67" i="3"/>
  <c r="Y67" i="3" s="1"/>
  <c r="L67" i="3"/>
  <c r="M67" i="3"/>
  <c r="N67" i="3"/>
  <c r="O67" i="3"/>
  <c r="P67" i="3"/>
  <c r="Q67" i="3"/>
  <c r="D68" i="3"/>
  <c r="E68" i="3"/>
  <c r="F68" i="3"/>
  <c r="G68" i="3"/>
  <c r="H68" i="3"/>
  <c r="I68" i="3"/>
  <c r="J68" i="3"/>
  <c r="K68" i="3"/>
  <c r="Y68" i="3" s="1"/>
  <c r="L68" i="3"/>
  <c r="M68" i="3"/>
  <c r="N68" i="3"/>
  <c r="O68" i="3"/>
  <c r="P68" i="3"/>
  <c r="Q68" i="3"/>
  <c r="D69" i="3"/>
  <c r="E69" i="3"/>
  <c r="F69" i="3"/>
  <c r="G69" i="3"/>
  <c r="H69" i="3"/>
  <c r="I69" i="3"/>
  <c r="J69" i="3"/>
  <c r="K69" i="3"/>
  <c r="Y69" i="3" s="1"/>
  <c r="L69" i="3"/>
  <c r="M69" i="3"/>
  <c r="N69" i="3"/>
  <c r="O69" i="3"/>
  <c r="P69" i="3"/>
  <c r="Q69" i="3"/>
  <c r="D70" i="3"/>
  <c r="E70" i="3"/>
  <c r="F70" i="3"/>
  <c r="G70" i="3"/>
  <c r="H70" i="3"/>
  <c r="I70" i="3"/>
  <c r="J70" i="3"/>
  <c r="K70" i="3"/>
  <c r="Y70" i="3" s="1"/>
  <c r="L70" i="3"/>
  <c r="M70" i="3"/>
  <c r="N70" i="3"/>
  <c r="O70" i="3"/>
  <c r="P70" i="3"/>
  <c r="Q70" i="3"/>
  <c r="D71" i="3"/>
  <c r="E71" i="3"/>
  <c r="F71" i="3"/>
  <c r="G71" i="3"/>
  <c r="H71" i="3"/>
  <c r="V71" i="3" s="1"/>
  <c r="I71" i="3"/>
  <c r="J71" i="3"/>
  <c r="K71" i="3"/>
  <c r="Y71" i="3" s="1"/>
  <c r="L71" i="3"/>
  <c r="M71" i="3"/>
  <c r="N71" i="3"/>
  <c r="O71" i="3"/>
  <c r="P71" i="3"/>
  <c r="Q71" i="3"/>
  <c r="D72" i="3"/>
  <c r="E72" i="3"/>
  <c r="F72" i="3"/>
  <c r="G72" i="3"/>
  <c r="H72" i="3"/>
  <c r="I72" i="3"/>
  <c r="J72" i="3"/>
  <c r="K72" i="3"/>
  <c r="Y72" i="3" s="1"/>
  <c r="L72" i="3"/>
  <c r="M72" i="3"/>
  <c r="N72" i="3"/>
  <c r="O72" i="3"/>
  <c r="P72" i="3"/>
  <c r="Q72" i="3"/>
  <c r="D73" i="3"/>
  <c r="E73" i="3"/>
  <c r="F73" i="3"/>
  <c r="G73" i="3"/>
  <c r="H73" i="3"/>
  <c r="I73" i="3"/>
  <c r="J73" i="3"/>
  <c r="K73" i="3"/>
  <c r="Y73" i="3" s="1"/>
  <c r="L73" i="3"/>
  <c r="M73" i="3"/>
  <c r="N73" i="3"/>
  <c r="O73" i="3"/>
  <c r="P73" i="3"/>
  <c r="Q73" i="3"/>
  <c r="D74" i="3"/>
  <c r="E74" i="3"/>
  <c r="F74" i="3"/>
  <c r="G74" i="3"/>
  <c r="H74" i="3"/>
  <c r="I74" i="3"/>
  <c r="J74" i="3"/>
  <c r="K74" i="3"/>
  <c r="Y74" i="3" s="1"/>
  <c r="L74" i="3"/>
  <c r="M74" i="3"/>
  <c r="N74" i="3"/>
  <c r="O74" i="3"/>
  <c r="P74" i="3"/>
  <c r="Q74" i="3"/>
  <c r="D75" i="3"/>
  <c r="E75" i="3"/>
  <c r="F75" i="3"/>
  <c r="G75" i="3"/>
  <c r="H75" i="3"/>
  <c r="V75" i="3" s="1"/>
  <c r="I75" i="3"/>
  <c r="J75" i="3"/>
  <c r="K75" i="3"/>
  <c r="Y75" i="3" s="1"/>
  <c r="L75" i="3"/>
  <c r="M75" i="3"/>
  <c r="N75" i="3"/>
  <c r="O75" i="3"/>
  <c r="P75" i="3"/>
  <c r="Q75" i="3"/>
  <c r="D76" i="3"/>
  <c r="E76" i="3"/>
  <c r="F76" i="3"/>
  <c r="G76" i="3"/>
  <c r="H76" i="3"/>
  <c r="I76" i="3"/>
  <c r="J76" i="3"/>
  <c r="K76" i="3"/>
  <c r="Y76" i="3" s="1"/>
  <c r="L76" i="3"/>
  <c r="M76" i="3"/>
  <c r="N76" i="3"/>
  <c r="O76" i="3"/>
  <c r="P76" i="3"/>
  <c r="Q76" i="3"/>
  <c r="D77" i="3"/>
  <c r="E77" i="3"/>
  <c r="F77" i="3"/>
  <c r="G77" i="3"/>
  <c r="H77" i="3"/>
  <c r="I77" i="3"/>
  <c r="J77" i="3"/>
  <c r="K77" i="3"/>
  <c r="Y77" i="3" s="1"/>
  <c r="L77" i="3"/>
  <c r="M77" i="3"/>
  <c r="N77" i="3"/>
  <c r="O77" i="3"/>
  <c r="P77" i="3"/>
  <c r="Q77" i="3"/>
  <c r="D78" i="3"/>
  <c r="E78" i="3"/>
  <c r="F78" i="3"/>
  <c r="G78" i="3"/>
  <c r="H78" i="3"/>
  <c r="I78" i="3"/>
  <c r="J78" i="3"/>
  <c r="K78" i="3"/>
  <c r="Y78" i="3" s="1"/>
  <c r="L78" i="3"/>
  <c r="M78" i="3"/>
  <c r="N78" i="3"/>
  <c r="O78" i="3"/>
  <c r="P78" i="3"/>
  <c r="Q78" i="3"/>
  <c r="D79" i="3"/>
  <c r="E79" i="3"/>
  <c r="F79" i="3"/>
  <c r="G79" i="3"/>
  <c r="H79" i="3"/>
  <c r="V79" i="3" s="1"/>
  <c r="I79" i="3"/>
  <c r="J79" i="3"/>
  <c r="K79" i="3"/>
  <c r="Y79" i="3" s="1"/>
  <c r="L79" i="3"/>
  <c r="M79" i="3"/>
  <c r="N79" i="3"/>
  <c r="O79" i="3"/>
  <c r="P79" i="3"/>
  <c r="Q79" i="3"/>
  <c r="D80" i="3"/>
  <c r="E80" i="3"/>
  <c r="F80" i="3"/>
  <c r="G80" i="3"/>
  <c r="H80" i="3"/>
  <c r="I80" i="3"/>
  <c r="J80" i="3"/>
  <c r="K80" i="3"/>
  <c r="Y80" i="3" s="1"/>
  <c r="L80" i="3"/>
  <c r="M80" i="3"/>
  <c r="N80" i="3"/>
  <c r="O80" i="3"/>
  <c r="P80" i="3"/>
  <c r="Q80" i="3"/>
  <c r="D81" i="3"/>
  <c r="W81" i="3" s="1"/>
  <c r="E81" i="3"/>
  <c r="F81" i="3"/>
  <c r="G81" i="3"/>
  <c r="H81" i="3"/>
  <c r="I81" i="3"/>
  <c r="J81" i="3"/>
  <c r="K81" i="3"/>
  <c r="Y81" i="3" s="1"/>
  <c r="L81" i="3"/>
  <c r="M81" i="3"/>
  <c r="N81" i="3"/>
  <c r="O81" i="3"/>
  <c r="P81" i="3"/>
  <c r="Q81" i="3"/>
  <c r="D82" i="3"/>
  <c r="E82" i="3"/>
  <c r="F82" i="3"/>
  <c r="G82" i="3"/>
  <c r="H82" i="3"/>
  <c r="I82" i="3"/>
  <c r="J82" i="3"/>
  <c r="K82" i="3"/>
  <c r="Y82" i="3" s="1"/>
  <c r="L82" i="3"/>
  <c r="M82" i="3"/>
  <c r="N82" i="3"/>
  <c r="O82" i="3"/>
  <c r="P82" i="3"/>
  <c r="Q82" i="3"/>
  <c r="D83" i="3"/>
  <c r="E83" i="3"/>
  <c r="F83" i="3"/>
  <c r="G83" i="3"/>
  <c r="H83" i="3"/>
  <c r="V83" i="3" s="1"/>
  <c r="I83" i="3"/>
  <c r="J83" i="3"/>
  <c r="K83" i="3"/>
  <c r="Y83" i="3" s="1"/>
  <c r="L83" i="3"/>
  <c r="M83" i="3"/>
  <c r="N83" i="3"/>
  <c r="O83" i="3"/>
  <c r="P83" i="3"/>
  <c r="Q83" i="3"/>
  <c r="D84" i="3"/>
  <c r="E84" i="3"/>
  <c r="F84" i="3"/>
  <c r="G84" i="3"/>
  <c r="H84" i="3"/>
  <c r="I84" i="3"/>
  <c r="J84" i="3"/>
  <c r="K84" i="3"/>
  <c r="Y84" i="3" s="1"/>
  <c r="L84" i="3"/>
  <c r="M84" i="3"/>
  <c r="N84" i="3"/>
  <c r="O84" i="3"/>
  <c r="P84" i="3"/>
  <c r="Q84" i="3"/>
  <c r="D85" i="3"/>
  <c r="E85" i="3"/>
  <c r="F85" i="3"/>
  <c r="G85" i="3"/>
  <c r="H85" i="3"/>
  <c r="I85" i="3"/>
  <c r="J85" i="3"/>
  <c r="K85" i="3"/>
  <c r="Y85" i="3" s="1"/>
  <c r="L85" i="3"/>
  <c r="M85" i="3"/>
  <c r="N85" i="3"/>
  <c r="O85" i="3"/>
  <c r="P85" i="3"/>
  <c r="Q85" i="3"/>
  <c r="D86" i="3"/>
  <c r="E86" i="3"/>
  <c r="F86" i="3"/>
  <c r="G86" i="3"/>
  <c r="S86" i="3" s="1"/>
  <c r="H86" i="3"/>
  <c r="I86" i="3"/>
  <c r="J86" i="3"/>
  <c r="K86" i="3"/>
  <c r="Y86" i="3" s="1"/>
  <c r="L86" i="3"/>
  <c r="M86" i="3"/>
  <c r="N86" i="3"/>
  <c r="O86" i="3"/>
  <c r="P86" i="3"/>
  <c r="Q86" i="3"/>
  <c r="D87" i="3"/>
  <c r="E87" i="3"/>
  <c r="F87" i="3"/>
  <c r="G87" i="3"/>
  <c r="H87" i="3"/>
  <c r="V87" i="3" s="1"/>
  <c r="I87" i="3"/>
  <c r="J87" i="3"/>
  <c r="K87" i="3"/>
  <c r="Y87" i="3" s="1"/>
  <c r="L87" i="3"/>
  <c r="M87" i="3"/>
  <c r="N87" i="3"/>
  <c r="O87" i="3"/>
  <c r="P87" i="3"/>
  <c r="Q87" i="3"/>
  <c r="D88" i="3"/>
  <c r="E88" i="3"/>
  <c r="F88" i="3"/>
  <c r="G88" i="3"/>
  <c r="H88" i="3"/>
  <c r="I88" i="3"/>
  <c r="J88" i="3"/>
  <c r="K88" i="3"/>
  <c r="Y88" i="3" s="1"/>
  <c r="L88" i="3"/>
  <c r="M88" i="3"/>
  <c r="N88" i="3"/>
  <c r="O88" i="3"/>
  <c r="P88" i="3"/>
  <c r="Q88" i="3"/>
  <c r="D89" i="3"/>
  <c r="E89" i="3"/>
  <c r="F89" i="3"/>
  <c r="G89" i="3"/>
  <c r="H89" i="3"/>
  <c r="I89" i="3"/>
  <c r="J89" i="3"/>
  <c r="K89" i="3"/>
  <c r="Y89" i="3" s="1"/>
  <c r="L89" i="3"/>
  <c r="M89" i="3"/>
  <c r="N89" i="3"/>
  <c r="O89" i="3"/>
  <c r="P89" i="3"/>
  <c r="Q89" i="3"/>
  <c r="D90" i="3"/>
  <c r="E90" i="3"/>
  <c r="F90" i="3"/>
  <c r="G90" i="3"/>
  <c r="H90" i="3"/>
  <c r="I90" i="3"/>
  <c r="J90" i="3"/>
  <c r="K90" i="3"/>
  <c r="Y90" i="3" s="1"/>
  <c r="L90" i="3"/>
  <c r="M90" i="3"/>
  <c r="N90" i="3"/>
  <c r="O90" i="3"/>
  <c r="P90" i="3"/>
  <c r="Q90" i="3"/>
  <c r="D91" i="3"/>
  <c r="E91" i="3"/>
  <c r="F91" i="3"/>
  <c r="G91" i="3"/>
  <c r="H91" i="3"/>
  <c r="V91" i="3" s="1"/>
  <c r="I91" i="3"/>
  <c r="J91" i="3"/>
  <c r="K91" i="3"/>
  <c r="Y91" i="3" s="1"/>
  <c r="L91" i="3"/>
  <c r="M91" i="3"/>
  <c r="N91" i="3"/>
  <c r="O91" i="3"/>
  <c r="P91" i="3"/>
  <c r="Q91" i="3"/>
  <c r="D92" i="3"/>
  <c r="E92" i="3"/>
  <c r="F92" i="3"/>
  <c r="G92" i="3"/>
  <c r="H92" i="3"/>
  <c r="I92" i="3"/>
  <c r="J92" i="3"/>
  <c r="K92" i="3"/>
  <c r="Y92" i="3" s="1"/>
  <c r="L92" i="3"/>
  <c r="M92" i="3"/>
  <c r="N92" i="3"/>
  <c r="O92" i="3"/>
  <c r="P92" i="3"/>
  <c r="Q92" i="3"/>
  <c r="D93" i="3"/>
  <c r="E93" i="3"/>
  <c r="F93" i="3"/>
  <c r="G93" i="3"/>
  <c r="H93" i="3"/>
  <c r="I93" i="3"/>
  <c r="J93" i="3"/>
  <c r="K93" i="3"/>
  <c r="Y93" i="3" s="1"/>
  <c r="L93" i="3"/>
  <c r="M93" i="3"/>
  <c r="N93" i="3"/>
  <c r="O93" i="3"/>
  <c r="P93" i="3"/>
  <c r="Q93" i="3"/>
  <c r="D94" i="3"/>
  <c r="E94" i="3"/>
  <c r="F94" i="3"/>
  <c r="G94" i="3"/>
  <c r="H94" i="3"/>
  <c r="I94" i="3"/>
  <c r="J94" i="3"/>
  <c r="K94" i="3"/>
  <c r="Y94" i="3" s="1"/>
  <c r="L94" i="3"/>
  <c r="M94" i="3"/>
  <c r="N94" i="3"/>
  <c r="O94" i="3"/>
  <c r="P94" i="3"/>
  <c r="Q94" i="3"/>
  <c r="D95" i="3"/>
  <c r="E95" i="3"/>
  <c r="F95" i="3"/>
  <c r="G95" i="3"/>
  <c r="H95" i="3"/>
  <c r="V95" i="3" s="1"/>
  <c r="I95" i="3"/>
  <c r="J95" i="3"/>
  <c r="K95" i="3"/>
  <c r="Y95" i="3" s="1"/>
  <c r="L95" i="3"/>
  <c r="M95" i="3"/>
  <c r="N95" i="3"/>
  <c r="O95" i="3"/>
  <c r="P95" i="3"/>
  <c r="Q95" i="3"/>
  <c r="D96" i="3"/>
  <c r="E96" i="3"/>
  <c r="F96" i="3"/>
  <c r="G96" i="3"/>
  <c r="H96" i="3"/>
  <c r="I96" i="3"/>
  <c r="J96" i="3"/>
  <c r="K96" i="3"/>
  <c r="Y96" i="3" s="1"/>
  <c r="L96" i="3"/>
  <c r="M96" i="3"/>
  <c r="N96" i="3"/>
  <c r="O96" i="3"/>
  <c r="P96" i="3"/>
  <c r="Q96" i="3"/>
  <c r="D97" i="3"/>
  <c r="W97" i="3" s="1"/>
  <c r="E97" i="3"/>
  <c r="F97" i="3"/>
  <c r="G97" i="3"/>
  <c r="H97" i="3"/>
  <c r="I97" i="3"/>
  <c r="J97" i="3"/>
  <c r="K97" i="3"/>
  <c r="Y97" i="3" s="1"/>
  <c r="L97" i="3"/>
  <c r="M97" i="3"/>
  <c r="N97" i="3"/>
  <c r="O97" i="3"/>
  <c r="P97" i="3"/>
  <c r="Q97" i="3"/>
  <c r="D98" i="3"/>
  <c r="E98" i="3"/>
  <c r="F98" i="3"/>
  <c r="G98" i="3"/>
  <c r="H98" i="3"/>
  <c r="I98" i="3"/>
  <c r="J98" i="3"/>
  <c r="K98" i="3"/>
  <c r="Y98" i="3" s="1"/>
  <c r="L98" i="3"/>
  <c r="M98" i="3"/>
  <c r="N98" i="3"/>
  <c r="O98" i="3"/>
  <c r="P98" i="3"/>
  <c r="Q98" i="3"/>
  <c r="D99" i="3"/>
  <c r="E99" i="3"/>
  <c r="F99" i="3"/>
  <c r="G99" i="3"/>
  <c r="H99" i="3"/>
  <c r="V99" i="3" s="1"/>
  <c r="I99" i="3"/>
  <c r="J99" i="3"/>
  <c r="K99" i="3"/>
  <c r="Y99" i="3" s="1"/>
  <c r="L99" i="3"/>
  <c r="M99" i="3"/>
  <c r="N99" i="3"/>
  <c r="O99" i="3"/>
  <c r="P99" i="3"/>
  <c r="Q99" i="3"/>
  <c r="D100" i="3"/>
  <c r="E100" i="3"/>
  <c r="F100" i="3"/>
  <c r="G100" i="3"/>
  <c r="H100" i="3"/>
  <c r="I100" i="3"/>
  <c r="J100" i="3"/>
  <c r="K100" i="3"/>
  <c r="Y100" i="3" s="1"/>
  <c r="L100" i="3"/>
  <c r="M100" i="3"/>
  <c r="N100" i="3"/>
  <c r="O100" i="3"/>
  <c r="P100" i="3"/>
  <c r="Q100" i="3"/>
  <c r="D101" i="3"/>
  <c r="E101" i="3"/>
  <c r="F101" i="3"/>
  <c r="G101" i="3"/>
  <c r="H101" i="3"/>
  <c r="I101" i="3"/>
  <c r="J101" i="3"/>
  <c r="K101" i="3"/>
  <c r="Y101" i="3" s="1"/>
  <c r="L101" i="3"/>
  <c r="M101" i="3"/>
  <c r="N101" i="3"/>
  <c r="O101" i="3"/>
  <c r="P101" i="3"/>
  <c r="Q101" i="3"/>
  <c r="D102" i="3"/>
  <c r="E102" i="3"/>
  <c r="F102" i="3"/>
  <c r="G102" i="3"/>
  <c r="S102" i="3" s="1"/>
  <c r="H102" i="3"/>
  <c r="I102" i="3"/>
  <c r="J102" i="3"/>
  <c r="K102" i="3"/>
  <c r="Y102" i="3" s="1"/>
  <c r="L102" i="3"/>
  <c r="M102" i="3"/>
  <c r="N102" i="3"/>
  <c r="O102" i="3"/>
  <c r="P102" i="3"/>
  <c r="Q102" i="3"/>
  <c r="D103" i="3"/>
  <c r="E103" i="3"/>
  <c r="F103" i="3"/>
  <c r="G103" i="3"/>
  <c r="H103" i="3"/>
  <c r="V103" i="3" s="1"/>
  <c r="I103" i="3"/>
  <c r="J103" i="3"/>
  <c r="K103" i="3"/>
  <c r="Y103" i="3" s="1"/>
  <c r="L103" i="3"/>
  <c r="M103" i="3"/>
  <c r="N103" i="3"/>
  <c r="O103" i="3"/>
  <c r="P103" i="3"/>
  <c r="Q103" i="3"/>
  <c r="D104" i="3"/>
  <c r="E104" i="3"/>
  <c r="F104" i="3"/>
  <c r="G104" i="3"/>
  <c r="H104" i="3"/>
  <c r="I104" i="3"/>
  <c r="J104" i="3"/>
  <c r="K104" i="3"/>
  <c r="Y104" i="3" s="1"/>
  <c r="L104" i="3"/>
  <c r="M104" i="3"/>
  <c r="N104" i="3"/>
  <c r="O104" i="3"/>
  <c r="P104" i="3"/>
  <c r="Q104" i="3"/>
  <c r="D105" i="3"/>
  <c r="E105" i="3"/>
  <c r="F105" i="3"/>
  <c r="G105" i="3"/>
  <c r="H105" i="3"/>
  <c r="I105" i="3"/>
  <c r="J105" i="3"/>
  <c r="K105" i="3"/>
  <c r="Y105" i="3" s="1"/>
  <c r="L105" i="3"/>
  <c r="M105" i="3"/>
  <c r="N105" i="3"/>
  <c r="O105" i="3"/>
  <c r="P105" i="3"/>
  <c r="Q105" i="3"/>
  <c r="D106" i="3"/>
  <c r="E106" i="3"/>
  <c r="F106" i="3"/>
  <c r="G106" i="3"/>
  <c r="H106" i="3"/>
  <c r="I106" i="3"/>
  <c r="J106" i="3"/>
  <c r="K106" i="3"/>
  <c r="Y106" i="3" s="1"/>
  <c r="L106" i="3"/>
  <c r="M106" i="3"/>
  <c r="N106" i="3"/>
  <c r="O106" i="3"/>
  <c r="P106" i="3"/>
  <c r="Q106" i="3"/>
  <c r="D107" i="3"/>
  <c r="E107" i="3"/>
  <c r="F107" i="3"/>
  <c r="G107" i="3"/>
  <c r="H107" i="3"/>
  <c r="V107" i="3" s="1"/>
  <c r="I107" i="3"/>
  <c r="J107" i="3"/>
  <c r="K107" i="3"/>
  <c r="Y107" i="3" s="1"/>
  <c r="L107" i="3"/>
  <c r="M107" i="3"/>
  <c r="N107" i="3"/>
  <c r="O107" i="3"/>
  <c r="P107" i="3"/>
  <c r="Q107" i="3"/>
  <c r="D108" i="3"/>
  <c r="E108" i="3"/>
  <c r="F108" i="3"/>
  <c r="G108" i="3"/>
  <c r="H108" i="3"/>
  <c r="I108" i="3"/>
  <c r="J108" i="3"/>
  <c r="K108" i="3"/>
  <c r="Y108" i="3" s="1"/>
  <c r="L108" i="3"/>
  <c r="M108" i="3"/>
  <c r="N108" i="3"/>
  <c r="O108" i="3"/>
  <c r="P108" i="3"/>
  <c r="Q108" i="3"/>
  <c r="D109" i="3"/>
  <c r="E109" i="3"/>
  <c r="F109" i="3"/>
  <c r="G109" i="3"/>
  <c r="H109" i="3"/>
  <c r="I109" i="3"/>
  <c r="J109" i="3"/>
  <c r="K109" i="3"/>
  <c r="Y109" i="3" s="1"/>
  <c r="L109" i="3"/>
  <c r="M109" i="3"/>
  <c r="N109" i="3"/>
  <c r="O109" i="3"/>
  <c r="P109" i="3"/>
  <c r="Q109" i="3"/>
  <c r="D110" i="3"/>
  <c r="E110" i="3"/>
  <c r="F110" i="3"/>
  <c r="T110" i="3" s="1"/>
  <c r="G110" i="3"/>
  <c r="H110" i="3"/>
  <c r="I110" i="3"/>
  <c r="J110" i="3"/>
  <c r="K110" i="3"/>
  <c r="Y110" i="3" s="1"/>
  <c r="L110" i="3"/>
  <c r="M110" i="3"/>
  <c r="N110" i="3"/>
  <c r="O110" i="3"/>
  <c r="P110" i="3"/>
  <c r="Q110" i="3"/>
  <c r="D111" i="3"/>
  <c r="E111" i="3"/>
  <c r="F111" i="3"/>
  <c r="G111" i="3"/>
  <c r="H111" i="3"/>
  <c r="V111" i="3" s="1"/>
  <c r="I111" i="3"/>
  <c r="J111" i="3"/>
  <c r="K111" i="3"/>
  <c r="Y111" i="3" s="1"/>
  <c r="L111" i="3"/>
  <c r="M111" i="3"/>
  <c r="N111" i="3"/>
  <c r="O111" i="3"/>
  <c r="P111" i="3"/>
  <c r="Q111" i="3"/>
  <c r="D112" i="3"/>
  <c r="E112" i="3"/>
  <c r="F112" i="3"/>
  <c r="G112" i="3"/>
  <c r="H112" i="3"/>
  <c r="I112" i="3"/>
  <c r="J112" i="3"/>
  <c r="K112" i="3"/>
  <c r="Y112" i="3" s="1"/>
  <c r="L112" i="3"/>
  <c r="M112" i="3"/>
  <c r="N112" i="3"/>
  <c r="O112" i="3"/>
  <c r="P112" i="3"/>
  <c r="Q112" i="3"/>
  <c r="D113" i="3"/>
  <c r="E113" i="3"/>
  <c r="F113" i="3"/>
  <c r="G113" i="3"/>
  <c r="H113" i="3"/>
  <c r="I113" i="3"/>
  <c r="J113" i="3"/>
  <c r="K113" i="3"/>
  <c r="Y113" i="3" s="1"/>
  <c r="L113" i="3"/>
  <c r="M113" i="3"/>
  <c r="N113" i="3"/>
  <c r="O113" i="3"/>
  <c r="P113" i="3"/>
  <c r="Q113" i="3"/>
  <c r="D114" i="3"/>
  <c r="E114" i="3"/>
  <c r="F114" i="3"/>
  <c r="G114" i="3"/>
  <c r="H114" i="3"/>
  <c r="I114" i="3"/>
  <c r="J114" i="3"/>
  <c r="K114" i="3"/>
  <c r="Y114" i="3" s="1"/>
  <c r="L114" i="3"/>
  <c r="M114" i="3"/>
  <c r="N114" i="3"/>
  <c r="O114" i="3"/>
  <c r="P114" i="3"/>
  <c r="Q114" i="3"/>
  <c r="D115" i="3"/>
  <c r="E115" i="3"/>
  <c r="F115" i="3"/>
  <c r="G115" i="3"/>
  <c r="H115" i="3"/>
  <c r="V115" i="3" s="1"/>
  <c r="I115" i="3"/>
  <c r="J115" i="3"/>
  <c r="K115" i="3"/>
  <c r="Y115" i="3" s="1"/>
  <c r="L115" i="3"/>
  <c r="M115" i="3"/>
  <c r="N115" i="3"/>
  <c r="O115" i="3"/>
  <c r="P115" i="3"/>
  <c r="Q115" i="3"/>
  <c r="D116" i="3"/>
  <c r="E116" i="3"/>
  <c r="F116" i="3"/>
  <c r="G116" i="3"/>
  <c r="H116" i="3"/>
  <c r="I116" i="3"/>
  <c r="J116" i="3"/>
  <c r="K116" i="3"/>
  <c r="Y116" i="3" s="1"/>
  <c r="L116" i="3"/>
  <c r="M116" i="3"/>
  <c r="N116" i="3"/>
  <c r="O116" i="3"/>
  <c r="P116" i="3"/>
  <c r="Q116" i="3"/>
  <c r="D117" i="3"/>
  <c r="E117" i="3"/>
  <c r="F117" i="3"/>
  <c r="G117" i="3"/>
  <c r="H117" i="3"/>
  <c r="I117" i="3"/>
  <c r="J117" i="3"/>
  <c r="K117" i="3"/>
  <c r="Y117" i="3" s="1"/>
  <c r="L117" i="3"/>
  <c r="M117" i="3"/>
  <c r="N117" i="3"/>
  <c r="O117" i="3"/>
  <c r="P117" i="3"/>
  <c r="Q117" i="3"/>
  <c r="D118" i="3"/>
  <c r="E118" i="3"/>
  <c r="F118" i="3"/>
  <c r="G118" i="3"/>
  <c r="S118" i="3" s="1"/>
  <c r="H118" i="3"/>
  <c r="I118" i="3"/>
  <c r="J118" i="3"/>
  <c r="K118" i="3"/>
  <c r="Y118" i="3" s="1"/>
  <c r="L118" i="3"/>
  <c r="M118" i="3"/>
  <c r="N118" i="3"/>
  <c r="O118" i="3"/>
  <c r="P118" i="3"/>
  <c r="Q118" i="3"/>
  <c r="D119" i="3"/>
  <c r="E119" i="3"/>
  <c r="F119" i="3"/>
  <c r="G119" i="3"/>
  <c r="H119" i="3"/>
  <c r="V119" i="3" s="1"/>
  <c r="I119" i="3"/>
  <c r="J119" i="3"/>
  <c r="K119" i="3"/>
  <c r="Y119" i="3" s="1"/>
  <c r="L119" i="3"/>
  <c r="M119" i="3"/>
  <c r="N119" i="3"/>
  <c r="O119" i="3"/>
  <c r="P119" i="3"/>
  <c r="Q119" i="3"/>
  <c r="D120" i="3"/>
  <c r="E120" i="3"/>
  <c r="F120" i="3"/>
  <c r="G120" i="3"/>
  <c r="H120" i="3"/>
  <c r="I120" i="3"/>
  <c r="J120" i="3"/>
  <c r="K120" i="3"/>
  <c r="Y120" i="3" s="1"/>
  <c r="L120" i="3"/>
  <c r="M120" i="3"/>
  <c r="N120" i="3"/>
  <c r="O120" i="3"/>
  <c r="P120" i="3"/>
  <c r="Q120" i="3"/>
  <c r="D121" i="3"/>
  <c r="E121" i="3"/>
  <c r="X121" i="3" s="1"/>
  <c r="F121" i="3"/>
  <c r="G121" i="3"/>
  <c r="H121" i="3"/>
  <c r="I121" i="3"/>
  <c r="J121" i="3"/>
  <c r="K121" i="3"/>
  <c r="Y121" i="3" s="1"/>
  <c r="L121" i="3"/>
  <c r="M121" i="3"/>
  <c r="N121" i="3"/>
  <c r="O121" i="3"/>
  <c r="P121" i="3"/>
  <c r="Q121" i="3"/>
  <c r="D122" i="3"/>
  <c r="E122" i="3"/>
  <c r="F122" i="3"/>
  <c r="G122" i="3"/>
  <c r="H122" i="3"/>
  <c r="I122" i="3"/>
  <c r="J122" i="3"/>
  <c r="K122" i="3"/>
  <c r="Y122" i="3" s="1"/>
  <c r="L122" i="3"/>
  <c r="M122" i="3"/>
  <c r="N122" i="3"/>
  <c r="O122" i="3"/>
  <c r="P122" i="3"/>
  <c r="Q122" i="3"/>
  <c r="D123" i="3"/>
  <c r="E123" i="3"/>
  <c r="F123" i="3"/>
  <c r="G123" i="3"/>
  <c r="H123" i="3"/>
  <c r="V123" i="3" s="1"/>
  <c r="I123" i="3"/>
  <c r="J123" i="3"/>
  <c r="K123" i="3"/>
  <c r="Y123" i="3" s="1"/>
  <c r="L123" i="3"/>
  <c r="M123" i="3"/>
  <c r="N123" i="3"/>
  <c r="O123" i="3"/>
  <c r="P123" i="3"/>
  <c r="Q123" i="3"/>
  <c r="D124" i="3"/>
  <c r="E124" i="3"/>
  <c r="X124" i="3" s="1"/>
  <c r="F124" i="3"/>
  <c r="G124" i="3"/>
  <c r="H124" i="3"/>
  <c r="I124" i="3"/>
  <c r="J124" i="3"/>
  <c r="K124" i="3"/>
  <c r="Y124" i="3" s="1"/>
  <c r="L124" i="3"/>
  <c r="M124" i="3"/>
  <c r="N124" i="3"/>
  <c r="O124" i="3"/>
  <c r="P124" i="3"/>
  <c r="Q124" i="3"/>
  <c r="D125" i="3"/>
  <c r="E125" i="3"/>
  <c r="F125" i="3"/>
  <c r="G125" i="3"/>
  <c r="H125" i="3"/>
  <c r="I125" i="3"/>
  <c r="J125" i="3"/>
  <c r="K125" i="3"/>
  <c r="Y125" i="3" s="1"/>
  <c r="L125" i="3"/>
  <c r="M125" i="3"/>
  <c r="N125" i="3"/>
  <c r="O125" i="3"/>
  <c r="P125" i="3"/>
  <c r="Q125" i="3"/>
  <c r="D126" i="3"/>
  <c r="E126" i="3"/>
  <c r="F126" i="3"/>
  <c r="G126" i="3"/>
  <c r="H126" i="3"/>
  <c r="I126" i="3"/>
  <c r="J126" i="3"/>
  <c r="K126" i="3"/>
  <c r="Y126" i="3" s="1"/>
  <c r="L126" i="3"/>
  <c r="M126" i="3"/>
  <c r="N126" i="3"/>
  <c r="O126" i="3"/>
  <c r="P126" i="3"/>
  <c r="Q126" i="3"/>
  <c r="D127" i="3"/>
  <c r="E127" i="3"/>
  <c r="F127" i="3"/>
  <c r="G127" i="3"/>
  <c r="H127" i="3"/>
  <c r="V127" i="3" s="1"/>
  <c r="I127" i="3"/>
  <c r="J127" i="3"/>
  <c r="K127" i="3"/>
  <c r="Y127" i="3" s="1"/>
  <c r="L127" i="3"/>
  <c r="M127" i="3"/>
  <c r="N127" i="3"/>
  <c r="O127" i="3"/>
  <c r="P127" i="3"/>
  <c r="Q127" i="3"/>
  <c r="D128" i="3"/>
  <c r="R128" i="3" s="1"/>
  <c r="E128" i="3"/>
  <c r="F128" i="3"/>
  <c r="G128" i="3"/>
  <c r="H128" i="3"/>
  <c r="I128" i="3"/>
  <c r="J128" i="3"/>
  <c r="K128" i="3"/>
  <c r="Y128" i="3" s="1"/>
  <c r="L128" i="3"/>
  <c r="M128" i="3"/>
  <c r="N128" i="3"/>
  <c r="O128" i="3"/>
  <c r="P128" i="3"/>
  <c r="Q128" i="3"/>
  <c r="D129" i="3"/>
  <c r="E129" i="3"/>
  <c r="F129" i="3"/>
  <c r="G129" i="3"/>
  <c r="H129" i="3"/>
  <c r="I129" i="3"/>
  <c r="J129" i="3"/>
  <c r="K129" i="3"/>
  <c r="Y129" i="3" s="1"/>
  <c r="L129" i="3"/>
  <c r="M129" i="3"/>
  <c r="N129" i="3"/>
  <c r="O129" i="3"/>
  <c r="P129" i="3"/>
  <c r="Q129" i="3"/>
  <c r="D130" i="3"/>
  <c r="E130" i="3"/>
  <c r="F130" i="3"/>
  <c r="G130" i="3"/>
  <c r="H130" i="3"/>
  <c r="I130" i="3"/>
  <c r="J130" i="3"/>
  <c r="K130" i="3"/>
  <c r="Y130" i="3" s="1"/>
  <c r="L130" i="3"/>
  <c r="M130" i="3"/>
  <c r="N130" i="3"/>
  <c r="O130" i="3"/>
  <c r="P130" i="3"/>
  <c r="Q130" i="3"/>
  <c r="D131" i="3"/>
  <c r="E131" i="3"/>
  <c r="F131" i="3"/>
  <c r="G131" i="3"/>
  <c r="S131" i="3" s="1"/>
  <c r="H131" i="3"/>
  <c r="V131" i="3" s="1"/>
  <c r="I131" i="3"/>
  <c r="J131" i="3"/>
  <c r="K131" i="3"/>
  <c r="Y131" i="3" s="1"/>
  <c r="L131" i="3"/>
  <c r="M131" i="3"/>
  <c r="N131" i="3"/>
  <c r="O131" i="3"/>
  <c r="P131" i="3"/>
  <c r="Q131" i="3"/>
  <c r="D132" i="3"/>
  <c r="E132" i="3"/>
  <c r="F132" i="3"/>
  <c r="G132" i="3"/>
  <c r="H132" i="3"/>
  <c r="I132" i="3"/>
  <c r="R132" i="3" s="1"/>
  <c r="J132" i="3"/>
  <c r="K132" i="3"/>
  <c r="Y132" i="3" s="1"/>
  <c r="L132" i="3"/>
  <c r="M132" i="3"/>
  <c r="N132" i="3"/>
  <c r="O132" i="3"/>
  <c r="P132" i="3"/>
  <c r="Q132" i="3"/>
  <c r="D133" i="3"/>
  <c r="E133" i="3"/>
  <c r="F133" i="3"/>
  <c r="G133" i="3"/>
  <c r="H133" i="3"/>
  <c r="I133" i="3"/>
  <c r="J133" i="3"/>
  <c r="K133" i="3"/>
  <c r="Y133" i="3" s="1"/>
  <c r="L133" i="3"/>
  <c r="M133" i="3"/>
  <c r="N133" i="3"/>
  <c r="O133" i="3"/>
  <c r="P133" i="3"/>
  <c r="Q133" i="3"/>
  <c r="D134" i="3"/>
  <c r="E134" i="3"/>
  <c r="F134" i="3"/>
  <c r="G134" i="3"/>
  <c r="H134" i="3"/>
  <c r="I134" i="3"/>
  <c r="J134" i="3"/>
  <c r="K134" i="3"/>
  <c r="Y134" i="3" s="1"/>
  <c r="L134" i="3"/>
  <c r="M134" i="3"/>
  <c r="N134" i="3"/>
  <c r="O134" i="3"/>
  <c r="P134" i="3"/>
  <c r="Q134" i="3"/>
  <c r="D135" i="3"/>
  <c r="E135" i="3"/>
  <c r="F135" i="3"/>
  <c r="G135" i="3"/>
  <c r="H135" i="3"/>
  <c r="V135" i="3" s="1"/>
  <c r="I135" i="3"/>
  <c r="J135" i="3"/>
  <c r="K135" i="3"/>
  <c r="Y135" i="3" s="1"/>
  <c r="L135" i="3"/>
  <c r="M135" i="3"/>
  <c r="N135" i="3"/>
  <c r="O135" i="3"/>
  <c r="P135" i="3"/>
  <c r="Q135" i="3"/>
  <c r="D136" i="3"/>
  <c r="E136" i="3"/>
  <c r="F136" i="3"/>
  <c r="G136" i="3"/>
  <c r="H136" i="3"/>
  <c r="I136" i="3"/>
  <c r="J136" i="3"/>
  <c r="K136" i="3"/>
  <c r="Y136" i="3" s="1"/>
  <c r="L136" i="3"/>
  <c r="M136" i="3"/>
  <c r="N136" i="3"/>
  <c r="O136" i="3"/>
  <c r="P136" i="3"/>
  <c r="Q136" i="3"/>
  <c r="D137" i="3"/>
  <c r="E137" i="3"/>
  <c r="X137" i="3" s="1"/>
  <c r="F137" i="3"/>
  <c r="G137" i="3"/>
  <c r="H137" i="3"/>
  <c r="I137" i="3"/>
  <c r="J137" i="3"/>
  <c r="K137" i="3"/>
  <c r="Y137" i="3" s="1"/>
  <c r="L137" i="3"/>
  <c r="M137" i="3"/>
  <c r="N137" i="3"/>
  <c r="O137" i="3"/>
  <c r="P137" i="3"/>
  <c r="Q137" i="3"/>
  <c r="D138" i="3"/>
  <c r="E138" i="3"/>
  <c r="F138" i="3"/>
  <c r="G138" i="3"/>
  <c r="S138" i="3" s="1"/>
  <c r="H138" i="3"/>
  <c r="I138" i="3"/>
  <c r="J138" i="3"/>
  <c r="K138" i="3"/>
  <c r="Y138" i="3" s="1"/>
  <c r="L138" i="3"/>
  <c r="M138" i="3"/>
  <c r="N138" i="3"/>
  <c r="O138" i="3"/>
  <c r="P138" i="3"/>
  <c r="Q138" i="3"/>
  <c r="D139" i="3"/>
  <c r="E139" i="3"/>
  <c r="F139" i="3"/>
  <c r="G139" i="3"/>
  <c r="H139" i="3"/>
  <c r="V139" i="3" s="1"/>
  <c r="I139" i="3"/>
  <c r="J139" i="3"/>
  <c r="K139" i="3"/>
  <c r="Y139" i="3" s="1"/>
  <c r="L139" i="3"/>
  <c r="M139" i="3"/>
  <c r="N139" i="3"/>
  <c r="O139" i="3"/>
  <c r="P139" i="3"/>
  <c r="Q139" i="3"/>
  <c r="D140" i="3"/>
  <c r="E140" i="3"/>
  <c r="X140" i="3" s="1"/>
  <c r="F140" i="3"/>
  <c r="G140" i="3"/>
  <c r="H140" i="3"/>
  <c r="I140" i="3"/>
  <c r="J140" i="3"/>
  <c r="K140" i="3"/>
  <c r="Y140" i="3" s="1"/>
  <c r="L140" i="3"/>
  <c r="M140" i="3"/>
  <c r="N140" i="3"/>
  <c r="O140" i="3"/>
  <c r="P140" i="3"/>
  <c r="Q140" i="3"/>
  <c r="D141" i="3"/>
  <c r="E141" i="3"/>
  <c r="X141" i="3" s="1"/>
  <c r="F141" i="3"/>
  <c r="G141" i="3"/>
  <c r="H141" i="3"/>
  <c r="I141" i="3"/>
  <c r="J141" i="3"/>
  <c r="K141" i="3"/>
  <c r="Y141" i="3" s="1"/>
  <c r="L141" i="3"/>
  <c r="M141" i="3"/>
  <c r="N141" i="3"/>
  <c r="O141" i="3"/>
  <c r="P141" i="3"/>
  <c r="Q141" i="3"/>
  <c r="D142" i="3"/>
  <c r="E142" i="3"/>
  <c r="F142" i="3"/>
  <c r="G142" i="3"/>
  <c r="H142" i="3"/>
  <c r="V142" i="3" s="1"/>
  <c r="I142" i="3"/>
  <c r="J142" i="3"/>
  <c r="K142" i="3"/>
  <c r="Y142" i="3" s="1"/>
  <c r="L142" i="3"/>
  <c r="M142" i="3"/>
  <c r="N142" i="3"/>
  <c r="O142" i="3"/>
  <c r="P142" i="3"/>
  <c r="Q142" i="3"/>
  <c r="D143" i="3"/>
  <c r="E143" i="3"/>
  <c r="X143" i="3" s="1"/>
  <c r="F143" i="3"/>
  <c r="G143" i="3"/>
  <c r="H143" i="3"/>
  <c r="V143" i="3" s="1"/>
  <c r="I143" i="3"/>
  <c r="J143" i="3"/>
  <c r="K143" i="3"/>
  <c r="Y143" i="3" s="1"/>
  <c r="L143" i="3"/>
  <c r="M143" i="3"/>
  <c r="N143" i="3"/>
  <c r="O143" i="3"/>
  <c r="P143" i="3"/>
  <c r="Q143" i="3"/>
  <c r="D144" i="3"/>
  <c r="E144" i="3"/>
  <c r="F144" i="3"/>
  <c r="G144" i="3"/>
  <c r="H144" i="3"/>
  <c r="I144" i="3"/>
  <c r="J144" i="3"/>
  <c r="K144" i="3"/>
  <c r="Y144" i="3" s="1"/>
  <c r="L144" i="3"/>
  <c r="M144" i="3"/>
  <c r="N144" i="3"/>
  <c r="O144" i="3"/>
  <c r="P144" i="3"/>
  <c r="Q144" i="3"/>
  <c r="S144" i="3" s="1"/>
  <c r="D145" i="3"/>
  <c r="E145" i="3"/>
  <c r="F145" i="3"/>
  <c r="G145" i="3"/>
  <c r="H145" i="3"/>
  <c r="I145" i="3"/>
  <c r="J145" i="3"/>
  <c r="K145" i="3"/>
  <c r="Y145" i="3" s="1"/>
  <c r="L145" i="3"/>
  <c r="M145" i="3"/>
  <c r="N145" i="3"/>
  <c r="O145" i="3"/>
  <c r="P145" i="3"/>
  <c r="Q145" i="3"/>
  <c r="D146" i="3"/>
  <c r="E146" i="3"/>
  <c r="F146" i="3"/>
  <c r="G146" i="3"/>
  <c r="H146" i="3"/>
  <c r="I146" i="3"/>
  <c r="J146" i="3"/>
  <c r="K146" i="3"/>
  <c r="Y146" i="3" s="1"/>
  <c r="L146" i="3"/>
  <c r="M146" i="3"/>
  <c r="N146" i="3"/>
  <c r="O146" i="3"/>
  <c r="P146" i="3"/>
  <c r="Q146" i="3"/>
  <c r="D147" i="3"/>
  <c r="E147" i="3"/>
  <c r="F147" i="3"/>
  <c r="G147" i="3"/>
  <c r="H147" i="3"/>
  <c r="V147" i="3" s="1"/>
  <c r="I147" i="3"/>
  <c r="J147" i="3"/>
  <c r="K147" i="3"/>
  <c r="Y147" i="3" s="1"/>
  <c r="L147" i="3"/>
  <c r="M147" i="3"/>
  <c r="N147" i="3"/>
  <c r="O147" i="3"/>
  <c r="P147" i="3"/>
  <c r="Q147" i="3"/>
  <c r="D148" i="3"/>
  <c r="E148" i="3"/>
  <c r="F148" i="3"/>
  <c r="G148" i="3"/>
  <c r="H148" i="3"/>
  <c r="I148" i="3"/>
  <c r="J148" i="3"/>
  <c r="K148" i="3"/>
  <c r="Y148" i="3" s="1"/>
  <c r="L148" i="3"/>
  <c r="M148" i="3"/>
  <c r="N148" i="3"/>
  <c r="O148" i="3"/>
  <c r="P148" i="3"/>
  <c r="Q148" i="3"/>
  <c r="D149" i="3"/>
  <c r="W149" i="3" s="1"/>
  <c r="E149" i="3"/>
  <c r="X149" i="3" s="1"/>
  <c r="F149" i="3"/>
  <c r="G149" i="3"/>
  <c r="H149" i="3"/>
  <c r="I149" i="3"/>
  <c r="J149" i="3"/>
  <c r="K149" i="3"/>
  <c r="Y149" i="3" s="1"/>
  <c r="L149" i="3"/>
  <c r="M149" i="3"/>
  <c r="N149" i="3"/>
  <c r="O149" i="3"/>
  <c r="P149" i="3"/>
  <c r="Q149" i="3"/>
  <c r="D150" i="3"/>
  <c r="E150" i="3"/>
  <c r="F150" i="3"/>
  <c r="G150" i="3"/>
  <c r="H150" i="3"/>
  <c r="I150" i="3"/>
  <c r="J150" i="3"/>
  <c r="K150" i="3"/>
  <c r="Y150" i="3" s="1"/>
  <c r="L150" i="3"/>
  <c r="M150" i="3"/>
  <c r="N150" i="3"/>
  <c r="O150" i="3"/>
  <c r="P150" i="3"/>
  <c r="Q150" i="3"/>
  <c r="D151" i="3"/>
  <c r="E151" i="3"/>
  <c r="X151" i="3" s="1"/>
  <c r="F151" i="3"/>
  <c r="G151" i="3"/>
  <c r="H151" i="3"/>
  <c r="V151" i="3" s="1"/>
  <c r="I151" i="3"/>
  <c r="J151" i="3"/>
  <c r="K151" i="3"/>
  <c r="Y151" i="3" s="1"/>
  <c r="L151" i="3"/>
  <c r="M151" i="3"/>
  <c r="N151" i="3"/>
  <c r="O151" i="3"/>
  <c r="P151" i="3"/>
  <c r="Q151" i="3"/>
  <c r="D152" i="3"/>
  <c r="E152" i="3"/>
  <c r="F152" i="3"/>
  <c r="G152" i="3"/>
  <c r="H152" i="3"/>
  <c r="I152" i="3"/>
  <c r="J152" i="3"/>
  <c r="K152" i="3"/>
  <c r="Y152" i="3" s="1"/>
  <c r="L152" i="3"/>
  <c r="M152" i="3"/>
  <c r="N152" i="3"/>
  <c r="O152" i="3"/>
  <c r="P152" i="3"/>
  <c r="Q152" i="3"/>
  <c r="D153" i="3"/>
  <c r="E153" i="3"/>
  <c r="F153" i="3"/>
  <c r="G153" i="3"/>
  <c r="H153" i="3"/>
  <c r="I153" i="3"/>
  <c r="J153" i="3"/>
  <c r="K153" i="3"/>
  <c r="Y153" i="3" s="1"/>
  <c r="L153" i="3"/>
  <c r="M153" i="3"/>
  <c r="N153" i="3"/>
  <c r="O153" i="3"/>
  <c r="P153" i="3"/>
  <c r="Q153" i="3"/>
  <c r="D154" i="3"/>
  <c r="E154" i="3"/>
  <c r="F154" i="3"/>
  <c r="G154" i="3"/>
  <c r="S154" i="3" s="1"/>
  <c r="H154" i="3"/>
  <c r="I154" i="3"/>
  <c r="J154" i="3"/>
  <c r="K154" i="3"/>
  <c r="Y154" i="3" s="1"/>
  <c r="L154" i="3"/>
  <c r="M154" i="3"/>
  <c r="N154" i="3"/>
  <c r="O154" i="3"/>
  <c r="P154" i="3"/>
  <c r="Q154" i="3"/>
  <c r="D155" i="3"/>
  <c r="E155" i="3"/>
  <c r="F155" i="3"/>
  <c r="G155" i="3"/>
  <c r="H155" i="3"/>
  <c r="V155" i="3" s="1"/>
  <c r="I155" i="3"/>
  <c r="J155" i="3"/>
  <c r="K155" i="3"/>
  <c r="Y155" i="3" s="1"/>
  <c r="L155" i="3"/>
  <c r="M155" i="3"/>
  <c r="N155" i="3"/>
  <c r="O155" i="3"/>
  <c r="P155" i="3"/>
  <c r="Q155" i="3"/>
  <c r="D156" i="3"/>
  <c r="E156" i="3"/>
  <c r="F156" i="3"/>
  <c r="G156" i="3"/>
  <c r="H156" i="3"/>
  <c r="I156" i="3"/>
  <c r="J156" i="3"/>
  <c r="K156" i="3"/>
  <c r="Y156" i="3" s="1"/>
  <c r="L156" i="3"/>
  <c r="M156" i="3"/>
  <c r="N156" i="3"/>
  <c r="O156" i="3"/>
  <c r="P156" i="3"/>
  <c r="Q156" i="3"/>
  <c r="D157" i="3"/>
  <c r="W157" i="3" s="1"/>
  <c r="E157" i="3"/>
  <c r="X157" i="3" s="1"/>
  <c r="F157" i="3"/>
  <c r="G157" i="3"/>
  <c r="H157" i="3"/>
  <c r="I157" i="3"/>
  <c r="J157" i="3"/>
  <c r="K157" i="3"/>
  <c r="Y157" i="3" s="1"/>
  <c r="L157" i="3"/>
  <c r="M157" i="3"/>
  <c r="N157" i="3"/>
  <c r="O157" i="3"/>
  <c r="P157" i="3"/>
  <c r="Q157" i="3"/>
  <c r="D158" i="3"/>
  <c r="E158" i="3"/>
  <c r="F158" i="3"/>
  <c r="G158" i="3"/>
  <c r="H158" i="3"/>
  <c r="I158" i="3"/>
  <c r="J158" i="3"/>
  <c r="K158" i="3"/>
  <c r="Y158" i="3" s="1"/>
  <c r="L158" i="3"/>
  <c r="M158" i="3"/>
  <c r="N158" i="3"/>
  <c r="O158" i="3"/>
  <c r="P158" i="3"/>
  <c r="Q158" i="3"/>
  <c r="D159" i="3"/>
  <c r="E159" i="3"/>
  <c r="X159" i="3" s="1"/>
  <c r="F159" i="3"/>
  <c r="G159" i="3"/>
  <c r="H159" i="3"/>
  <c r="V159" i="3" s="1"/>
  <c r="I159" i="3"/>
  <c r="J159" i="3"/>
  <c r="K159" i="3"/>
  <c r="Y159" i="3" s="1"/>
  <c r="L159" i="3"/>
  <c r="M159" i="3"/>
  <c r="N159" i="3"/>
  <c r="O159" i="3"/>
  <c r="P159" i="3"/>
  <c r="Q159" i="3"/>
  <c r="D160" i="3"/>
  <c r="E160" i="3"/>
  <c r="F160" i="3"/>
  <c r="G160" i="3"/>
  <c r="H160" i="3"/>
  <c r="I160" i="3"/>
  <c r="J160" i="3"/>
  <c r="K160" i="3"/>
  <c r="Y160" i="3" s="1"/>
  <c r="L160" i="3"/>
  <c r="M160" i="3"/>
  <c r="N160" i="3"/>
  <c r="O160" i="3"/>
  <c r="P160" i="3"/>
  <c r="Q160" i="3"/>
  <c r="D161" i="3"/>
  <c r="E161" i="3"/>
  <c r="F161" i="3"/>
  <c r="G161" i="3"/>
  <c r="H161" i="3"/>
  <c r="I161" i="3"/>
  <c r="J161" i="3"/>
  <c r="K161" i="3"/>
  <c r="Y161" i="3" s="1"/>
  <c r="L161" i="3"/>
  <c r="M161" i="3"/>
  <c r="N161" i="3"/>
  <c r="O161" i="3"/>
  <c r="P161" i="3"/>
  <c r="Q161" i="3"/>
  <c r="D162" i="3"/>
  <c r="E162" i="3"/>
  <c r="F162" i="3"/>
  <c r="G162" i="3"/>
  <c r="S162" i="3" s="1"/>
  <c r="H162" i="3"/>
  <c r="I162" i="3"/>
  <c r="J162" i="3"/>
  <c r="K162" i="3"/>
  <c r="Y162" i="3" s="1"/>
  <c r="L162" i="3"/>
  <c r="M162" i="3"/>
  <c r="N162" i="3"/>
  <c r="O162" i="3"/>
  <c r="P162" i="3"/>
  <c r="Q162" i="3"/>
  <c r="D163" i="3"/>
  <c r="R163" i="3" s="1"/>
  <c r="E163" i="3"/>
  <c r="F163" i="3"/>
  <c r="G163" i="3"/>
  <c r="H163" i="3"/>
  <c r="V163" i="3" s="1"/>
  <c r="I163" i="3"/>
  <c r="J163" i="3"/>
  <c r="K163" i="3"/>
  <c r="Y163" i="3" s="1"/>
  <c r="L163" i="3"/>
  <c r="M163" i="3"/>
  <c r="N163" i="3"/>
  <c r="O163" i="3"/>
  <c r="P163" i="3"/>
  <c r="Q163" i="3"/>
  <c r="D164" i="3"/>
  <c r="E164" i="3"/>
  <c r="F164" i="3"/>
  <c r="G164" i="3"/>
  <c r="H164" i="3"/>
  <c r="I164" i="3"/>
  <c r="J164" i="3"/>
  <c r="K164" i="3"/>
  <c r="Y164" i="3" s="1"/>
  <c r="L164" i="3"/>
  <c r="M164" i="3"/>
  <c r="N164" i="3"/>
  <c r="O164" i="3"/>
  <c r="P164" i="3"/>
  <c r="Q164" i="3"/>
  <c r="D165" i="3"/>
  <c r="W165" i="3" s="1"/>
  <c r="E165" i="3"/>
  <c r="X165" i="3" s="1"/>
  <c r="F165" i="3"/>
  <c r="G165" i="3"/>
  <c r="H165" i="3"/>
  <c r="I165" i="3"/>
  <c r="J165" i="3"/>
  <c r="K165" i="3"/>
  <c r="Y165" i="3" s="1"/>
  <c r="L165" i="3"/>
  <c r="M165" i="3"/>
  <c r="N165" i="3"/>
  <c r="O165" i="3"/>
  <c r="P165" i="3"/>
  <c r="Q165" i="3"/>
  <c r="D166" i="3"/>
  <c r="E166" i="3"/>
  <c r="F166" i="3"/>
  <c r="G166" i="3"/>
  <c r="H166" i="3"/>
  <c r="I166" i="3"/>
  <c r="J166" i="3"/>
  <c r="K166" i="3"/>
  <c r="Y166" i="3" s="1"/>
  <c r="L166" i="3"/>
  <c r="M166" i="3"/>
  <c r="N166" i="3"/>
  <c r="O166" i="3"/>
  <c r="P166" i="3"/>
  <c r="Q166" i="3"/>
  <c r="D167" i="3"/>
  <c r="E167" i="3"/>
  <c r="X167" i="3" s="1"/>
  <c r="F167" i="3"/>
  <c r="G167" i="3"/>
  <c r="H167" i="3"/>
  <c r="V167" i="3" s="1"/>
  <c r="I167" i="3"/>
  <c r="J167" i="3"/>
  <c r="K167" i="3"/>
  <c r="Y167" i="3" s="1"/>
  <c r="L167" i="3"/>
  <c r="M167" i="3"/>
  <c r="N167" i="3"/>
  <c r="O167" i="3"/>
  <c r="P167" i="3"/>
  <c r="Q167" i="3"/>
  <c r="D168" i="3"/>
  <c r="E168" i="3"/>
  <c r="F168" i="3"/>
  <c r="G168" i="3"/>
  <c r="H168" i="3"/>
  <c r="I168" i="3"/>
  <c r="J168" i="3"/>
  <c r="K168" i="3"/>
  <c r="Y168" i="3" s="1"/>
  <c r="L168" i="3"/>
  <c r="M168" i="3"/>
  <c r="N168" i="3"/>
  <c r="O168" i="3"/>
  <c r="P168" i="3"/>
  <c r="Q168" i="3"/>
  <c r="D169" i="3"/>
  <c r="E169" i="3"/>
  <c r="F169" i="3"/>
  <c r="G169" i="3"/>
  <c r="H169" i="3"/>
  <c r="I169" i="3"/>
  <c r="J169" i="3"/>
  <c r="K169" i="3"/>
  <c r="Y169" i="3" s="1"/>
  <c r="L169" i="3"/>
  <c r="M169" i="3"/>
  <c r="N169" i="3"/>
  <c r="O169" i="3"/>
  <c r="P169" i="3"/>
  <c r="Q169" i="3"/>
  <c r="D170" i="3"/>
  <c r="E170" i="3"/>
  <c r="F170" i="3"/>
  <c r="G170" i="3"/>
  <c r="S170" i="3" s="1"/>
  <c r="H170" i="3"/>
  <c r="I170" i="3"/>
  <c r="J170" i="3"/>
  <c r="K170" i="3"/>
  <c r="Y170" i="3" s="1"/>
  <c r="L170" i="3"/>
  <c r="M170" i="3"/>
  <c r="N170" i="3"/>
  <c r="O170" i="3"/>
  <c r="P170" i="3"/>
  <c r="Q170" i="3"/>
  <c r="D171" i="3"/>
  <c r="E171" i="3"/>
  <c r="F171" i="3"/>
  <c r="G171" i="3"/>
  <c r="H171" i="3"/>
  <c r="V171" i="3" s="1"/>
  <c r="I171" i="3"/>
  <c r="J171" i="3"/>
  <c r="K171" i="3"/>
  <c r="Y171" i="3" s="1"/>
  <c r="L171" i="3"/>
  <c r="M171" i="3"/>
  <c r="N171" i="3"/>
  <c r="O171" i="3"/>
  <c r="P171" i="3"/>
  <c r="Q171" i="3"/>
  <c r="D172" i="3"/>
  <c r="E172" i="3"/>
  <c r="F172" i="3"/>
  <c r="G172" i="3"/>
  <c r="H172" i="3"/>
  <c r="I172" i="3"/>
  <c r="J172" i="3"/>
  <c r="K172" i="3"/>
  <c r="Y172" i="3" s="1"/>
  <c r="L172" i="3"/>
  <c r="M172" i="3"/>
  <c r="N172" i="3"/>
  <c r="O172" i="3"/>
  <c r="P172" i="3"/>
  <c r="Q172" i="3"/>
  <c r="D173" i="3"/>
  <c r="W173" i="3" s="1"/>
  <c r="E173" i="3"/>
  <c r="X173" i="3" s="1"/>
  <c r="F173" i="3"/>
  <c r="G173" i="3"/>
  <c r="H173" i="3"/>
  <c r="I173" i="3"/>
  <c r="J173" i="3"/>
  <c r="K173" i="3"/>
  <c r="Y173" i="3" s="1"/>
  <c r="L173" i="3"/>
  <c r="M173" i="3"/>
  <c r="N173" i="3"/>
  <c r="O173" i="3"/>
  <c r="P173" i="3"/>
  <c r="Q173" i="3"/>
  <c r="D174" i="3"/>
  <c r="E174" i="3"/>
  <c r="F174" i="3"/>
  <c r="G174" i="3"/>
  <c r="H174" i="3"/>
  <c r="I174" i="3"/>
  <c r="J174" i="3"/>
  <c r="K174" i="3"/>
  <c r="Y174" i="3" s="1"/>
  <c r="L174" i="3"/>
  <c r="M174" i="3"/>
  <c r="N174" i="3"/>
  <c r="O174" i="3"/>
  <c r="P174" i="3"/>
  <c r="Q174" i="3"/>
  <c r="D175" i="3"/>
  <c r="E175" i="3"/>
  <c r="X175" i="3" s="1"/>
  <c r="F175" i="3"/>
  <c r="G175" i="3"/>
  <c r="H175" i="3"/>
  <c r="V175" i="3" s="1"/>
  <c r="I175" i="3"/>
  <c r="J175" i="3"/>
  <c r="K175" i="3"/>
  <c r="Y175" i="3" s="1"/>
  <c r="L175" i="3"/>
  <c r="M175" i="3"/>
  <c r="N175" i="3"/>
  <c r="O175" i="3"/>
  <c r="P175" i="3"/>
  <c r="Q175" i="3"/>
  <c r="D176" i="3"/>
  <c r="E176" i="3"/>
  <c r="F176" i="3"/>
  <c r="G176" i="3"/>
  <c r="H176" i="3"/>
  <c r="I176" i="3"/>
  <c r="J176" i="3"/>
  <c r="K176" i="3"/>
  <c r="Y176" i="3" s="1"/>
  <c r="L176" i="3"/>
  <c r="M176" i="3"/>
  <c r="N176" i="3"/>
  <c r="O176" i="3"/>
  <c r="P176" i="3"/>
  <c r="Q176" i="3"/>
  <c r="S176" i="3" s="1"/>
  <c r="D177" i="3"/>
  <c r="E177" i="3"/>
  <c r="F177" i="3"/>
  <c r="G177" i="3"/>
  <c r="H177" i="3"/>
  <c r="I177" i="3"/>
  <c r="J177" i="3"/>
  <c r="K177" i="3"/>
  <c r="Y177" i="3" s="1"/>
  <c r="L177" i="3"/>
  <c r="M177" i="3"/>
  <c r="N177" i="3"/>
  <c r="O177" i="3"/>
  <c r="P177" i="3"/>
  <c r="Q177" i="3"/>
  <c r="D178" i="3"/>
  <c r="E178" i="3"/>
  <c r="F178" i="3"/>
  <c r="G178" i="3"/>
  <c r="H178" i="3"/>
  <c r="I178" i="3"/>
  <c r="J178" i="3"/>
  <c r="K178" i="3"/>
  <c r="Y178" i="3" s="1"/>
  <c r="L178" i="3"/>
  <c r="M178" i="3"/>
  <c r="N178" i="3"/>
  <c r="O178" i="3"/>
  <c r="P178" i="3"/>
  <c r="Q178" i="3"/>
  <c r="D179" i="3"/>
  <c r="E179" i="3"/>
  <c r="F179" i="3"/>
  <c r="G179" i="3"/>
  <c r="H179" i="3"/>
  <c r="V179" i="3" s="1"/>
  <c r="I179" i="3"/>
  <c r="J179" i="3"/>
  <c r="K179" i="3"/>
  <c r="Y179" i="3" s="1"/>
  <c r="L179" i="3"/>
  <c r="M179" i="3"/>
  <c r="N179" i="3"/>
  <c r="O179" i="3"/>
  <c r="P179" i="3"/>
  <c r="Q179" i="3"/>
  <c r="D180" i="3"/>
  <c r="E180" i="3"/>
  <c r="F180" i="3"/>
  <c r="G180" i="3"/>
  <c r="H180" i="3"/>
  <c r="I180" i="3"/>
  <c r="J180" i="3"/>
  <c r="K180" i="3"/>
  <c r="Y180" i="3" s="1"/>
  <c r="L180" i="3"/>
  <c r="M180" i="3"/>
  <c r="N180" i="3"/>
  <c r="O180" i="3"/>
  <c r="P180" i="3"/>
  <c r="Q180" i="3"/>
  <c r="D181" i="3"/>
  <c r="W181" i="3" s="1"/>
  <c r="E181" i="3"/>
  <c r="X181" i="3" s="1"/>
  <c r="F181" i="3"/>
  <c r="G181" i="3"/>
  <c r="H181" i="3"/>
  <c r="I181" i="3"/>
  <c r="J181" i="3"/>
  <c r="K181" i="3"/>
  <c r="Y181" i="3" s="1"/>
  <c r="L181" i="3"/>
  <c r="M181" i="3"/>
  <c r="N181" i="3"/>
  <c r="O181" i="3"/>
  <c r="P181" i="3"/>
  <c r="Q181" i="3"/>
  <c r="D182" i="3"/>
  <c r="E182" i="3"/>
  <c r="F182" i="3"/>
  <c r="G182" i="3"/>
  <c r="H182" i="3"/>
  <c r="I182" i="3"/>
  <c r="J182" i="3"/>
  <c r="K182" i="3"/>
  <c r="Y182" i="3" s="1"/>
  <c r="L182" i="3"/>
  <c r="M182" i="3"/>
  <c r="N182" i="3"/>
  <c r="O182" i="3"/>
  <c r="P182" i="3"/>
  <c r="Q182" i="3"/>
  <c r="D183" i="3"/>
  <c r="E183" i="3"/>
  <c r="F183" i="3"/>
  <c r="G183" i="3"/>
  <c r="H183" i="3"/>
  <c r="V183" i="3" s="1"/>
  <c r="I183" i="3"/>
  <c r="J183" i="3"/>
  <c r="AA183" i="3" s="1"/>
  <c r="K183" i="3"/>
  <c r="Y183" i="3" s="1"/>
  <c r="L183" i="3"/>
  <c r="M183" i="3"/>
  <c r="N183" i="3"/>
  <c r="O183" i="3"/>
  <c r="P183" i="3"/>
  <c r="Q183" i="3"/>
  <c r="D184" i="3"/>
  <c r="E184" i="3"/>
  <c r="F184" i="3"/>
  <c r="G184" i="3"/>
  <c r="H184" i="3"/>
  <c r="I184" i="3"/>
  <c r="J184" i="3"/>
  <c r="K184" i="3"/>
  <c r="Y184" i="3" s="1"/>
  <c r="L184" i="3"/>
  <c r="M184" i="3"/>
  <c r="N184" i="3"/>
  <c r="O184" i="3"/>
  <c r="P184" i="3"/>
  <c r="Q184" i="3"/>
  <c r="D185" i="3"/>
  <c r="E185" i="3"/>
  <c r="X185" i="3" s="1"/>
  <c r="F185" i="3"/>
  <c r="G185" i="3"/>
  <c r="H185" i="3"/>
  <c r="I185" i="3"/>
  <c r="J185" i="3"/>
  <c r="K185" i="3"/>
  <c r="Y185" i="3" s="1"/>
  <c r="L185" i="3"/>
  <c r="M185" i="3"/>
  <c r="N185" i="3"/>
  <c r="O185" i="3"/>
  <c r="P185" i="3"/>
  <c r="Q185" i="3"/>
  <c r="D186" i="3"/>
  <c r="E186" i="3"/>
  <c r="F186" i="3"/>
  <c r="G186" i="3"/>
  <c r="H186" i="3"/>
  <c r="I186" i="3"/>
  <c r="J186" i="3"/>
  <c r="K186" i="3"/>
  <c r="Y186" i="3" s="1"/>
  <c r="L186" i="3"/>
  <c r="M186" i="3"/>
  <c r="R186" i="3" s="1"/>
  <c r="N186" i="3"/>
  <c r="O186" i="3"/>
  <c r="P186" i="3"/>
  <c r="Q186" i="3"/>
  <c r="D187" i="3"/>
  <c r="E187" i="3"/>
  <c r="F187" i="3"/>
  <c r="G187" i="3"/>
  <c r="H187" i="3"/>
  <c r="V187" i="3" s="1"/>
  <c r="I187" i="3"/>
  <c r="J187" i="3"/>
  <c r="AA187" i="3" s="1"/>
  <c r="K187" i="3"/>
  <c r="Y187" i="3" s="1"/>
  <c r="L187" i="3"/>
  <c r="M187" i="3"/>
  <c r="N187" i="3"/>
  <c r="O187" i="3"/>
  <c r="P187" i="3"/>
  <c r="Q187" i="3"/>
  <c r="D188" i="3"/>
  <c r="E188" i="3"/>
  <c r="F188" i="3"/>
  <c r="G188" i="3"/>
  <c r="H188" i="3"/>
  <c r="I188" i="3"/>
  <c r="J188" i="3"/>
  <c r="K188" i="3"/>
  <c r="Y188" i="3" s="1"/>
  <c r="L188" i="3"/>
  <c r="M188" i="3"/>
  <c r="N188" i="3"/>
  <c r="O188" i="3"/>
  <c r="P188" i="3"/>
  <c r="Q188" i="3"/>
  <c r="D189" i="3"/>
  <c r="E189" i="3"/>
  <c r="F189" i="3"/>
  <c r="G189" i="3"/>
  <c r="H189" i="3"/>
  <c r="I189" i="3"/>
  <c r="J189" i="3"/>
  <c r="K189" i="3"/>
  <c r="Y189" i="3" s="1"/>
  <c r="L189" i="3"/>
  <c r="M189" i="3"/>
  <c r="N189" i="3"/>
  <c r="O189" i="3"/>
  <c r="P189" i="3"/>
  <c r="Q189" i="3"/>
  <c r="D190" i="3"/>
  <c r="E190" i="3"/>
  <c r="T190" i="3" s="1"/>
  <c r="F190" i="3"/>
  <c r="G190" i="3"/>
  <c r="H190" i="3"/>
  <c r="I190" i="3"/>
  <c r="J190" i="3"/>
  <c r="K190" i="3"/>
  <c r="Y190" i="3" s="1"/>
  <c r="L190" i="3"/>
  <c r="M190" i="3"/>
  <c r="N190" i="3"/>
  <c r="O190" i="3"/>
  <c r="P190" i="3"/>
  <c r="Q190" i="3"/>
  <c r="D191" i="3"/>
  <c r="E191" i="3"/>
  <c r="F191" i="3"/>
  <c r="G191" i="3"/>
  <c r="H191" i="3"/>
  <c r="V191" i="3" s="1"/>
  <c r="I191" i="3"/>
  <c r="J191" i="3"/>
  <c r="K191" i="3"/>
  <c r="Y191" i="3" s="1"/>
  <c r="L191" i="3"/>
  <c r="M191" i="3"/>
  <c r="N191" i="3"/>
  <c r="O191" i="3"/>
  <c r="P191" i="3"/>
  <c r="Q191" i="3"/>
  <c r="D192" i="3"/>
  <c r="E192" i="3"/>
  <c r="F192" i="3"/>
  <c r="G192" i="3"/>
  <c r="H192" i="3"/>
  <c r="I192" i="3"/>
  <c r="J192" i="3"/>
  <c r="K192" i="3"/>
  <c r="Y192" i="3" s="1"/>
  <c r="L192" i="3"/>
  <c r="M192" i="3"/>
  <c r="N192" i="3"/>
  <c r="O192" i="3"/>
  <c r="P192" i="3"/>
  <c r="Q192" i="3"/>
  <c r="D193" i="3"/>
  <c r="W193" i="3" s="1"/>
  <c r="E193" i="3"/>
  <c r="F193" i="3"/>
  <c r="G193" i="3"/>
  <c r="H193" i="3"/>
  <c r="I193" i="3"/>
  <c r="J193" i="3"/>
  <c r="K193" i="3"/>
  <c r="Y193" i="3" s="1"/>
  <c r="L193" i="3"/>
  <c r="M193" i="3"/>
  <c r="N193" i="3"/>
  <c r="O193" i="3"/>
  <c r="P193" i="3"/>
  <c r="Q193" i="3"/>
  <c r="D194" i="3"/>
  <c r="E194" i="3"/>
  <c r="T194" i="3" s="1"/>
  <c r="F194" i="3"/>
  <c r="G194" i="3"/>
  <c r="H194" i="3"/>
  <c r="I194" i="3"/>
  <c r="J194" i="3"/>
  <c r="K194" i="3"/>
  <c r="Y194" i="3" s="1"/>
  <c r="L194" i="3"/>
  <c r="M194" i="3"/>
  <c r="N194" i="3"/>
  <c r="O194" i="3"/>
  <c r="P194" i="3"/>
  <c r="Q194" i="3"/>
  <c r="D195" i="3"/>
  <c r="E195" i="3"/>
  <c r="F195" i="3"/>
  <c r="G195" i="3"/>
  <c r="S195" i="3" s="1"/>
  <c r="H195" i="3"/>
  <c r="V195" i="3" s="1"/>
  <c r="I195" i="3"/>
  <c r="J195" i="3"/>
  <c r="K195" i="3"/>
  <c r="Y195" i="3" s="1"/>
  <c r="L195" i="3"/>
  <c r="M195" i="3"/>
  <c r="N195" i="3"/>
  <c r="O195" i="3"/>
  <c r="P195" i="3"/>
  <c r="Q195" i="3"/>
  <c r="D196" i="3"/>
  <c r="E196" i="3"/>
  <c r="F196" i="3"/>
  <c r="G196" i="3"/>
  <c r="H196" i="3"/>
  <c r="I196" i="3"/>
  <c r="J196" i="3"/>
  <c r="K196" i="3"/>
  <c r="Y196" i="3" s="1"/>
  <c r="L196" i="3"/>
  <c r="M196" i="3"/>
  <c r="N196" i="3"/>
  <c r="O196" i="3"/>
  <c r="P196" i="3"/>
  <c r="Q196" i="3"/>
  <c r="D197" i="3"/>
  <c r="W197" i="3" s="1"/>
  <c r="E197" i="3"/>
  <c r="X197" i="3" s="1"/>
  <c r="F197" i="3"/>
  <c r="G197" i="3"/>
  <c r="H197" i="3"/>
  <c r="I197" i="3"/>
  <c r="J197" i="3"/>
  <c r="K197" i="3"/>
  <c r="Y197" i="3" s="1"/>
  <c r="L197" i="3"/>
  <c r="M197" i="3"/>
  <c r="N197" i="3"/>
  <c r="O197" i="3"/>
  <c r="P197" i="3"/>
  <c r="Q197" i="3"/>
  <c r="D198" i="3"/>
  <c r="E198" i="3"/>
  <c r="F198" i="3"/>
  <c r="G198" i="3"/>
  <c r="H198" i="3"/>
  <c r="I198" i="3"/>
  <c r="J198" i="3"/>
  <c r="K198" i="3"/>
  <c r="Y198" i="3" s="1"/>
  <c r="L198" i="3"/>
  <c r="M198" i="3"/>
  <c r="N198" i="3"/>
  <c r="O198" i="3"/>
  <c r="P198" i="3"/>
  <c r="Q198" i="3"/>
  <c r="E2" i="3"/>
  <c r="F2" i="3"/>
  <c r="G2" i="3"/>
  <c r="H2" i="3"/>
  <c r="I2" i="3"/>
  <c r="J2" i="3"/>
  <c r="K2" i="3"/>
  <c r="Y2" i="3" s="1"/>
  <c r="L2" i="3"/>
  <c r="M2" i="3"/>
  <c r="N2" i="3"/>
  <c r="O2" i="3"/>
  <c r="P2" i="3"/>
  <c r="Q2" i="3"/>
  <c r="D2" i="3"/>
  <c r="W2" i="3" s="1"/>
  <c r="AC3" i="4" l="1"/>
  <c r="AC5" i="4" s="1"/>
  <c r="AC4" i="4"/>
  <c r="AF4" i="4"/>
  <c r="AF5" i="4" s="1"/>
  <c r="AE4" i="4"/>
  <c r="AE5" i="4" s="1"/>
  <c r="AD4" i="4"/>
  <c r="AD5" i="4" s="1"/>
  <c r="U196" i="3"/>
  <c r="AA196" i="3"/>
  <c r="AA184" i="3"/>
  <c r="U184" i="3"/>
  <c r="W153" i="3"/>
  <c r="R153" i="3"/>
  <c r="AA148" i="3"/>
  <c r="U148" i="3"/>
  <c r="W145" i="3"/>
  <c r="R145" i="3"/>
  <c r="AA112" i="3"/>
  <c r="U112" i="3"/>
  <c r="AA104" i="3"/>
  <c r="U104" i="3"/>
  <c r="AA100" i="3"/>
  <c r="U100" i="3"/>
  <c r="AA96" i="3"/>
  <c r="U96" i="3"/>
  <c r="AA88" i="3"/>
  <c r="U88" i="3"/>
  <c r="AA76" i="3"/>
  <c r="U76" i="3"/>
  <c r="X186" i="3"/>
  <c r="T186" i="3"/>
  <c r="X158" i="3"/>
  <c r="T158" i="3"/>
  <c r="Z155" i="3"/>
  <c r="S155" i="3"/>
  <c r="X154" i="3"/>
  <c r="T154" i="3"/>
  <c r="X146" i="3"/>
  <c r="T146" i="3"/>
  <c r="Z143" i="3"/>
  <c r="S143" i="3"/>
  <c r="Z135" i="3"/>
  <c r="X118" i="3"/>
  <c r="T118" i="3"/>
  <c r="Z107" i="3"/>
  <c r="S107" i="3"/>
  <c r="Z103" i="3"/>
  <c r="S103" i="3"/>
  <c r="Z99" i="3"/>
  <c r="S99" i="3"/>
  <c r="X98" i="3"/>
  <c r="T98" i="3"/>
  <c r="X94" i="3"/>
  <c r="T94" i="3"/>
  <c r="Z91" i="3"/>
  <c r="S91" i="3"/>
  <c r="X90" i="3"/>
  <c r="T90" i="3"/>
  <c r="Z87" i="3"/>
  <c r="S87" i="3"/>
  <c r="X86" i="3"/>
  <c r="T86" i="3"/>
  <c r="Z83" i="3"/>
  <c r="S83" i="3"/>
  <c r="X82" i="3"/>
  <c r="T82" i="3"/>
  <c r="Z79" i="3"/>
  <c r="S79" i="3"/>
  <c r="X78" i="3"/>
  <c r="T78" i="3"/>
  <c r="Z75" i="3"/>
  <c r="S75" i="3"/>
  <c r="X74" i="3"/>
  <c r="T74" i="3"/>
  <c r="Z71" i="3"/>
  <c r="S71" i="3"/>
  <c r="T165" i="3"/>
  <c r="R155" i="3"/>
  <c r="Z2" i="3"/>
  <c r="S2" i="3"/>
  <c r="W198" i="3"/>
  <c r="R198" i="3"/>
  <c r="AA197" i="3"/>
  <c r="U197" i="3"/>
  <c r="V196" i="3"/>
  <c r="W194" i="3"/>
  <c r="R194" i="3"/>
  <c r="AA193" i="3"/>
  <c r="U193" i="3"/>
  <c r="V192" i="3"/>
  <c r="W190" i="3"/>
  <c r="AA189" i="3"/>
  <c r="U189" i="3"/>
  <c r="V188" i="3"/>
  <c r="W186" i="3"/>
  <c r="AA185" i="3"/>
  <c r="U185" i="3"/>
  <c r="V184" i="3"/>
  <c r="W182" i="3"/>
  <c r="R182" i="3"/>
  <c r="AA181" i="3"/>
  <c r="U181" i="3"/>
  <c r="V180" i="3"/>
  <c r="W178" i="3"/>
  <c r="R178" i="3"/>
  <c r="AA177" i="3"/>
  <c r="U177" i="3"/>
  <c r="V176" i="3"/>
  <c r="W174" i="3"/>
  <c r="R174" i="3"/>
  <c r="AA173" i="3"/>
  <c r="U173" i="3"/>
  <c r="V172" i="3"/>
  <c r="W170" i="3"/>
  <c r="R170" i="3"/>
  <c r="AA169" i="3"/>
  <c r="U169" i="3"/>
  <c r="V168" i="3"/>
  <c r="W166" i="3"/>
  <c r="R166" i="3"/>
  <c r="AA165" i="3"/>
  <c r="U165" i="3"/>
  <c r="V164" i="3"/>
  <c r="W162" i="3"/>
  <c r="R162" i="3"/>
  <c r="AA161" i="3"/>
  <c r="U161" i="3"/>
  <c r="V160" i="3"/>
  <c r="W158" i="3"/>
  <c r="R158" i="3"/>
  <c r="AA157" i="3"/>
  <c r="U157" i="3"/>
  <c r="V156" i="3"/>
  <c r="W154" i="3"/>
  <c r="R154" i="3"/>
  <c r="AA153" i="3"/>
  <c r="U153" i="3"/>
  <c r="V152" i="3"/>
  <c r="W150" i="3"/>
  <c r="R150" i="3"/>
  <c r="AA149" i="3"/>
  <c r="U149" i="3"/>
  <c r="V148" i="3"/>
  <c r="W146" i="3"/>
  <c r="R146" i="3"/>
  <c r="AA145" i="3"/>
  <c r="U145" i="3"/>
  <c r="V144" i="3"/>
  <c r="W142" i="3"/>
  <c r="R142" i="3"/>
  <c r="AA141" i="3"/>
  <c r="U141" i="3"/>
  <c r="V140" i="3"/>
  <c r="W138" i="3"/>
  <c r="R138" i="3"/>
  <c r="AA137" i="3"/>
  <c r="U137" i="3"/>
  <c r="V136" i="3"/>
  <c r="W134" i="3"/>
  <c r="R134" i="3"/>
  <c r="AA133" i="3"/>
  <c r="U133" i="3"/>
  <c r="V132" i="3"/>
  <c r="W130" i="3"/>
  <c r="R130" i="3"/>
  <c r="AA129" i="3"/>
  <c r="U129" i="3"/>
  <c r="V128" i="3"/>
  <c r="W126" i="3"/>
  <c r="R126" i="3"/>
  <c r="AA125" i="3"/>
  <c r="U125" i="3"/>
  <c r="V124" i="3"/>
  <c r="W122" i="3"/>
  <c r="R122" i="3"/>
  <c r="AA121" i="3"/>
  <c r="U121" i="3"/>
  <c r="V120" i="3"/>
  <c r="W118" i="3"/>
  <c r="R118" i="3"/>
  <c r="AA117" i="3"/>
  <c r="U117" i="3"/>
  <c r="V116" i="3"/>
  <c r="W114" i="3"/>
  <c r="R114" i="3"/>
  <c r="AA113" i="3"/>
  <c r="U113" i="3"/>
  <c r="V112" i="3"/>
  <c r="W110" i="3"/>
  <c r="R110" i="3"/>
  <c r="AA109" i="3"/>
  <c r="U109" i="3"/>
  <c r="V108" i="3"/>
  <c r="W106" i="3"/>
  <c r="R106" i="3"/>
  <c r="AA105" i="3"/>
  <c r="U105" i="3"/>
  <c r="V104" i="3"/>
  <c r="W102" i="3"/>
  <c r="R102" i="3"/>
  <c r="AA101" i="3"/>
  <c r="U101" i="3"/>
  <c r="V100" i="3"/>
  <c r="W98" i="3"/>
  <c r="R98" i="3"/>
  <c r="AA97" i="3"/>
  <c r="U97" i="3"/>
  <c r="V96" i="3"/>
  <c r="W94" i="3"/>
  <c r="R94" i="3"/>
  <c r="AA93" i="3"/>
  <c r="U93" i="3"/>
  <c r="V92" i="3"/>
  <c r="W90" i="3"/>
  <c r="R90" i="3"/>
  <c r="AA89" i="3"/>
  <c r="U89" i="3"/>
  <c r="V88" i="3"/>
  <c r="W86" i="3"/>
  <c r="R86" i="3"/>
  <c r="AA85" i="3"/>
  <c r="U85" i="3"/>
  <c r="V84" i="3"/>
  <c r="W82" i="3"/>
  <c r="R82" i="3"/>
  <c r="AA81" i="3"/>
  <c r="U81" i="3"/>
  <c r="V80" i="3"/>
  <c r="W78" i="3"/>
  <c r="R78" i="3"/>
  <c r="AA77" i="3"/>
  <c r="U77" i="3"/>
  <c r="V76" i="3"/>
  <c r="W74" i="3"/>
  <c r="R74" i="3"/>
  <c r="AA73" i="3"/>
  <c r="U73" i="3"/>
  <c r="V72" i="3"/>
  <c r="W70" i="3"/>
  <c r="R70" i="3"/>
  <c r="AA69" i="3"/>
  <c r="U69" i="3"/>
  <c r="V68" i="3"/>
  <c r="W66" i="3"/>
  <c r="R66" i="3"/>
  <c r="AA65" i="3"/>
  <c r="U65" i="3"/>
  <c r="W62" i="3"/>
  <c r="R62" i="3"/>
  <c r="AA61" i="3"/>
  <c r="U61" i="3"/>
  <c r="W58" i="3"/>
  <c r="R58" i="3"/>
  <c r="AA57" i="3"/>
  <c r="U57" i="3"/>
  <c r="W54" i="3"/>
  <c r="R54" i="3"/>
  <c r="AA53" i="3"/>
  <c r="U53" i="3"/>
  <c r="T7" i="3"/>
  <c r="T185" i="3"/>
  <c r="T175" i="3"/>
  <c r="R165" i="3"/>
  <c r="T143" i="3"/>
  <c r="W169" i="3"/>
  <c r="R169" i="3"/>
  <c r="AA164" i="3"/>
  <c r="U164" i="3"/>
  <c r="W161" i="3"/>
  <c r="R161" i="3"/>
  <c r="AA156" i="3"/>
  <c r="U156" i="3"/>
  <c r="W93" i="3"/>
  <c r="R93" i="3"/>
  <c r="AA72" i="3"/>
  <c r="U72" i="3"/>
  <c r="X194" i="3"/>
  <c r="Z183" i="3"/>
  <c r="X174" i="3"/>
  <c r="T174" i="3"/>
  <c r="Z171" i="3"/>
  <c r="S171" i="3"/>
  <c r="Z163" i="3"/>
  <c r="S163" i="3"/>
  <c r="Z151" i="3"/>
  <c r="S151" i="3"/>
  <c r="Z131" i="3"/>
  <c r="Z123" i="3"/>
  <c r="S123" i="3"/>
  <c r="Z115" i="3"/>
  <c r="S115" i="3"/>
  <c r="X106" i="3"/>
  <c r="Z95" i="3"/>
  <c r="S95" i="3"/>
  <c r="Z196" i="3"/>
  <c r="S196" i="3"/>
  <c r="X195" i="3"/>
  <c r="T195" i="3"/>
  <c r="Z192" i="3"/>
  <c r="X191" i="3"/>
  <c r="T191" i="3"/>
  <c r="Z188" i="3"/>
  <c r="X187" i="3"/>
  <c r="T187" i="3"/>
  <c r="Z184" i="3"/>
  <c r="S184" i="3"/>
  <c r="X183" i="3"/>
  <c r="T183" i="3"/>
  <c r="Z180" i="3"/>
  <c r="S180" i="3"/>
  <c r="X179" i="3"/>
  <c r="T179" i="3"/>
  <c r="Z176" i="3"/>
  <c r="Z172" i="3"/>
  <c r="S172" i="3"/>
  <c r="X171" i="3"/>
  <c r="T171" i="3"/>
  <c r="Z168" i="3"/>
  <c r="Z164" i="3"/>
  <c r="S164" i="3"/>
  <c r="T163" i="3"/>
  <c r="X163" i="3"/>
  <c r="Z160" i="3"/>
  <c r="Z156" i="3"/>
  <c r="S156" i="3"/>
  <c r="X155" i="3"/>
  <c r="T155" i="3"/>
  <c r="Z152" i="3"/>
  <c r="Z148" i="3"/>
  <c r="S148" i="3"/>
  <c r="X147" i="3"/>
  <c r="T147" i="3"/>
  <c r="Z144" i="3"/>
  <c r="Z140" i="3"/>
  <c r="S140" i="3"/>
  <c r="X139" i="3"/>
  <c r="T139" i="3"/>
  <c r="S136" i="3"/>
  <c r="Z136" i="3"/>
  <c r="X135" i="3"/>
  <c r="T135" i="3"/>
  <c r="Z132" i="3"/>
  <c r="S132" i="3"/>
  <c r="X131" i="3"/>
  <c r="T131" i="3"/>
  <c r="Z128" i="3"/>
  <c r="S128" i="3"/>
  <c r="X127" i="3"/>
  <c r="T127" i="3"/>
  <c r="Z124" i="3"/>
  <c r="S124" i="3"/>
  <c r="X123" i="3"/>
  <c r="T123" i="3"/>
  <c r="S120" i="3"/>
  <c r="Z120" i="3"/>
  <c r="X119" i="3"/>
  <c r="T119" i="3"/>
  <c r="Z116" i="3"/>
  <c r="S116" i="3"/>
  <c r="X115" i="3"/>
  <c r="T115" i="3"/>
  <c r="Z112" i="3"/>
  <c r="S112" i="3"/>
  <c r="X111" i="3"/>
  <c r="T111" i="3"/>
  <c r="Z108" i="3"/>
  <c r="S108" i="3"/>
  <c r="X107" i="3"/>
  <c r="T107" i="3"/>
  <c r="Z104" i="3"/>
  <c r="S104" i="3"/>
  <c r="X103" i="3"/>
  <c r="T103" i="3"/>
  <c r="Z100" i="3"/>
  <c r="S100" i="3"/>
  <c r="X99" i="3"/>
  <c r="T99" i="3"/>
  <c r="Z96" i="3"/>
  <c r="S96" i="3"/>
  <c r="X95" i="3"/>
  <c r="T95" i="3"/>
  <c r="Z92" i="3"/>
  <c r="S92" i="3"/>
  <c r="X91" i="3"/>
  <c r="Z88" i="3"/>
  <c r="S88" i="3"/>
  <c r="X87" i="3"/>
  <c r="T87" i="3"/>
  <c r="Z84" i="3"/>
  <c r="S84" i="3"/>
  <c r="X83" i="3"/>
  <c r="T83" i="3"/>
  <c r="Z80" i="3"/>
  <c r="S80" i="3"/>
  <c r="X79" i="3"/>
  <c r="T79" i="3"/>
  <c r="Z76" i="3"/>
  <c r="S76" i="3"/>
  <c r="X75" i="3"/>
  <c r="T71" i="3"/>
  <c r="S64" i="3"/>
  <c r="T63" i="3"/>
  <c r="X59" i="3"/>
  <c r="T55" i="3"/>
  <c r="T47" i="3"/>
  <c r="T39" i="3"/>
  <c r="T31" i="3"/>
  <c r="T23" i="3"/>
  <c r="T15" i="3"/>
  <c r="R193" i="3"/>
  <c r="U183" i="3"/>
  <c r="T173" i="3"/>
  <c r="S152" i="3"/>
  <c r="T141" i="3"/>
  <c r="R97" i="3"/>
  <c r="T11" i="3"/>
  <c r="AA180" i="3"/>
  <c r="U180" i="3"/>
  <c r="AA176" i="3"/>
  <c r="U176" i="3"/>
  <c r="AA168" i="3"/>
  <c r="U168" i="3"/>
  <c r="AA140" i="3"/>
  <c r="U140" i="3"/>
  <c r="W137" i="3"/>
  <c r="R137" i="3"/>
  <c r="AA132" i="3"/>
  <c r="U132" i="3"/>
  <c r="W129" i="3"/>
  <c r="R129" i="3"/>
  <c r="W125" i="3"/>
  <c r="R125" i="3"/>
  <c r="W121" i="3"/>
  <c r="R121" i="3"/>
  <c r="W77" i="3"/>
  <c r="R77" i="3"/>
  <c r="Z159" i="3"/>
  <c r="S159" i="3"/>
  <c r="X150" i="3"/>
  <c r="T150" i="3"/>
  <c r="X142" i="3"/>
  <c r="T142" i="3"/>
  <c r="Z139" i="3"/>
  <c r="S139" i="3"/>
  <c r="X122" i="3"/>
  <c r="T122" i="3"/>
  <c r="Z119" i="3"/>
  <c r="S119" i="3"/>
  <c r="Z111" i="3"/>
  <c r="S111" i="3"/>
  <c r="T106" i="3"/>
  <c r="X2" i="3"/>
  <c r="AA198" i="3"/>
  <c r="U198" i="3"/>
  <c r="V197" i="3"/>
  <c r="W195" i="3"/>
  <c r="R195" i="3"/>
  <c r="AA194" i="3"/>
  <c r="U194" i="3"/>
  <c r="V193" i="3"/>
  <c r="W191" i="3"/>
  <c r="R191" i="3"/>
  <c r="AA190" i="3"/>
  <c r="U190" i="3"/>
  <c r="V189" i="3"/>
  <c r="W187" i="3"/>
  <c r="R187" i="3"/>
  <c r="AA186" i="3"/>
  <c r="U186" i="3"/>
  <c r="V185" i="3"/>
  <c r="W183" i="3"/>
  <c r="R183" i="3"/>
  <c r="AA182" i="3"/>
  <c r="U182" i="3"/>
  <c r="V181" i="3"/>
  <c r="W179" i="3"/>
  <c r="AA178" i="3"/>
  <c r="U178" i="3"/>
  <c r="V177" i="3"/>
  <c r="W175" i="3"/>
  <c r="R175" i="3"/>
  <c r="AA174" i="3"/>
  <c r="U174" i="3"/>
  <c r="V173" i="3"/>
  <c r="W171" i="3"/>
  <c r="AA170" i="3"/>
  <c r="U170" i="3"/>
  <c r="V169" i="3"/>
  <c r="W167" i="3"/>
  <c r="R167" i="3"/>
  <c r="AA166" i="3"/>
  <c r="U166" i="3"/>
  <c r="V165" i="3"/>
  <c r="W163" i="3"/>
  <c r="AA162" i="3"/>
  <c r="U162" i="3"/>
  <c r="V161" i="3"/>
  <c r="W159" i="3"/>
  <c r="R159" i="3"/>
  <c r="AA158" i="3"/>
  <c r="U158" i="3"/>
  <c r="V157" i="3"/>
  <c r="W155" i="3"/>
  <c r="AA154" i="3"/>
  <c r="U154" i="3"/>
  <c r="V153" i="3"/>
  <c r="W151" i="3"/>
  <c r="R151" i="3"/>
  <c r="AA150" i="3"/>
  <c r="U150" i="3"/>
  <c r="V149" i="3"/>
  <c r="W147" i="3"/>
  <c r="AA146" i="3"/>
  <c r="U146" i="3"/>
  <c r="V145" i="3"/>
  <c r="W143" i="3"/>
  <c r="R143" i="3"/>
  <c r="AA142" i="3"/>
  <c r="U142" i="3"/>
  <c r="V141" i="3"/>
  <c r="W139" i="3"/>
  <c r="R139" i="3"/>
  <c r="AA138" i="3"/>
  <c r="U138" i="3"/>
  <c r="V137" i="3"/>
  <c r="W135" i="3"/>
  <c r="R135" i="3"/>
  <c r="AA134" i="3"/>
  <c r="U134" i="3"/>
  <c r="V133" i="3"/>
  <c r="W131" i="3"/>
  <c r="R131" i="3"/>
  <c r="AA130" i="3"/>
  <c r="U130" i="3"/>
  <c r="V129" i="3"/>
  <c r="W127" i="3"/>
  <c r="R127" i="3"/>
  <c r="AA126" i="3"/>
  <c r="U126" i="3"/>
  <c r="V125" i="3"/>
  <c r="W123" i="3"/>
  <c r="R123" i="3"/>
  <c r="AA122" i="3"/>
  <c r="U122" i="3"/>
  <c r="V121" i="3"/>
  <c r="W119" i="3"/>
  <c r="R119" i="3"/>
  <c r="AA118" i="3"/>
  <c r="U118" i="3"/>
  <c r="V117" i="3"/>
  <c r="W115" i="3"/>
  <c r="R115" i="3"/>
  <c r="U114" i="3"/>
  <c r="AA114" i="3"/>
  <c r="V113" i="3"/>
  <c r="W111" i="3"/>
  <c r="R111" i="3"/>
  <c r="AA110" i="3"/>
  <c r="U110" i="3"/>
  <c r="V109" i="3"/>
  <c r="W107" i="3"/>
  <c r="R107" i="3"/>
  <c r="AA106" i="3"/>
  <c r="U106" i="3"/>
  <c r="V105" i="3"/>
  <c r="W103" i="3"/>
  <c r="R103" i="3"/>
  <c r="AA102" i="3"/>
  <c r="U102" i="3"/>
  <c r="V101" i="3"/>
  <c r="W99" i="3"/>
  <c r="R99" i="3"/>
  <c r="U98" i="3"/>
  <c r="AA98" i="3"/>
  <c r="V97" i="3"/>
  <c r="W95" i="3"/>
  <c r="R95" i="3"/>
  <c r="AA94" i="3"/>
  <c r="U94" i="3"/>
  <c r="V93" i="3"/>
  <c r="W91" i="3"/>
  <c r="R91" i="3"/>
  <c r="AA90" i="3"/>
  <c r="U90" i="3"/>
  <c r="V89" i="3"/>
  <c r="W87" i="3"/>
  <c r="R87" i="3"/>
  <c r="AA86" i="3"/>
  <c r="U86" i="3"/>
  <c r="V85" i="3"/>
  <c r="W83" i="3"/>
  <c r="R83" i="3"/>
  <c r="AA82" i="3"/>
  <c r="U82" i="3"/>
  <c r="V81" i="3"/>
  <c r="W79" i="3"/>
  <c r="R79" i="3"/>
  <c r="AA78" i="3"/>
  <c r="U78" i="3"/>
  <c r="V77" i="3"/>
  <c r="R75" i="3"/>
  <c r="R59" i="3"/>
  <c r="R43" i="3"/>
  <c r="R27" i="3"/>
  <c r="R11" i="3"/>
  <c r="S192" i="3"/>
  <c r="S183" i="3"/>
  <c r="R173" i="3"/>
  <c r="T151" i="3"/>
  <c r="T140" i="3"/>
  <c r="T124" i="3"/>
  <c r="T91" i="3"/>
  <c r="AA172" i="3"/>
  <c r="U172" i="3"/>
  <c r="W141" i="3"/>
  <c r="R141" i="3"/>
  <c r="AA136" i="3"/>
  <c r="U136" i="3"/>
  <c r="W109" i="3"/>
  <c r="R109" i="3"/>
  <c r="AA84" i="3"/>
  <c r="U84" i="3"/>
  <c r="W73" i="3"/>
  <c r="R73" i="3"/>
  <c r="R197" i="3"/>
  <c r="V2" i="3"/>
  <c r="Z195" i="3"/>
  <c r="Z179" i="3"/>
  <c r="S179" i="3"/>
  <c r="Z147" i="3"/>
  <c r="S147" i="3"/>
  <c r="X130" i="3"/>
  <c r="T130" i="3"/>
  <c r="X126" i="3"/>
  <c r="T126" i="3"/>
  <c r="X102" i="3"/>
  <c r="T102" i="3"/>
  <c r="Z193" i="3"/>
  <c r="S193" i="3"/>
  <c r="X192" i="3"/>
  <c r="T192" i="3"/>
  <c r="Z189" i="3"/>
  <c r="S189" i="3"/>
  <c r="X188" i="3"/>
  <c r="T188" i="3"/>
  <c r="X180" i="3"/>
  <c r="T180" i="3"/>
  <c r="X176" i="3"/>
  <c r="T176" i="3"/>
  <c r="X172" i="3"/>
  <c r="T172" i="3"/>
  <c r="Z169" i="3"/>
  <c r="S169" i="3"/>
  <c r="Z165" i="3"/>
  <c r="S165" i="3"/>
  <c r="X164" i="3"/>
  <c r="T164" i="3"/>
  <c r="Z161" i="3"/>
  <c r="S161" i="3"/>
  <c r="X160" i="3"/>
  <c r="T160" i="3"/>
  <c r="Z157" i="3"/>
  <c r="S157" i="3"/>
  <c r="X156" i="3"/>
  <c r="T156" i="3"/>
  <c r="Z153" i="3"/>
  <c r="S153" i="3"/>
  <c r="X152" i="3"/>
  <c r="T152" i="3"/>
  <c r="Z149" i="3"/>
  <c r="S149" i="3"/>
  <c r="X148" i="3"/>
  <c r="T148" i="3"/>
  <c r="Z145" i="3"/>
  <c r="S145" i="3"/>
  <c r="Z141" i="3"/>
  <c r="S141" i="3"/>
  <c r="Z137" i="3"/>
  <c r="S137" i="3"/>
  <c r="X136" i="3"/>
  <c r="T136" i="3"/>
  <c r="Z133" i="3"/>
  <c r="S133" i="3"/>
  <c r="X132" i="3"/>
  <c r="T132" i="3"/>
  <c r="Z129" i="3"/>
  <c r="S129" i="3"/>
  <c r="X128" i="3"/>
  <c r="T128" i="3"/>
  <c r="Z125" i="3"/>
  <c r="S125" i="3"/>
  <c r="Z121" i="3"/>
  <c r="S121" i="3"/>
  <c r="X120" i="3"/>
  <c r="T120" i="3"/>
  <c r="Z117" i="3"/>
  <c r="S117" i="3"/>
  <c r="X116" i="3"/>
  <c r="T116" i="3"/>
  <c r="Z113" i="3"/>
  <c r="S113" i="3"/>
  <c r="X112" i="3"/>
  <c r="T112" i="3"/>
  <c r="Z109" i="3"/>
  <c r="S109" i="3"/>
  <c r="X108" i="3"/>
  <c r="T108" i="3"/>
  <c r="Z105" i="3"/>
  <c r="S105" i="3"/>
  <c r="X104" i="3"/>
  <c r="T104" i="3"/>
  <c r="Z101" i="3"/>
  <c r="S101" i="3"/>
  <c r="X100" i="3"/>
  <c r="T100" i="3"/>
  <c r="Z97" i="3"/>
  <c r="S97" i="3"/>
  <c r="X96" i="3"/>
  <c r="T96" i="3"/>
  <c r="Z93" i="3"/>
  <c r="S93" i="3"/>
  <c r="X92" i="3"/>
  <c r="T92" i="3"/>
  <c r="Z89" i="3"/>
  <c r="S89" i="3"/>
  <c r="X88" i="3"/>
  <c r="T88" i="3"/>
  <c r="Z85" i="3"/>
  <c r="S85" i="3"/>
  <c r="X84" i="3"/>
  <c r="T84" i="3"/>
  <c r="Z81" i="3"/>
  <c r="S81" i="3"/>
  <c r="X80" i="3"/>
  <c r="T80" i="3"/>
  <c r="Z77" i="3"/>
  <c r="S77" i="3"/>
  <c r="X76" i="3"/>
  <c r="T76" i="3"/>
  <c r="S73" i="3"/>
  <c r="Z73" i="3"/>
  <c r="X72" i="3"/>
  <c r="T72" i="3"/>
  <c r="Z69" i="3"/>
  <c r="S69" i="3"/>
  <c r="X68" i="3"/>
  <c r="T68" i="3"/>
  <c r="Z65" i="3"/>
  <c r="S65" i="3"/>
  <c r="X64" i="3"/>
  <c r="T64" i="3"/>
  <c r="Z61" i="3"/>
  <c r="S61" i="3"/>
  <c r="X60" i="3"/>
  <c r="T60" i="3"/>
  <c r="Z57" i="3"/>
  <c r="S57" i="3"/>
  <c r="X56" i="3"/>
  <c r="T56" i="3"/>
  <c r="Z53" i="3"/>
  <c r="S53" i="3"/>
  <c r="X52" i="3"/>
  <c r="T52" i="3"/>
  <c r="Z49" i="3"/>
  <c r="S49" i="3"/>
  <c r="X48" i="3"/>
  <c r="T48" i="3"/>
  <c r="Z45" i="3"/>
  <c r="S45" i="3"/>
  <c r="X44" i="3"/>
  <c r="T44" i="3"/>
  <c r="Z41" i="3"/>
  <c r="S41" i="3"/>
  <c r="X40" i="3"/>
  <c r="T40" i="3"/>
  <c r="Z37" i="3"/>
  <c r="S37" i="3"/>
  <c r="X36" i="3"/>
  <c r="T36" i="3"/>
  <c r="Z33" i="3"/>
  <c r="S33" i="3"/>
  <c r="X32" i="3"/>
  <c r="T32" i="3"/>
  <c r="Z29" i="3"/>
  <c r="S29" i="3"/>
  <c r="X28" i="3"/>
  <c r="T28" i="3"/>
  <c r="Z25" i="3"/>
  <c r="S25" i="3"/>
  <c r="X24" i="3"/>
  <c r="T24" i="3"/>
  <c r="Z21" i="3"/>
  <c r="S21" i="3"/>
  <c r="X20" i="3"/>
  <c r="T20" i="3"/>
  <c r="Z17" i="3"/>
  <c r="S17" i="3"/>
  <c r="X16" i="3"/>
  <c r="T16" i="3"/>
  <c r="Z13" i="3"/>
  <c r="S13" i="3"/>
  <c r="X12" i="3"/>
  <c r="T12" i="3"/>
  <c r="Z9" i="3"/>
  <c r="S9" i="3"/>
  <c r="X8" i="3"/>
  <c r="T8" i="3"/>
  <c r="Z5" i="3"/>
  <c r="S5" i="3"/>
  <c r="X4" i="3"/>
  <c r="T4" i="3"/>
  <c r="R2" i="3"/>
  <c r="T181" i="3"/>
  <c r="R171" i="3"/>
  <c r="S160" i="3"/>
  <c r="T149" i="3"/>
  <c r="T121" i="3"/>
  <c r="T43" i="3"/>
  <c r="W189" i="3"/>
  <c r="R189" i="3"/>
  <c r="W185" i="3"/>
  <c r="R185" i="3"/>
  <c r="AA160" i="3"/>
  <c r="U160" i="3"/>
  <c r="AA152" i="3"/>
  <c r="U152" i="3"/>
  <c r="W133" i="3"/>
  <c r="R133" i="3"/>
  <c r="AA124" i="3"/>
  <c r="U124" i="3"/>
  <c r="AA116" i="3"/>
  <c r="U116" i="3"/>
  <c r="W113" i="3"/>
  <c r="R113" i="3"/>
  <c r="AA92" i="3"/>
  <c r="U92" i="3"/>
  <c r="W85" i="3"/>
  <c r="R85" i="3"/>
  <c r="AA80" i="3"/>
  <c r="U80" i="3"/>
  <c r="X198" i="3"/>
  <c r="T198" i="3"/>
  <c r="Z191" i="3"/>
  <c r="S191" i="3"/>
  <c r="Z187" i="3"/>
  <c r="S187" i="3"/>
  <c r="X182" i="3"/>
  <c r="T182" i="3"/>
  <c r="X178" i="3"/>
  <c r="T178" i="3"/>
  <c r="Z175" i="3"/>
  <c r="S175" i="3"/>
  <c r="Z167" i="3"/>
  <c r="S167" i="3"/>
  <c r="X162" i="3"/>
  <c r="T162" i="3"/>
  <c r="X138" i="3"/>
  <c r="T138" i="3"/>
  <c r="X134" i="3"/>
  <c r="T134" i="3"/>
  <c r="Z127" i="3"/>
  <c r="S127" i="3"/>
  <c r="X114" i="3"/>
  <c r="X110" i="3"/>
  <c r="X70" i="3"/>
  <c r="T70" i="3"/>
  <c r="Z197" i="3"/>
  <c r="S197" i="3"/>
  <c r="X196" i="3"/>
  <c r="T196" i="3"/>
  <c r="Z185" i="3"/>
  <c r="S185" i="3"/>
  <c r="X184" i="3"/>
  <c r="T184" i="3"/>
  <c r="Z181" i="3"/>
  <c r="S181" i="3"/>
  <c r="Z177" i="3"/>
  <c r="S177" i="3"/>
  <c r="Z173" i="3"/>
  <c r="S173" i="3"/>
  <c r="X168" i="3"/>
  <c r="T168" i="3"/>
  <c r="X144" i="3"/>
  <c r="T144" i="3"/>
  <c r="V198" i="3"/>
  <c r="W196" i="3"/>
  <c r="R196" i="3"/>
  <c r="AA195" i="3"/>
  <c r="U195" i="3"/>
  <c r="V194" i="3"/>
  <c r="W192" i="3"/>
  <c r="R192" i="3"/>
  <c r="AA191" i="3"/>
  <c r="U191" i="3"/>
  <c r="V190" i="3"/>
  <c r="W188" i="3"/>
  <c r="R188" i="3"/>
  <c r="V186" i="3"/>
  <c r="W184" i="3"/>
  <c r="R184" i="3"/>
  <c r="V182" i="3"/>
  <c r="W180" i="3"/>
  <c r="R180" i="3"/>
  <c r="AA179" i="3"/>
  <c r="U179" i="3"/>
  <c r="V178" i="3"/>
  <c r="W176" i="3"/>
  <c r="R176" i="3"/>
  <c r="AA175" i="3"/>
  <c r="U175" i="3"/>
  <c r="V174" i="3"/>
  <c r="W172" i="3"/>
  <c r="R172" i="3"/>
  <c r="AA171" i="3"/>
  <c r="U171" i="3"/>
  <c r="V170" i="3"/>
  <c r="W168" i="3"/>
  <c r="R168" i="3"/>
  <c r="AA167" i="3"/>
  <c r="U167" i="3"/>
  <c r="V166" i="3"/>
  <c r="W164" i="3"/>
  <c r="R164" i="3"/>
  <c r="AA163" i="3"/>
  <c r="U163" i="3"/>
  <c r="V162" i="3"/>
  <c r="W160" i="3"/>
  <c r="R160" i="3"/>
  <c r="AA159" i="3"/>
  <c r="U159" i="3"/>
  <c r="V158" i="3"/>
  <c r="W156" i="3"/>
  <c r="R156" i="3"/>
  <c r="AA155" i="3"/>
  <c r="U155" i="3"/>
  <c r="V154" i="3"/>
  <c r="W152" i="3"/>
  <c r="R152" i="3"/>
  <c r="AA151" i="3"/>
  <c r="U151" i="3"/>
  <c r="V150" i="3"/>
  <c r="W148" i="3"/>
  <c r="R148" i="3"/>
  <c r="AA147" i="3"/>
  <c r="U147" i="3"/>
  <c r="V146" i="3"/>
  <c r="W144" i="3"/>
  <c r="R144" i="3"/>
  <c r="AA143" i="3"/>
  <c r="U143" i="3"/>
  <c r="W140" i="3"/>
  <c r="R140" i="3"/>
  <c r="AA139" i="3"/>
  <c r="U139" i="3"/>
  <c r="V138" i="3"/>
  <c r="W136" i="3"/>
  <c r="R136" i="3"/>
  <c r="AA135" i="3"/>
  <c r="U135" i="3"/>
  <c r="V134" i="3"/>
  <c r="W132" i="3"/>
  <c r="AA131" i="3"/>
  <c r="U131" i="3"/>
  <c r="V130" i="3"/>
  <c r="W128" i="3"/>
  <c r="AA127" i="3"/>
  <c r="U127" i="3"/>
  <c r="V126" i="3"/>
  <c r="W124" i="3"/>
  <c r="R124" i="3"/>
  <c r="AA123" i="3"/>
  <c r="U123" i="3"/>
  <c r="V122" i="3"/>
  <c r="W120" i="3"/>
  <c r="R120" i="3"/>
  <c r="AA119" i="3"/>
  <c r="U119" i="3"/>
  <c r="V118" i="3"/>
  <c r="W116" i="3"/>
  <c r="R116" i="3"/>
  <c r="AA115" i="3"/>
  <c r="U115" i="3"/>
  <c r="V114" i="3"/>
  <c r="W112" i="3"/>
  <c r="R112" i="3"/>
  <c r="AA111" i="3"/>
  <c r="U111" i="3"/>
  <c r="V110" i="3"/>
  <c r="W108" i="3"/>
  <c r="R108" i="3"/>
  <c r="AA107" i="3"/>
  <c r="U107" i="3"/>
  <c r="V106" i="3"/>
  <c r="W104" i="3"/>
  <c r="R104" i="3"/>
  <c r="AA103" i="3"/>
  <c r="U103" i="3"/>
  <c r="V102" i="3"/>
  <c r="W100" i="3"/>
  <c r="R100" i="3"/>
  <c r="AA99" i="3"/>
  <c r="U99" i="3"/>
  <c r="V98" i="3"/>
  <c r="W96" i="3"/>
  <c r="R96" i="3"/>
  <c r="AA95" i="3"/>
  <c r="U95" i="3"/>
  <c r="V94" i="3"/>
  <c r="W92" i="3"/>
  <c r="R92" i="3"/>
  <c r="AA91" i="3"/>
  <c r="U91" i="3"/>
  <c r="V90" i="3"/>
  <c r="W88" i="3"/>
  <c r="R88" i="3"/>
  <c r="AA87" i="3"/>
  <c r="U87" i="3"/>
  <c r="V86" i="3"/>
  <c r="W84" i="3"/>
  <c r="R84" i="3"/>
  <c r="AA83" i="3"/>
  <c r="U83" i="3"/>
  <c r="V82" i="3"/>
  <c r="W80" i="3"/>
  <c r="R80" i="3"/>
  <c r="AA79" i="3"/>
  <c r="U79" i="3"/>
  <c r="V78" i="3"/>
  <c r="W76" i="3"/>
  <c r="R76" i="3"/>
  <c r="AA75" i="3"/>
  <c r="U75" i="3"/>
  <c r="T2" i="3"/>
  <c r="R190" i="3"/>
  <c r="R181" i="3"/>
  <c r="T159" i="3"/>
  <c r="R149" i="3"/>
  <c r="T137" i="3"/>
  <c r="R81" i="3"/>
  <c r="U192" i="3"/>
  <c r="AA192" i="3"/>
  <c r="AA188" i="3"/>
  <c r="U188" i="3"/>
  <c r="W177" i="3"/>
  <c r="R177" i="3"/>
  <c r="AA144" i="3"/>
  <c r="U144" i="3"/>
  <c r="AA128" i="3"/>
  <c r="U128" i="3"/>
  <c r="AA120" i="3"/>
  <c r="U120" i="3"/>
  <c r="W117" i="3"/>
  <c r="R117" i="3"/>
  <c r="AA108" i="3"/>
  <c r="U108" i="3"/>
  <c r="W105" i="3"/>
  <c r="R105" i="3"/>
  <c r="W101" i="3"/>
  <c r="R101" i="3"/>
  <c r="W89" i="3"/>
  <c r="R89" i="3"/>
  <c r="R157" i="3"/>
  <c r="X190" i="3"/>
  <c r="X170" i="3"/>
  <c r="T170" i="3"/>
  <c r="X166" i="3"/>
  <c r="T166" i="3"/>
  <c r="AA2" i="3"/>
  <c r="U2" i="3"/>
  <c r="Z198" i="3"/>
  <c r="S198" i="3"/>
  <c r="Z194" i="3"/>
  <c r="S194" i="3"/>
  <c r="X193" i="3"/>
  <c r="T193" i="3"/>
  <c r="Z190" i="3"/>
  <c r="S190" i="3"/>
  <c r="X189" i="3"/>
  <c r="T189" i="3"/>
  <c r="Z186" i="3"/>
  <c r="S186" i="3"/>
  <c r="Z182" i="3"/>
  <c r="S182" i="3"/>
  <c r="Z178" i="3"/>
  <c r="X177" i="3"/>
  <c r="T177" i="3"/>
  <c r="Z174" i="3"/>
  <c r="S174" i="3"/>
  <c r="Z170" i="3"/>
  <c r="X169" i="3"/>
  <c r="T169" i="3"/>
  <c r="Z166" i="3"/>
  <c r="S166" i="3"/>
  <c r="Z162" i="3"/>
  <c r="X161" i="3"/>
  <c r="T161" i="3"/>
  <c r="Z158" i="3"/>
  <c r="S158" i="3"/>
  <c r="Z154" i="3"/>
  <c r="X153" i="3"/>
  <c r="T153" i="3"/>
  <c r="Z150" i="3"/>
  <c r="S150" i="3"/>
  <c r="Z146" i="3"/>
  <c r="X145" i="3"/>
  <c r="T145" i="3"/>
  <c r="Z142" i="3"/>
  <c r="S142" i="3"/>
  <c r="Z138" i="3"/>
  <c r="Z134" i="3"/>
  <c r="X133" i="3"/>
  <c r="T133" i="3"/>
  <c r="Z130" i="3"/>
  <c r="S130" i="3"/>
  <c r="X129" i="3"/>
  <c r="T129" i="3"/>
  <c r="Z126" i="3"/>
  <c r="S126" i="3"/>
  <c r="X125" i="3"/>
  <c r="T125" i="3"/>
  <c r="Z122" i="3"/>
  <c r="S122" i="3"/>
  <c r="Z118" i="3"/>
  <c r="X117" i="3"/>
  <c r="T117" i="3"/>
  <c r="Z114" i="3"/>
  <c r="S114" i="3"/>
  <c r="X113" i="3"/>
  <c r="T113" i="3"/>
  <c r="Z110" i="3"/>
  <c r="S110" i="3"/>
  <c r="X109" i="3"/>
  <c r="T109" i="3"/>
  <c r="Z106" i="3"/>
  <c r="S106" i="3"/>
  <c r="X105" i="3"/>
  <c r="T105" i="3"/>
  <c r="Z102" i="3"/>
  <c r="X101" i="3"/>
  <c r="T101" i="3"/>
  <c r="Z98" i="3"/>
  <c r="S98" i="3"/>
  <c r="X97" i="3"/>
  <c r="T97" i="3"/>
  <c r="Z94" i="3"/>
  <c r="S94" i="3"/>
  <c r="X93" i="3"/>
  <c r="T93" i="3"/>
  <c r="Z90" i="3"/>
  <c r="S90" i="3"/>
  <c r="X89" i="3"/>
  <c r="T89" i="3"/>
  <c r="Z86" i="3"/>
  <c r="X85" i="3"/>
  <c r="T85" i="3"/>
  <c r="Z82" i="3"/>
  <c r="S82" i="3"/>
  <c r="X81" i="3"/>
  <c r="T81" i="3"/>
  <c r="Z78" i="3"/>
  <c r="S78" i="3"/>
  <c r="X77" i="3"/>
  <c r="T77" i="3"/>
  <c r="Z74" i="3"/>
  <c r="S74" i="3"/>
  <c r="X73" i="3"/>
  <c r="T73" i="3"/>
  <c r="Z70" i="3"/>
  <c r="X69" i="3"/>
  <c r="T69" i="3"/>
  <c r="Z66" i="3"/>
  <c r="S66" i="3"/>
  <c r="X65" i="3"/>
  <c r="T65" i="3"/>
  <c r="Z62" i="3"/>
  <c r="S62" i="3"/>
  <c r="X61" i="3"/>
  <c r="T61" i="3"/>
  <c r="Z58" i="3"/>
  <c r="S58" i="3"/>
  <c r="X57" i="3"/>
  <c r="T57" i="3"/>
  <c r="Z54" i="3"/>
  <c r="X53" i="3"/>
  <c r="T53" i="3"/>
  <c r="Z50" i="3"/>
  <c r="S50" i="3"/>
  <c r="X49" i="3"/>
  <c r="T49" i="3"/>
  <c r="Z46" i="3"/>
  <c r="S46" i="3"/>
  <c r="X45" i="3"/>
  <c r="T45" i="3"/>
  <c r="Z42" i="3"/>
  <c r="S42" i="3"/>
  <c r="X41" i="3"/>
  <c r="T41" i="3"/>
  <c r="Z38" i="3"/>
  <c r="X37" i="3"/>
  <c r="T37" i="3"/>
  <c r="Z34" i="3"/>
  <c r="S34" i="3"/>
  <c r="X33" i="3"/>
  <c r="T33" i="3"/>
  <c r="Z30" i="3"/>
  <c r="S30" i="3"/>
  <c r="X29" i="3"/>
  <c r="T29" i="3"/>
  <c r="Z26" i="3"/>
  <c r="S26" i="3"/>
  <c r="X25" i="3"/>
  <c r="T25" i="3"/>
  <c r="Z22" i="3"/>
  <c r="X21" i="3"/>
  <c r="T21" i="3"/>
  <c r="Z18" i="3"/>
  <c r="S18" i="3"/>
  <c r="X17" i="3"/>
  <c r="T17" i="3"/>
  <c r="Z14" i="3"/>
  <c r="S14" i="3"/>
  <c r="X13" i="3"/>
  <c r="T13" i="3"/>
  <c r="Z10" i="3"/>
  <c r="S10" i="3"/>
  <c r="X9" i="3"/>
  <c r="T9" i="3"/>
  <c r="Z6" i="3"/>
  <c r="X5" i="3"/>
  <c r="T5" i="3"/>
  <c r="T197" i="3"/>
  <c r="S188" i="3"/>
  <c r="R179" i="3"/>
  <c r="S168" i="3"/>
  <c r="T157" i="3"/>
  <c r="R147" i="3"/>
  <c r="S135" i="3"/>
  <c r="T114" i="3"/>
  <c r="T75" i="3"/>
  <c r="V74" i="3"/>
  <c r="W72" i="3"/>
  <c r="R72" i="3"/>
  <c r="AA71" i="3"/>
  <c r="U71" i="3"/>
  <c r="V70" i="3"/>
  <c r="W68" i="3"/>
  <c r="R68" i="3"/>
  <c r="AA67" i="3"/>
  <c r="U67" i="3"/>
  <c r="V66" i="3"/>
  <c r="W64" i="3"/>
  <c r="R64" i="3"/>
  <c r="AA63" i="3"/>
  <c r="U63" i="3"/>
  <c r="V62" i="3"/>
  <c r="W60" i="3"/>
  <c r="R60" i="3"/>
  <c r="AA59" i="3"/>
  <c r="U59" i="3"/>
  <c r="V58" i="3"/>
  <c r="W56" i="3"/>
  <c r="R56" i="3"/>
  <c r="AA55" i="3"/>
  <c r="U55" i="3"/>
  <c r="V54" i="3"/>
  <c r="W52" i="3"/>
  <c r="R52" i="3"/>
  <c r="AA51" i="3"/>
  <c r="U51" i="3"/>
  <c r="V50" i="3"/>
  <c r="W48" i="3"/>
  <c r="R48" i="3"/>
  <c r="AA47" i="3"/>
  <c r="U47" i="3"/>
  <c r="V46" i="3"/>
  <c r="W44" i="3"/>
  <c r="R44" i="3"/>
  <c r="AA43" i="3"/>
  <c r="U43" i="3"/>
  <c r="V42" i="3"/>
  <c r="W40" i="3"/>
  <c r="R40" i="3"/>
  <c r="AA39" i="3"/>
  <c r="U39" i="3"/>
  <c r="V38" i="3"/>
  <c r="W36" i="3"/>
  <c r="R36" i="3"/>
  <c r="AA35" i="3"/>
  <c r="U35" i="3"/>
  <c r="V34" i="3"/>
  <c r="W32" i="3"/>
  <c r="R32" i="3"/>
  <c r="AA31" i="3"/>
  <c r="U31" i="3"/>
  <c r="V30" i="3"/>
  <c r="W28" i="3"/>
  <c r="R28" i="3"/>
  <c r="AA27" i="3"/>
  <c r="U27" i="3"/>
  <c r="V26" i="3"/>
  <c r="W24" i="3"/>
  <c r="R24" i="3"/>
  <c r="AA23" i="3"/>
  <c r="U23" i="3"/>
  <c r="V22" i="3"/>
  <c r="W20" i="3"/>
  <c r="R20" i="3"/>
  <c r="AA19" i="3"/>
  <c r="U19" i="3"/>
  <c r="V18" i="3"/>
  <c r="W16" i="3"/>
  <c r="R16" i="3"/>
  <c r="AA15" i="3"/>
  <c r="U15" i="3"/>
  <c r="V14" i="3"/>
  <c r="W12" i="3"/>
  <c r="R12" i="3"/>
  <c r="AA11" i="3"/>
  <c r="U11" i="3"/>
  <c r="V10" i="3"/>
  <c r="W8" i="3"/>
  <c r="R8" i="3"/>
  <c r="AA7" i="3"/>
  <c r="U7" i="3"/>
  <c r="V6" i="3"/>
  <c r="W4" i="3"/>
  <c r="R4" i="3"/>
  <c r="AA3" i="3"/>
  <c r="U3" i="3"/>
  <c r="R50" i="3"/>
  <c r="R34" i="3"/>
  <c r="R18" i="3"/>
  <c r="W69" i="3"/>
  <c r="AA68" i="3"/>
  <c r="U68" i="3"/>
  <c r="V67" i="3"/>
  <c r="W65" i="3"/>
  <c r="AA64" i="3"/>
  <c r="U64" i="3"/>
  <c r="V63" i="3"/>
  <c r="W61" i="3"/>
  <c r="AA60" i="3"/>
  <c r="U60" i="3"/>
  <c r="V59" i="3"/>
  <c r="W57" i="3"/>
  <c r="AA56" i="3"/>
  <c r="U56" i="3"/>
  <c r="V55" i="3"/>
  <c r="W53" i="3"/>
  <c r="AA52" i="3"/>
  <c r="U52" i="3"/>
  <c r="V51" i="3"/>
  <c r="W49" i="3"/>
  <c r="AA48" i="3"/>
  <c r="U48" i="3"/>
  <c r="V47" i="3"/>
  <c r="W45" i="3"/>
  <c r="AA44" i="3"/>
  <c r="U44" i="3"/>
  <c r="V43" i="3"/>
  <c r="W41" i="3"/>
  <c r="AA40" i="3"/>
  <c r="U40" i="3"/>
  <c r="V39" i="3"/>
  <c r="W37" i="3"/>
  <c r="AA36" i="3"/>
  <c r="U36" i="3"/>
  <c r="V35" i="3"/>
  <c r="W33" i="3"/>
  <c r="AA32" i="3"/>
  <c r="U32" i="3"/>
  <c r="V31" i="3"/>
  <c r="W29" i="3"/>
  <c r="AA28" i="3"/>
  <c r="U28" i="3"/>
  <c r="V27" i="3"/>
  <c r="W25" i="3"/>
  <c r="AA24" i="3"/>
  <c r="U24" i="3"/>
  <c r="V23" i="3"/>
  <c r="W21" i="3"/>
  <c r="AA20" i="3"/>
  <c r="U20" i="3"/>
  <c r="V19" i="3"/>
  <c r="W17" i="3"/>
  <c r="AA16" i="3"/>
  <c r="U16" i="3"/>
  <c r="V15" i="3"/>
  <c r="W13" i="3"/>
  <c r="AA12" i="3"/>
  <c r="U12" i="3"/>
  <c r="V11" i="3"/>
  <c r="W9" i="3"/>
  <c r="AA8" i="3"/>
  <c r="U8" i="3"/>
  <c r="V7" i="3"/>
  <c r="W5" i="3"/>
  <c r="AA4" i="3"/>
  <c r="U4" i="3"/>
  <c r="V3" i="3"/>
  <c r="Z67" i="3"/>
  <c r="S67" i="3"/>
  <c r="X66" i="3"/>
  <c r="T66" i="3"/>
  <c r="Z63" i="3"/>
  <c r="X62" i="3"/>
  <c r="T62" i="3"/>
  <c r="Z59" i="3"/>
  <c r="S59" i="3"/>
  <c r="X58" i="3"/>
  <c r="T58" i="3"/>
  <c r="Z55" i="3"/>
  <c r="X54" i="3"/>
  <c r="T54" i="3"/>
  <c r="Z51" i="3"/>
  <c r="S51" i="3"/>
  <c r="X50" i="3"/>
  <c r="T50" i="3"/>
  <c r="Z47" i="3"/>
  <c r="X46" i="3"/>
  <c r="T46" i="3"/>
  <c r="Z43" i="3"/>
  <c r="S43" i="3"/>
  <c r="X42" i="3"/>
  <c r="T42" i="3"/>
  <c r="Z39" i="3"/>
  <c r="X38" i="3"/>
  <c r="T38" i="3"/>
  <c r="Z35" i="3"/>
  <c r="S35" i="3"/>
  <c r="X34" i="3"/>
  <c r="T34" i="3"/>
  <c r="Z31" i="3"/>
  <c r="X30" i="3"/>
  <c r="T30" i="3"/>
  <c r="Z27" i="3"/>
  <c r="S27" i="3"/>
  <c r="X26" i="3"/>
  <c r="T26" i="3"/>
  <c r="Z23" i="3"/>
  <c r="X22" i="3"/>
  <c r="T22" i="3"/>
  <c r="Z19" i="3"/>
  <c r="S19" i="3"/>
  <c r="X18" i="3"/>
  <c r="T18" i="3"/>
  <c r="Z15" i="3"/>
  <c r="X14" i="3"/>
  <c r="T14" i="3"/>
  <c r="Z11" i="3"/>
  <c r="S11" i="3"/>
  <c r="X10" i="3"/>
  <c r="T10" i="3"/>
  <c r="Z7" i="3"/>
  <c r="X6" i="3"/>
  <c r="T6" i="3"/>
  <c r="Z3" i="3"/>
  <c r="R69" i="3"/>
  <c r="R53" i="3"/>
  <c r="R37" i="3"/>
  <c r="R21" i="3"/>
  <c r="R5" i="3"/>
  <c r="AA49" i="3"/>
  <c r="U49" i="3"/>
  <c r="W46" i="3"/>
  <c r="R46" i="3"/>
  <c r="AA45" i="3"/>
  <c r="U45" i="3"/>
  <c r="AA41" i="3"/>
  <c r="U41" i="3"/>
  <c r="W38" i="3"/>
  <c r="R38" i="3"/>
  <c r="AA37" i="3"/>
  <c r="U37" i="3"/>
  <c r="AA33" i="3"/>
  <c r="U33" i="3"/>
  <c r="W30" i="3"/>
  <c r="R30" i="3"/>
  <c r="AA29" i="3"/>
  <c r="U29" i="3"/>
  <c r="AA25" i="3"/>
  <c r="U25" i="3"/>
  <c r="W22" i="3"/>
  <c r="R22" i="3"/>
  <c r="AA21" i="3"/>
  <c r="U21" i="3"/>
  <c r="AA17" i="3"/>
  <c r="U17" i="3"/>
  <c r="W14" i="3"/>
  <c r="R14" i="3"/>
  <c r="AA13" i="3"/>
  <c r="U13" i="3"/>
  <c r="AA9" i="3"/>
  <c r="U9" i="3"/>
  <c r="W6" i="3"/>
  <c r="R6" i="3"/>
  <c r="AA5" i="3"/>
  <c r="U5" i="3"/>
  <c r="S63" i="3"/>
  <c r="S47" i="3"/>
  <c r="R42" i="3"/>
  <c r="S31" i="3"/>
  <c r="R26" i="3"/>
  <c r="S15" i="3"/>
  <c r="R10" i="3"/>
  <c r="Z72" i="3"/>
  <c r="X71" i="3"/>
  <c r="Z68" i="3"/>
  <c r="S68" i="3"/>
  <c r="X67" i="3"/>
  <c r="Z64" i="3"/>
  <c r="X63" i="3"/>
  <c r="Z60" i="3"/>
  <c r="S60" i="3"/>
  <c r="Z56" i="3"/>
  <c r="X55" i="3"/>
  <c r="Z52" i="3"/>
  <c r="S52" i="3"/>
  <c r="X51" i="3"/>
  <c r="Z48" i="3"/>
  <c r="X47" i="3"/>
  <c r="Z44" i="3"/>
  <c r="S44" i="3"/>
  <c r="X43" i="3"/>
  <c r="Z40" i="3"/>
  <c r="X39" i="3"/>
  <c r="Z36" i="3"/>
  <c r="S36" i="3"/>
  <c r="X35" i="3"/>
  <c r="Z32" i="3"/>
  <c r="X31" i="3"/>
  <c r="Z28" i="3"/>
  <c r="S28" i="3"/>
  <c r="X27" i="3"/>
  <c r="Z24" i="3"/>
  <c r="X23" i="3"/>
  <c r="Z20" i="3"/>
  <c r="S20" i="3"/>
  <c r="X19" i="3"/>
  <c r="Z16" i="3"/>
  <c r="X15" i="3"/>
  <c r="Z12" i="3"/>
  <c r="S12" i="3"/>
  <c r="X11" i="3"/>
  <c r="Z8" i="3"/>
  <c r="X7" i="3"/>
  <c r="Z4" i="3"/>
  <c r="S4" i="3"/>
  <c r="X3" i="3"/>
  <c r="T3" i="3"/>
  <c r="T67" i="3"/>
  <c r="R57" i="3"/>
  <c r="T51" i="3"/>
  <c r="R41" i="3"/>
  <c r="T35" i="3"/>
  <c r="R25" i="3"/>
  <c r="T19" i="3"/>
  <c r="R9" i="3"/>
  <c r="W75" i="3"/>
  <c r="AA74" i="3"/>
  <c r="U74" i="3"/>
  <c r="V73" i="3"/>
  <c r="W71" i="3"/>
  <c r="R71" i="3"/>
  <c r="AA70" i="3"/>
  <c r="U70" i="3"/>
  <c r="V69" i="3"/>
  <c r="W67" i="3"/>
  <c r="U66" i="3"/>
  <c r="AA66" i="3"/>
  <c r="V65" i="3"/>
  <c r="W63" i="3"/>
  <c r="R63" i="3"/>
  <c r="AA62" i="3"/>
  <c r="U62" i="3"/>
  <c r="V61" i="3"/>
  <c r="W59" i="3"/>
  <c r="U58" i="3"/>
  <c r="AA58" i="3"/>
  <c r="V57" i="3"/>
  <c r="W55" i="3"/>
  <c r="R55" i="3"/>
  <c r="AA54" i="3"/>
  <c r="U54" i="3"/>
  <c r="V53" i="3"/>
  <c r="W51" i="3"/>
  <c r="AA50" i="3"/>
  <c r="U50" i="3"/>
  <c r="V49" i="3"/>
  <c r="W47" i="3"/>
  <c r="R47" i="3"/>
  <c r="AA46" i="3"/>
  <c r="U46" i="3"/>
  <c r="V45" i="3"/>
  <c r="W43" i="3"/>
  <c r="AA42" i="3"/>
  <c r="U42" i="3"/>
  <c r="V41" i="3"/>
  <c r="W39" i="3"/>
  <c r="R39" i="3"/>
  <c r="AA38" i="3"/>
  <c r="U38" i="3"/>
  <c r="V37" i="3"/>
  <c r="W35" i="3"/>
  <c r="AA34" i="3"/>
  <c r="U34" i="3"/>
  <c r="V33" i="3"/>
  <c r="W31" i="3"/>
  <c r="R31" i="3"/>
  <c r="AA30" i="3"/>
  <c r="U30" i="3"/>
  <c r="V29" i="3"/>
  <c r="W27" i="3"/>
  <c r="U26" i="3"/>
  <c r="AA26" i="3"/>
  <c r="V25" i="3"/>
  <c r="W23" i="3"/>
  <c r="R23" i="3"/>
  <c r="AA22" i="3"/>
  <c r="U22" i="3"/>
  <c r="V21" i="3"/>
  <c r="W19" i="3"/>
  <c r="AA18" i="3"/>
  <c r="U18" i="3"/>
  <c r="V17" i="3"/>
  <c r="W15" i="3"/>
  <c r="R15" i="3"/>
  <c r="AA14" i="3"/>
  <c r="U14" i="3"/>
  <c r="V13" i="3"/>
  <c r="W11" i="3"/>
  <c r="AA10" i="3"/>
  <c r="U10" i="3"/>
  <c r="V9" i="3"/>
  <c r="W7" i="3"/>
  <c r="R7" i="3"/>
  <c r="AA6" i="3"/>
  <c r="U6" i="3"/>
  <c r="V5" i="3"/>
  <c r="W3" i="3"/>
  <c r="R3" i="3"/>
  <c r="S72" i="3"/>
  <c r="R67" i="3"/>
  <c r="S56" i="3"/>
  <c r="R51" i="3"/>
  <c r="S40" i="3"/>
  <c r="R35" i="3"/>
  <c r="S24" i="3"/>
  <c r="R19" i="3"/>
  <c r="S8" i="3"/>
</calcChain>
</file>

<file path=xl/sharedStrings.xml><?xml version="1.0" encoding="utf-8"?>
<sst xmlns="http://schemas.openxmlformats.org/spreadsheetml/2006/main" count="2526" uniqueCount="430">
  <si>
    <t>FIPS</t>
  </si>
  <si>
    <t>StateAbbreviation</t>
  </si>
  <si>
    <t>CountyName</t>
  </si>
  <si>
    <t>con</t>
  </si>
  <si>
    <t>crp</t>
  </si>
  <si>
    <t>feed</t>
  </si>
  <si>
    <t>for</t>
  </si>
  <si>
    <t>inr</t>
  </si>
  <si>
    <t>ir</t>
  </si>
  <si>
    <t>mo</t>
  </si>
  <si>
    <t>pas</t>
  </si>
  <si>
    <t>tci</t>
  </si>
  <si>
    <t>tct</t>
  </si>
  <si>
    <t>tg</t>
  </si>
  <si>
    <t>wat</t>
  </si>
  <si>
    <t>wlf</t>
  </si>
  <si>
    <t>wlo</t>
  </si>
  <si>
    <t>de</t>
  </si>
  <si>
    <t>Kent</t>
  </si>
  <si>
    <t>New Castle</t>
  </si>
  <si>
    <t>Sussex</t>
  </si>
  <si>
    <t>dc</t>
  </si>
  <si>
    <t>District of Columbia</t>
  </si>
  <si>
    <t>md</t>
  </si>
  <si>
    <t>Allegany</t>
  </si>
  <si>
    <t>Anne Arundel</t>
  </si>
  <si>
    <t>Baltimore</t>
  </si>
  <si>
    <t>Calvert</t>
  </si>
  <si>
    <t>Caroline</t>
  </si>
  <si>
    <t>Carroll</t>
  </si>
  <si>
    <t>Cecil</t>
  </si>
  <si>
    <t>Charles</t>
  </si>
  <si>
    <t>Dorchester</t>
  </si>
  <si>
    <t>Frederick</t>
  </si>
  <si>
    <t>Garrett</t>
  </si>
  <si>
    <t>Harford</t>
  </si>
  <si>
    <t>Howard</t>
  </si>
  <si>
    <t>Montgomery</t>
  </si>
  <si>
    <t>Prince Georges</t>
  </si>
  <si>
    <t>Queen Annes</t>
  </si>
  <si>
    <t>St. Marys</t>
  </si>
  <si>
    <t>Somerset</t>
  </si>
  <si>
    <t>Talbot</t>
  </si>
  <si>
    <t>Washington</t>
  </si>
  <si>
    <t>Wicomico</t>
  </si>
  <si>
    <t>Worcester</t>
  </si>
  <si>
    <t>Baltimore City</t>
  </si>
  <si>
    <t>ny</t>
  </si>
  <si>
    <t>Broome</t>
  </si>
  <si>
    <t>Chemung</t>
  </si>
  <si>
    <t>Chenango</t>
  </si>
  <si>
    <t>Cortland</t>
  </si>
  <si>
    <t>Delaware</t>
  </si>
  <si>
    <t>Herkimer</t>
  </si>
  <si>
    <t>Livingston</t>
  </si>
  <si>
    <t>Madison</t>
  </si>
  <si>
    <t>Oneida</t>
  </si>
  <si>
    <t>Onondaga</t>
  </si>
  <si>
    <t>Ontario</t>
  </si>
  <si>
    <t>Otsego</t>
  </si>
  <si>
    <t>Schoharie</t>
  </si>
  <si>
    <t>Schuyler</t>
  </si>
  <si>
    <t>Steuben</t>
  </si>
  <si>
    <t>Tioga</t>
  </si>
  <si>
    <t>Tompkins</t>
  </si>
  <si>
    <t>Yates</t>
  </si>
  <si>
    <t>pa</t>
  </si>
  <si>
    <t>Adams</t>
  </si>
  <si>
    <t>Bedford</t>
  </si>
  <si>
    <t>Berks</t>
  </si>
  <si>
    <t>Blair</t>
  </si>
  <si>
    <t>Bradford</t>
  </si>
  <si>
    <t>Cambria</t>
  </si>
  <si>
    <t>Cameron</t>
  </si>
  <si>
    <t>Carbon</t>
  </si>
  <si>
    <t>Centre</t>
  </si>
  <si>
    <t>Chester</t>
  </si>
  <si>
    <t>Clearfield</t>
  </si>
  <si>
    <t>Clinton</t>
  </si>
  <si>
    <t>Columbia</t>
  </si>
  <si>
    <t>Cumberland</t>
  </si>
  <si>
    <t>Dauphin</t>
  </si>
  <si>
    <t>Elk</t>
  </si>
  <si>
    <t>Franklin</t>
  </si>
  <si>
    <t>Fulton</t>
  </si>
  <si>
    <t>Huntingdon</t>
  </si>
  <si>
    <t>Indiana</t>
  </si>
  <si>
    <t>Jefferson</t>
  </si>
  <si>
    <t>Juniata</t>
  </si>
  <si>
    <t>Lackawanna</t>
  </si>
  <si>
    <t>Lancaster</t>
  </si>
  <si>
    <t>Lebanon</t>
  </si>
  <si>
    <t>Luzerne</t>
  </si>
  <si>
    <t>Lycoming</t>
  </si>
  <si>
    <t>Mckean</t>
  </si>
  <si>
    <t>Mifflin</t>
  </si>
  <si>
    <t>Montour</t>
  </si>
  <si>
    <t>Northumberland</t>
  </si>
  <si>
    <t>Perry</t>
  </si>
  <si>
    <t>Potter</t>
  </si>
  <si>
    <t>Schuylkill</t>
  </si>
  <si>
    <t>Snyder</t>
  </si>
  <si>
    <t>Sullivan</t>
  </si>
  <si>
    <t>Susquehanna</t>
  </si>
  <si>
    <t>Union</t>
  </si>
  <si>
    <t>Wayne</t>
  </si>
  <si>
    <t>Wyoming</t>
  </si>
  <si>
    <t>York</t>
  </si>
  <si>
    <t>va</t>
  </si>
  <si>
    <t>Accomack</t>
  </si>
  <si>
    <t>Albemarle</t>
  </si>
  <si>
    <t>Alleghany</t>
  </si>
  <si>
    <t>Amelia</t>
  </si>
  <si>
    <t>Amherst</t>
  </si>
  <si>
    <t>Appomattox</t>
  </si>
  <si>
    <t>Arlington</t>
  </si>
  <si>
    <t>Augusta</t>
  </si>
  <si>
    <t>Bath</t>
  </si>
  <si>
    <t>Botetourt</t>
  </si>
  <si>
    <t>Buckingham</t>
  </si>
  <si>
    <t>Campbell</t>
  </si>
  <si>
    <t>Charles City</t>
  </si>
  <si>
    <t>Chesterfield</t>
  </si>
  <si>
    <t>Clarke</t>
  </si>
  <si>
    <t>Craig</t>
  </si>
  <si>
    <t>Culpeper</t>
  </si>
  <si>
    <t>Dinwiddie</t>
  </si>
  <si>
    <t>Essex</t>
  </si>
  <si>
    <t>Fairfax</t>
  </si>
  <si>
    <t>Fauquier</t>
  </si>
  <si>
    <t>Fluvanna</t>
  </si>
  <si>
    <t>Giles</t>
  </si>
  <si>
    <t>Gloucester</t>
  </si>
  <si>
    <t>Goochland</t>
  </si>
  <si>
    <t>Greene</t>
  </si>
  <si>
    <t>Hanover</t>
  </si>
  <si>
    <t>Henrico</t>
  </si>
  <si>
    <t>Highland</t>
  </si>
  <si>
    <t>Isle Of Wight</t>
  </si>
  <si>
    <t>James City</t>
  </si>
  <si>
    <t>King And Queen</t>
  </si>
  <si>
    <t>King George</t>
  </si>
  <si>
    <t>King William</t>
  </si>
  <si>
    <t>Loudoun</t>
  </si>
  <si>
    <t>Louisa</t>
  </si>
  <si>
    <t>Mathews</t>
  </si>
  <si>
    <t>Middlesex</t>
  </si>
  <si>
    <t>Nelson</t>
  </si>
  <si>
    <t>New Kent</t>
  </si>
  <si>
    <t>Northampton</t>
  </si>
  <si>
    <t>Nottoway</t>
  </si>
  <si>
    <t>Orange</t>
  </si>
  <si>
    <t>Page</t>
  </si>
  <si>
    <t>Powhatan</t>
  </si>
  <si>
    <t>Prince Edward</t>
  </si>
  <si>
    <t>Prince George</t>
  </si>
  <si>
    <t>Prince William</t>
  </si>
  <si>
    <t>Rappahannock</t>
  </si>
  <si>
    <t>Richmond</t>
  </si>
  <si>
    <t>Roanoke</t>
  </si>
  <si>
    <t>Rockbridge</t>
  </si>
  <si>
    <t>Rockingham</t>
  </si>
  <si>
    <t>Shenandoah</t>
  </si>
  <si>
    <t>Spotsylvania</t>
  </si>
  <si>
    <t>Stafford</t>
  </si>
  <si>
    <t>Surry</t>
  </si>
  <si>
    <t>Warren</t>
  </si>
  <si>
    <t>Westmoreland</t>
  </si>
  <si>
    <t>Alexandria</t>
  </si>
  <si>
    <t>Buena Vista</t>
  </si>
  <si>
    <t>Charlottesville City</t>
  </si>
  <si>
    <t>Chesapeake City</t>
  </si>
  <si>
    <t>Colonial Heights City</t>
  </si>
  <si>
    <t>Covington City</t>
  </si>
  <si>
    <t>Fairfax City</t>
  </si>
  <si>
    <t>Falls Church City</t>
  </si>
  <si>
    <t>Fredericksburg City</t>
  </si>
  <si>
    <t>Hampton City</t>
  </si>
  <si>
    <t>Harrisonburg City</t>
  </si>
  <si>
    <t>Hopewell City</t>
  </si>
  <si>
    <t>Lexington City</t>
  </si>
  <si>
    <t>Lynchburg City</t>
  </si>
  <si>
    <t>Manassas City</t>
  </si>
  <si>
    <t>Manassas Park City</t>
  </si>
  <si>
    <t>Newport News City</t>
  </si>
  <si>
    <t>Norfolk City</t>
  </si>
  <si>
    <t>Petersburg City</t>
  </si>
  <si>
    <t>Poquoson City</t>
  </si>
  <si>
    <t>Portsmouth City</t>
  </si>
  <si>
    <t>Richmond City</t>
  </si>
  <si>
    <t>Staunton City</t>
  </si>
  <si>
    <t>Suffolk City</t>
  </si>
  <si>
    <t>Virginia Beach City</t>
  </si>
  <si>
    <t>Waynesboro City</t>
  </si>
  <si>
    <t>Williamsburg City</t>
  </si>
  <si>
    <t>Winchester City</t>
  </si>
  <si>
    <t>wv</t>
  </si>
  <si>
    <t>Berkeley</t>
  </si>
  <si>
    <t>Grant</t>
  </si>
  <si>
    <t>Hampshire</t>
  </si>
  <si>
    <t>Hardy</t>
  </si>
  <si>
    <t>Mineral</t>
  </si>
  <si>
    <t>Monroe</t>
  </si>
  <si>
    <t>Morgan</t>
  </si>
  <si>
    <t>Pendleton</t>
  </si>
  <si>
    <t>Preston</t>
  </si>
  <si>
    <t>Tucker</t>
  </si>
  <si>
    <t>DEV</t>
  </si>
  <si>
    <t>NAT</t>
  </si>
  <si>
    <t>AG</t>
  </si>
  <si>
    <t>MO</t>
  </si>
  <si>
    <t>Land Use</t>
  </si>
  <si>
    <t>CAST-21</t>
  </si>
  <si>
    <t>CAST-19</t>
  </si>
  <si>
    <t>Change: 2013 - 2017</t>
  </si>
  <si>
    <t>Gains</t>
  </si>
  <si>
    <t>Net Change</t>
  </si>
  <si>
    <t>Losses</t>
  </si>
  <si>
    <t>IMP</t>
  </si>
  <si>
    <t>PERV</t>
  </si>
  <si>
    <t>CRP</t>
  </si>
  <si>
    <t>PAS</t>
  </si>
  <si>
    <t>ST</t>
  </si>
  <si>
    <t>Difference</t>
  </si>
  <si>
    <t>CAST 21</t>
  </si>
  <si>
    <t>CAST 19</t>
  </si>
  <si>
    <t>Difference (CAST 21 - CAST 19)</t>
  </si>
  <si>
    <t>QUEEN ANNES</t>
  </si>
  <si>
    <t>MD</t>
  </si>
  <si>
    <t>FREDERICK</t>
  </si>
  <si>
    <t>LANCASTER</t>
  </si>
  <si>
    <t>PA</t>
  </si>
  <si>
    <t>CARROLL</t>
  </si>
  <si>
    <t>NEW CASTLE</t>
  </si>
  <si>
    <t>DE</t>
  </si>
  <si>
    <t>KENT</t>
  </si>
  <si>
    <t>SOMERSET</t>
  </si>
  <si>
    <t>DAUPHIN</t>
  </si>
  <si>
    <t>JEFFERSON</t>
  </si>
  <si>
    <t>CAROLINE</t>
  </si>
  <si>
    <t>BERKS</t>
  </si>
  <si>
    <t>HERKIMER</t>
  </si>
  <si>
    <t>NY</t>
  </si>
  <si>
    <t>ST MARYS</t>
  </si>
  <si>
    <t>LEBANON</t>
  </si>
  <si>
    <t>CHENANGO</t>
  </si>
  <si>
    <t>CECIL</t>
  </si>
  <si>
    <t>CHESTER</t>
  </si>
  <si>
    <t>DELAWARE</t>
  </si>
  <si>
    <t>LACKAWANNA</t>
  </si>
  <si>
    <t>ADAMS</t>
  </si>
  <si>
    <t>TIOGA</t>
  </si>
  <si>
    <t>WORCESTER</t>
  </si>
  <si>
    <t>OTSEGO</t>
  </si>
  <si>
    <t>HARFORD</t>
  </si>
  <si>
    <t>UNION</t>
  </si>
  <si>
    <t>CLARKE</t>
  </si>
  <si>
    <t>VA</t>
  </si>
  <si>
    <t>PRINCE WILLIAM</t>
  </si>
  <si>
    <t>HOWARD</t>
  </si>
  <si>
    <t>TOMPKINS</t>
  </si>
  <si>
    <t>ELK</t>
  </si>
  <si>
    <t>CORTLAND</t>
  </si>
  <si>
    <t>WARREN</t>
  </si>
  <si>
    <t>BROOME</t>
  </si>
  <si>
    <t>RAPPAHANNOCK</t>
  </si>
  <si>
    <t>DORCHESTER</t>
  </si>
  <si>
    <t>WAYNE</t>
  </si>
  <si>
    <t>WV</t>
  </si>
  <si>
    <t>POTTER</t>
  </si>
  <si>
    <t>MIFFLIN</t>
  </si>
  <si>
    <t>TUCKER</t>
  </si>
  <si>
    <t>Randolph</t>
  </si>
  <si>
    <t>STAUNTON</t>
  </si>
  <si>
    <t>WAYNESBORO</t>
  </si>
  <si>
    <t>BERKELEY</t>
  </si>
  <si>
    <t>CARBON</t>
  </si>
  <si>
    <t>STAFFORD</t>
  </si>
  <si>
    <t>CALVERT</t>
  </si>
  <si>
    <t>FREDERICKSBURG</t>
  </si>
  <si>
    <t>SCHOHARIE</t>
  </si>
  <si>
    <t>BUENA VISTA</t>
  </si>
  <si>
    <t>ROANOKE</t>
  </si>
  <si>
    <t>NEWPORT NEWS</t>
  </si>
  <si>
    <t>HARRISONBURG</t>
  </si>
  <si>
    <t>PETERSBURG</t>
  </si>
  <si>
    <t>SALEM</t>
  </si>
  <si>
    <t>BEDFORD</t>
  </si>
  <si>
    <t>WINCHESTER</t>
  </si>
  <si>
    <t>MANASSAS</t>
  </si>
  <si>
    <t>LEXINGTON</t>
  </si>
  <si>
    <t>PORTSMOUTH</t>
  </si>
  <si>
    <t>RICHMOND</t>
  </si>
  <si>
    <t>BALTIMORE</t>
  </si>
  <si>
    <t>NORFOLK</t>
  </si>
  <si>
    <t>POQUOSON</t>
  </si>
  <si>
    <t>MANASSAS PARK</t>
  </si>
  <si>
    <t>ALEXANDRIA</t>
  </si>
  <si>
    <t>COLONIAL HEIGHTS</t>
  </si>
  <si>
    <t>HOPEWELL</t>
  </si>
  <si>
    <t>FAIRFAX CITY</t>
  </si>
  <si>
    <t>FALLS CHURCH</t>
  </si>
  <si>
    <t>ARLINGTON</t>
  </si>
  <si>
    <t>CHARLOTTESVILLE</t>
  </si>
  <si>
    <t>DIST OF COLUMBIA</t>
  </si>
  <si>
    <t>DC</t>
  </si>
  <si>
    <t>WILLIAMSBURG</t>
  </si>
  <si>
    <t>CHEMUNG</t>
  </si>
  <si>
    <t>HAMPTON</t>
  </si>
  <si>
    <t>LYNCHBURG</t>
  </si>
  <si>
    <t>YORK</t>
  </si>
  <si>
    <t>CAMERON</t>
  </si>
  <si>
    <t>FAIRFAX</t>
  </si>
  <si>
    <t>PAGE</t>
  </si>
  <si>
    <t>TALBOT</t>
  </si>
  <si>
    <t>MONTOUR</t>
  </si>
  <si>
    <t>COVINGTON</t>
  </si>
  <si>
    <t>ALLEGANY</t>
  </si>
  <si>
    <t>ANNE ARUNDEL</t>
  </si>
  <si>
    <t>GRANT</t>
  </si>
  <si>
    <t>JAMES CITY</t>
  </si>
  <si>
    <t>MORGAN</t>
  </si>
  <si>
    <t>NORTHAMPTON</t>
  </si>
  <si>
    <t>ROCKINGHAM</t>
  </si>
  <si>
    <t>MADISON</t>
  </si>
  <si>
    <t>LUZERNE</t>
  </si>
  <si>
    <t>ALLEGHANY</t>
  </si>
  <si>
    <t>CHARLES</t>
  </si>
  <si>
    <t>GILES</t>
  </si>
  <si>
    <t>CLINTON</t>
  </si>
  <si>
    <t>SNYDER</t>
  </si>
  <si>
    <t>MATHEWS</t>
  </si>
  <si>
    <t>HIGHLAND</t>
  </si>
  <si>
    <t>INDIANA</t>
  </si>
  <si>
    <t>GREENE</t>
  </si>
  <si>
    <t>BLAIR</t>
  </si>
  <si>
    <t>CUMBERLAND</t>
  </si>
  <si>
    <t>MONTGOMERY</t>
  </si>
  <si>
    <t>VIRGINIA BEACH</t>
  </si>
  <si>
    <t>KING GEORGE</t>
  </si>
  <si>
    <t>SULLIVAN</t>
  </si>
  <si>
    <t>PRINCE GEORGES</t>
  </si>
  <si>
    <t>WICOMICO</t>
  </si>
  <si>
    <t>MCKEAN</t>
  </si>
  <si>
    <t>GARRETT</t>
  </si>
  <si>
    <t>HENRICO</t>
  </si>
  <si>
    <t>CHESTERFIELD</t>
  </si>
  <si>
    <t>ALBEMARLE</t>
  </si>
  <si>
    <t>MINERAL</t>
  </si>
  <si>
    <t>CAMBRIA</t>
  </si>
  <si>
    <t>LOUDOUN</t>
  </si>
  <si>
    <t>COLUMBIA</t>
  </si>
  <si>
    <t>WYOMING</t>
  </si>
  <si>
    <t>BOTETOURT</t>
  </si>
  <si>
    <t>WASHINGTON</t>
  </si>
  <si>
    <t>ONTARIO</t>
  </si>
  <si>
    <t>BRADFORD</t>
  </si>
  <si>
    <t>SCHUYLER</t>
  </si>
  <si>
    <t>NORTHUMBERLAND</t>
  </si>
  <si>
    <t>CHARLES CITY</t>
  </si>
  <si>
    <t>LYCOMING</t>
  </si>
  <si>
    <t>HUNTINGDON</t>
  </si>
  <si>
    <t>PRESTON</t>
  </si>
  <si>
    <t>YATES</t>
  </si>
  <si>
    <t>PENDLETON</t>
  </si>
  <si>
    <t>CENTRE</t>
  </si>
  <si>
    <t>GOOCHLAND</t>
  </si>
  <si>
    <t>ONONDAGA</t>
  </si>
  <si>
    <t>FULTON</t>
  </si>
  <si>
    <t>CHESAPEAKE</t>
  </si>
  <si>
    <t>AUGUSTA</t>
  </si>
  <si>
    <t>BATH</t>
  </si>
  <si>
    <t>CRAIG</t>
  </si>
  <si>
    <t>PERRY</t>
  </si>
  <si>
    <t>ROCKBRIDGE</t>
  </si>
  <si>
    <t>AMHERST</t>
  </si>
  <si>
    <t>SHENANDOAH</t>
  </si>
  <si>
    <t>CLEARFIELD</t>
  </si>
  <si>
    <t>POWHATAN</t>
  </si>
  <si>
    <t>ORANGE</t>
  </si>
  <si>
    <t>FRANKLIN</t>
  </si>
  <si>
    <t>GLOUCESTER</t>
  </si>
  <si>
    <t>ONEIDA</t>
  </si>
  <si>
    <t>JUNIATA</t>
  </si>
  <si>
    <t>SCHUYLKILL</t>
  </si>
  <si>
    <t>MIDDLESEX</t>
  </si>
  <si>
    <t>NELSON</t>
  </si>
  <si>
    <t>SUSQUEHANNA</t>
  </si>
  <si>
    <t>FAUQUIER</t>
  </si>
  <si>
    <t>SPOTSYLVANIA</t>
  </si>
  <si>
    <t>PRINCE GEORGE</t>
  </si>
  <si>
    <t>ACCOMACK</t>
  </si>
  <si>
    <t>LIVINGSTON</t>
  </si>
  <si>
    <t>STEUBEN</t>
  </si>
  <si>
    <t>HARDY</t>
  </si>
  <si>
    <t>MONROE</t>
  </si>
  <si>
    <t>CULPEPER</t>
  </si>
  <si>
    <t>FLUVANNA</t>
  </si>
  <si>
    <t>NEW KENT</t>
  </si>
  <si>
    <t>SUSSEX</t>
  </si>
  <si>
    <t>WESTMORELAND</t>
  </si>
  <si>
    <t>SUFFOLK</t>
  </si>
  <si>
    <t>APPOMATTOX</t>
  </si>
  <si>
    <t>HAMPSHIRE</t>
  </si>
  <si>
    <t>HANOVER</t>
  </si>
  <si>
    <t>SURRY</t>
  </si>
  <si>
    <t>Pocahontas</t>
  </si>
  <si>
    <t>LUNENBURG</t>
  </si>
  <si>
    <t>BUCKINGHAM</t>
  </si>
  <si>
    <t>AMELIA</t>
  </si>
  <si>
    <t>NOTTOWAY</t>
  </si>
  <si>
    <t>ESSEX</t>
  </si>
  <si>
    <t>LOUISA</t>
  </si>
  <si>
    <t>KING AND QUEEN</t>
  </si>
  <si>
    <t>CAMPBELL</t>
  </si>
  <si>
    <t>PRINCE EDWARD</t>
  </si>
  <si>
    <t>DINWIDDIE</t>
  </si>
  <si>
    <t>ISLE OF WIGHT</t>
  </si>
  <si>
    <t>CAYUGA</t>
  </si>
  <si>
    <t>CHARLOTTE</t>
  </si>
  <si>
    <t>Greenbrier</t>
  </si>
  <si>
    <t>KING WILLIAM</t>
  </si>
  <si>
    <t>MO_ModChg</t>
  </si>
  <si>
    <t>AG_ModChg</t>
  </si>
  <si>
    <t>NAT_ModChg</t>
  </si>
  <si>
    <t>DEV_ModChg</t>
  </si>
  <si>
    <t>CNTYNAME</t>
  </si>
  <si>
    <t>CBLCM Change, 2013  - 2017</t>
  </si>
  <si>
    <t>*From CBLCM's Current Zoning scenario run to support the 2019 Milestones</t>
  </si>
  <si>
    <t>CBLCM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</si>
</sst>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164" fontId="0" fillId="0" borderId="0" xfId="1" applyNumberFormat="1" applyFont="1"/>
    <xf numFmtId="164" fontId="18" fillId="0" borderId="0" xfId="1" applyNumberFormat="1" applyFont="1"/>
    <xf numFmtId="164" fontId="19" fillId="0" borderId="0" xfId="1" applyNumberFormat="1" applyFont="1"/>
    <xf numFmtId="164" fontId="18" fillId="0" borderId="10" xfId="1" applyNumberFormat="1" applyFont="1" applyBorder="1"/>
    <xf numFmtId="164" fontId="19" fillId="0" borderId="10" xfId="1" applyNumberFormat="1" applyFont="1" applyBorder="1"/>
    <xf numFmtId="164" fontId="20" fillId="0" borderId="10" xfId="1" applyNumberFormat="1" applyFont="1" applyBorder="1"/>
    <xf numFmtId="164" fontId="21" fillId="0" borderId="10" xfId="1" applyNumberFormat="1" applyFont="1" applyBorder="1"/>
    <xf numFmtId="164" fontId="16" fillId="33" borderId="10" xfId="1" applyNumberFormat="1" applyFont="1" applyFill="1" applyBorder="1"/>
    <xf numFmtId="0" fontId="16" fillId="0" borderId="0" xfId="0" applyFont="1"/>
    <xf numFmtId="0" fontId="20" fillId="0" borderId="10" xfId="0" applyFont="1" applyBorder="1"/>
    <xf numFmtId="0" fontId="18" fillId="0" borderId="10" xfId="0" applyFont="1" applyBorder="1"/>
    <xf numFmtId="164" fontId="20" fillId="33" borderId="10" xfId="1" applyNumberFormat="1" applyFont="1" applyFill="1" applyBorder="1" applyAlignment="1">
      <alignment horizontal="center"/>
    </xf>
    <xf numFmtId="164" fontId="21" fillId="33" borderId="10" xfId="1" applyNumberFormat="1" applyFont="1" applyFill="1" applyBorder="1" applyAlignment="1">
      <alignment horizontal="center"/>
    </xf>
    <xf numFmtId="164" fontId="23" fillId="0" borderId="0" xfId="43" applyNumberFormat="1" applyFont="1"/>
    <xf numFmtId="9" fontId="23" fillId="0" borderId="0" xfId="43" applyFont="1"/>
    <xf numFmtId="164" fontId="23" fillId="0" borderId="0" xfId="1" applyNumberFormat="1" applyFont="1"/>
    <xf numFmtId="164" fontId="20" fillId="0" borderId="0" xfId="1" applyNumberFormat="1" applyFont="1" applyAlignment="1">
      <alignment horizontal="center"/>
    </xf>
    <xf numFmtId="164" fontId="21" fillId="0" borderId="0" xfId="1" applyNumberFormat="1" applyFont="1" applyAlignment="1">
      <alignment horizontal="center"/>
    </xf>
    <xf numFmtId="9" fontId="22" fillId="0" borderId="0" xfId="43" applyFont="1" applyAlignment="1">
      <alignment horizontal="center"/>
    </xf>
    <xf numFmtId="164" fontId="22" fillId="33" borderId="10" xfId="1" applyNumberFormat="1" applyFont="1" applyFill="1" applyBorder="1" applyAlignment="1">
      <alignment horizontal="center"/>
    </xf>
    <xf numFmtId="164" fontId="23" fillId="0" borderId="10" xfId="1" applyNumberFormat="1" applyFont="1" applyBorder="1"/>
    <xf numFmtId="164" fontId="22" fillId="0" borderId="10" xfId="1" applyNumberFormat="1" applyFont="1" applyBorder="1"/>
    <xf numFmtId="0" fontId="20" fillId="33" borderId="10" xfId="0" applyFont="1" applyFill="1" applyBorder="1"/>
    <xf numFmtId="164" fontId="18" fillId="33" borderId="10" xfId="0" applyNumberFormat="1" applyFont="1" applyFill="1" applyBorder="1"/>
    <xf numFmtId="0" fontId="18" fillId="33" borderId="10" xfId="0" applyFont="1" applyFill="1" applyBorder="1"/>
    <xf numFmtId="0" fontId="20" fillId="34" borderId="10" xfId="0" applyFont="1" applyFill="1" applyBorder="1" applyAlignment="1">
      <alignment horizontal="center"/>
    </xf>
    <xf numFmtId="164" fontId="18" fillId="34" borderId="10" xfId="0" applyNumberFormat="1" applyFont="1" applyFill="1" applyBorder="1"/>
    <xf numFmtId="0" fontId="18" fillId="34" borderId="10" xfId="0" applyFont="1" applyFill="1" applyBorder="1"/>
    <xf numFmtId="164" fontId="0" fillId="0" borderId="10" xfId="1" applyNumberFormat="1" applyFont="1" applyBorder="1"/>
    <xf numFmtId="0" fontId="16" fillId="33" borderId="10" xfId="0" applyFont="1" applyFill="1" applyBorder="1"/>
    <xf numFmtId="0" fontId="21" fillId="0" borderId="10" xfId="0" applyFont="1" applyBorder="1" applyAlignment="1">
      <alignment horizontal="center"/>
    </xf>
    <xf numFmtId="0" fontId="21" fillId="33" borderId="10" xfId="0" applyFont="1" applyFill="1" applyBorder="1" applyAlignment="1">
      <alignment horizontal="center"/>
    </xf>
    <xf numFmtId="0" fontId="21" fillId="34" borderId="10" xfId="0" applyFont="1" applyFill="1" applyBorder="1" applyAlignment="1">
      <alignment horizontal="center"/>
    </xf>
    <xf numFmtId="0" fontId="19" fillId="0" borderId="10" xfId="0" applyFont="1" applyBorder="1"/>
    <xf numFmtId="164" fontId="19" fillId="33" borderId="10" xfId="0" applyNumberFormat="1" applyFont="1" applyFill="1" applyBorder="1"/>
    <xf numFmtId="164" fontId="19" fillId="34" borderId="10" xfId="0" applyNumberFormat="1" applyFont="1" applyFill="1" applyBorder="1"/>
    <xf numFmtId="164" fontId="19" fillId="0" borderId="10" xfId="0" applyNumberFormat="1" applyFont="1" applyBorder="1"/>
    <xf numFmtId="0" fontId="19" fillId="33" borderId="10" xfId="0" applyFont="1" applyFill="1" applyBorder="1"/>
    <xf numFmtId="0" fontId="19" fillId="34" borderId="10" xfId="0" applyFont="1" applyFill="1" applyBorder="1"/>
    <xf numFmtId="164" fontId="22" fillId="0" borderId="0" xfId="1" applyNumberFormat="1" applyFont="1" applyAlignment="1">
      <alignment horizontal="center"/>
    </xf>
    <xf numFmtId="9" fontId="24" fillId="0" borderId="0" xfId="43" applyFont="1" applyAlignment="1">
      <alignment horizontal="center"/>
    </xf>
    <xf numFmtId="164" fontId="24" fillId="0" borderId="0" xfId="1" applyNumberFormat="1" applyFont="1" applyAlignment="1">
      <alignment horizontal="center"/>
    </xf>
    <xf numFmtId="164" fontId="25" fillId="0" borderId="0" xfId="43" applyNumberFormat="1" applyFont="1"/>
    <xf numFmtId="164" fontId="25" fillId="0" borderId="0" xfId="1" applyNumberFormat="1" applyFont="1"/>
    <xf numFmtId="164" fontId="22" fillId="33" borderId="10" xfId="1" applyNumberFormat="1" applyFont="1" applyFill="1" applyBorder="1" applyAlignment="1">
      <alignment horizontal="center"/>
    </xf>
    <xf numFmtId="164" fontId="20" fillId="33" borderId="10" xfId="1" applyNumberFormat="1" applyFont="1" applyFill="1" applyBorder="1" applyAlignment="1">
      <alignment horizontal="center"/>
    </xf>
    <xf numFmtId="164" fontId="21" fillId="33" borderId="10" xfId="1" applyNumberFormat="1" applyFont="1" applyFill="1" applyBorder="1" applyAlignment="1">
      <alignment horizontal="center"/>
    </xf>
    <xf numFmtId="164" fontId="20" fillId="0" borderId="0" xfId="1" applyNumberFormat="1" applyFont="1" applyAlignment="1">
      <alignment horizontal="center"/>
    </xf>
    <xf numFmtId="164" fontId="21" fillId="0" borderId="0" xfId="1" applyNumberFormat="1" applyFont="1" applyAlignment="1">
      <alignment horizontal="center"/>
    </xf>
    <xf numFmtId="9" fontId="22" fillId="0" borderId="0" xfId="43" applyFont="1" applyAlignment="1">
      <alignment horizontal="center"/>
    </xf>
    <xf numFmtId="9" fontId="24" fillId="0" borderId="0" xfId="43" applyFont="1" applyAlignment="1">
      <alignment horizontal="center"/>
    </xf>
    <xf numFmtId="9" fontId="24" fillId="0" borderId="11" xfId="43" applyFont="1" applyBorder="1" applyAlignment="1">
      <alignment horizontal="center"/>
    </xf>
    <xf numFmtId="0" fontId="24" fillId="33" borderId="12" xfId="0" applyFont="1" applyFill="1" applyBorder="1" applyAlignment="1">
      <alignment horizontal="center"/>
    </xf>
    <xf numFmtId="0" fontId="24" fillId="33" borderId="13" xfId="0" applyFont="1" applyFill="1" applyBorder="1" applyAlignment="1">
      <alignment horizontal="center"/>
    </xf>
    <xf numFmtId="164" fontId="24" fillId="33" borderId="10" xfId="1" applyNumberFormat="1" applyFont="1" applyFill="1" applyBorder="1" applyAlignment="1">
      <alignment horizontal="center"/>
    </xf>
    <xf numFmtId="164" fontId="25" fillId="0" borderId="10" xfId="1" applyNumberFormat="1" applyFont="1" applyBorder="1"/>
    <xf numFmtId="164" fontId="24" fillId="0" borderId="10" xfId="1" applyNumberFormat="1" applyFont="1" applyBorder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13159-2B07-4C24-81D6-5CBE315810B4}">
  <dimension ref="A1:I207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2"/>
    </sheetView>
  </sheetViews>
  <sheetFormatPr defaultRowHeight="14.4" x14ac:dyDescent="0.3"/>
  <cols>
    <col min="1" max="1" width="4.109375" bestFit="1" customWidth="1"/>
    <col min="2" max="2" width="18.6640625" bestFit="1" customWidth="1"/>
    <col min="3" max="3" width="6" bestFit="1" customWidth="1"/>
    <col min="4" max="4" width="14.44140625" style="1" bestFit="1" customWidth="1"/>
    <col min="5" max="5" width="14.5546875" style="1" bestFit="1" customWidth="1"/>
    <col min="6" max="6" width="13.44140625" style="1" bestFit="1" customWidth="1"/>
    <col min="7" max="7" width="14" style="1" bestFit="1" customWidth="1"/>
  </cols>
  <sheetData>
    <row r="1" spans="1:9" x14ac:dyDescent="0.3">
      <c r="A1" s="30" t="s">
        <v>222</v>
      </c>
      <c r="B1" s="30" t="s">
        <v>426</v>
      </c>
      <c r="C1" s="30" t="s">
        <v>0</v>
      </c>
      <c r="D1" s="8" t="s">
        <v>425</v>
      </c>
      <c r="E1" s="8" t="s">
        <v>424</v>
      </c>
      <c r="F1" s="8" t="s">
        <v>423</v>
      </c>
      <c r="G1" s="8" t="s">
        <v>422</v>
      </c>
    </row>
    <row r="2" spans="1:9" x14ac:dyDescent="0.3">
      <c r="A2" s="30" t="s">
        <v>234</v>
      </c>
      <c r="B2" s="30" t="s">
        <v>235</v>
      </c>
      <c r="C2" s="30">
        <v>10001</v>
      </c>
      <c r="D2" s="29">
        <v>1822.37813333333</v>
      </c>
      <c r="E2" s="29">
        <v>-236.00573333333301</v>
      </c>
      <c r="F2" s="29">
        <v>-1660.99506666666</v>
      </c>
      <c r="G2" s="29">
        <v>74.622700000000194</v>
      </c>
      <c r="I2" t="s">
        <v>428</v>
      </c>
    </row>
    <row r="3" spans="1:9" x14ac:dyDescent="0.3">
      <c r="A3" s="30" t="s">
        <v>234</v>
      </c>
      <c r="B3" s="30" t="s">
        <v>233</v>
      </c>
      <c r="C3" s="30">
        <v>10003</v>
      </c>
      <c r="D3" s="29">
        <v>1942.5378000000001</v>
      </c>
      <c r="E3" s="29">
        <v>-580.12953333333303</v>
      </c>
      <c r="F3" s="29">
        <v>-1453.03643333333</v>
      </c>
      <c r="G3" s="29">
        <v>90.627766666666602</v>
      </c>
    </row>
    <row r="4" spans="1:9" x14ac:dyDescent="0.3">
      <c r="A4" s="30" t="s">
        <v>234</v>
      </c>
      <c r="B4" s="30" t="s">
        <v>399</v>
      </c>
      <c r="C4" s="30">
        <v>10005</v>
      </c>
      <c r="D4" s="29">
        <v>5552.6072000000004</v>
      </c>
      <c r="E4" s="29">
        <v>-1159.9392333333301</v>
      </c>
      <c r="F4" s="29">
        <v>-4519.9848666666603</v>
      </c>
      <c r="G4" s="29">
        <v>127.31689999999899</v>
      </c>
    </row>
    <row r="5" spans="1:9" x14ac:dyDescent="0.3">
      <c r="A5" s="30" t="s">
        <v>305</v>
      </c>
      <c r="B5" s="30" t="s">
        <v>304</v>
      </c>
      <c r="C5" s="30">
        <v>11001</v>
      </c>
      <c r="D5" s="29">
        <v>63.814899999999803</v>
      </c>
      <c r="E5" s="29">
        <v>-63.8149333333333</v>
      </c>
      <c r="F5" s="29">
        <v>0</v>
      </c>
      <c r="G5" s="29">
        <v>0</v>
      </c>
    </row>
    <row r="6" spans="1:9" x14ac:dyDescent="0.3">
      <c r="A6" s="30" t="s">
        <v>228</v>
      </c>
      <c r="B6" s="30" t="s">
        <v>317</v>
      </c>
      <c r="C6" s="30">
        <v>24001</v>
      </c>
      <c r="D6" s="29">
        <v>30.892566666666699</v>
      </c>
      <c r="E6" s="29">
        <v>-24.905966666664199</v>
      </c>
      <c r="F6" s="29">
        <v>-7.98193333333358</v>
      </c>
      <c r="G6" s="29">
        <v>1.9955000000000001</v>
      </c>
    </row>
    <row r="7" spans="1:9" x14ac:dyDescent="0.3">
      <c r="A7" s="30" t="s">
        <v>228</v>
      </c>
      <c r="B7" s="30" t="s">
        <v>318</v>
      </c>
      <c r="C7" s="30">
        <v>24003</v>
      </c>
      <c r="D7" s="29">
        <v>1356.34163333333</v>
      </c>
      <c r="E7" s="29">
        <v>-1179.73809999999</v>
      </c>
      <c r="F7" s="29">
        <v>-204.52949999999899</v>
      </c>
      <c r="G7" s="29">
        <v>27.925366666666601</v>
      </c>
    </row>
    <row r="8" spans="1:9" x14ac:dyDescent="0.3">
      <c r="A8" s="30" t="s">
        <v>228</v>
      </c>
      <c r="B8" s="30" t="s">
        <v>293</v>
      </c>
      <c r="C8" s="30">
        <v>24005</v>
      </c>
      <c r="D8" s="29">
        <v>533.18943333333198</v>
      </c>
      <c r="E8" s="29">
        <v>-364.20116666666502</v>
      </c>
      <c r="F8" s="29">
        <v>-205.719999999999</v>
      </c>
      <c r="G8" s="29">
        <v>36.731733333333104</v>
      </c>
    </row>
    <row r="9" spans="1:9" x14ac:dyDescent="0.3">
      <c r="A9" s="30" t="s">
        <v>228</v>
      </c>
      <c r="B9" s="30" t="s">
        <v>278</v>
      </c>
      <c r="C9" s="30">
        <v>24009</v>
      </c>
      <c r="D9" s="29">
        <v>133.33229999999901</v>
      </c>
      <c r="E9" s="29">
        <v>-115.1153</v>
      </c>
      <c r="F9" s="29">
        <v>-21.068766666666502</v>
      </c>
      <c r="G9" s="29">
        <v>2.8514999999999899</v>
      </c>
    </row>
    <row r="10" spans="1:9" x14ac:dyDescent="0.3">
      <c r="A10" s="30" t="s">
        <v>228</v>
      </c>
      <c r="B10" s="30" t="s">
        <v>239</v>
      </c>
      <c r="C10" s="30">
        <v>24011</v>
      </c>
      <c r="D10" s="29">
        <v>188.48973333333299</v>
      </c>
      <c r="E10" s="29">
        <v>-40.710633333333</v>
      </c>
      <c r="F10" s="29">
        <v>-159.10003333333299</v>
      </c>
      <c r="G10" s="29">
        <v>11.321066666666701</v>
      </c>
    </row>
    <row r="11" spans="1:9" x14ac:dyDescent="0.3">
      <c r="A11" s="30" t="s">
        <v>228</v>
      </c>
      <c r="B11" s="30" t="s">
        <v>232</v>
      </c>
      <c r="C11" s="30">
        <v>24013</v>
      </c>
      <c r="D11" s="29">
        <v>161.83713333333299</v>
      </c>
      <c r="E11" s="29">
        <v>-46.034233333332402</v>
      </c>
      <c r="F11" s="29">
        <v>-126.7599</v>
      </c>
      <c r="G11" s="29">
        <v>10.9573000000001</v>
      </c>
    </row>
    <row r="12" spans="1:9" x14ac:dyDescent="0.3">
      <c r="A12" s="30" t="s">
        <v>228</v>
      </c>
      <c r="B12" s="30" t="s">
        <v>246</v>
      </c>
      <c r="C12" s="30">
        <v>24015</v>
      </c>
      <c r="D12" s="29">
        <v>483.59100000000001</v>
      </c>
      <c r="E12" s="29">
        <v>-231.57363333333299</v>
      </c>
      <c r="F12" s="29">
        <v>-273.35413333333298</v>
      </c>
      <c r="G12" s="29">
        <v>21.3363666666665</v>
      </c>
    </row>
    <row r="13" spans="1:9" x14ac:dyDescent="0.3">
      <c r="A13" s="30" t="s">
        <v>228</v>
      </c>
      <c r="B13" s="30" t="s">
        <v>327</v>
      </c>
      <c r="C13" s="30">
        <v>24017</v>
      </c>
      <c r="D13" s="29">
        <v>892.64656666666701</v>
      </c>
      <c r="E13" s="29">
        <v>-681.09369999999797</v>
      </c>
      <c r="F13" s="29">
        <v>-219.611766666666</v>
      </c>
      <c r="G13" s="29">
        <v>8.0585000000000093</v>
      </c>
    </row>
    <row r="14" spans="1:9" x14ac:dyDescent="0.3">
      <c r="A14" s="30" t="s">
        <v>228</v>
      </c>
      <c r="B14" s="30" t="s">
        <v>266</v>
      </c>
      <c r="C14" s="30">
        <v>24019</v>
      </c>
      <c r="D14" s="29">
        <v>325.66616666666602</v>
      </c>
      <c r="E14" s="29">
        <v>-79.9068333333326</v>
      </c>
      <c r="F14" s="29">
        <v>-261.61749999999898</v>
      </c>
      <c r="G14" s="29">
        <v>15.8581333333332</v>
      </c>
    </row>
    <row r="15" spans="1:9" x14ac:dyDescent="0.3">
      <c r="A15" s="30" t="s">
        <v>228</v>
      </c>
      <c r="B15" s="30" t="s">
        <v>229</v>
      </c>
      <c r="C15" s="30">
        <v>24021</v>
      </c>
      <c r="D15" s="29">
        <v>958.82416666666597</v>
      </c>
      <c r="E15" s="29">
        <v>-220.05046666666701</v>
      </c>
      <c r="F15" s="29">
        <v>-776.23709999999903</v>
      </c>
      <c r="G15" s="29">
        <v>37.463299999999897</v>
      </c>
    </row>
    <row r="16" spans="1:9" x14ac:dyDescent="0.3">
      <c r="A16" s="30" t="s">
        <v>228</v>
      </c>
      <c r="B16" s="30" t="s">
        <v>344</v>
      </c>
      <c r="C16" s="30">
        <v>24023</v>
      </c>
      <c r="D16" s="29">
        <v>178.52889999999999</v>
      </c>
      <c r="E16" s="29">
        <v>-116.42046666666999</v>
      </c>
      <c r="F16" s="29">
        <v>-71.2222666666663</v>
      </c>
      <c r="G16" s="29">
        <v>9.1140666666666394</v>
      </c>
    </row>
    <row r="17" spans="1:7" x14ac:dyDescent="0.3">
      <c r="A17" s="30" t="s">
        <v>228</v>
      </c>
      <c r="B17" s="30" t="s">
        <v>254</v>
      </c>
      <c r="C17" s="30">
        <v>24025</v>
      </c>
      <c r="D17" s="29">
        <v>608.09873333333303</v>
      </c>
      <c r="E17" s="29">
        <v>-374.551733333333</v>
      </c>
      <c r="F17" s="29">
        <v>-289.66196666666599</v>
      </c>
      <c r="G17" s="29">
        <v>56.115099999999998</v>
      </c>
    </row>
    <row r="18" spans="1:7" x14ac:dyDescent="0.3">
      <c r="A18" s="30" t="s">
        <v>228</v>
      </c>
      <c r="B18" s="30" t="s">
        <v>259</v>
      </c>
      <c r="C18" s="30">
        <v>24027</v>
      </c>
      <c r="D18" s="29">
        <v>559.31023333333303</v>
      </c>
      <c r="E18" s="29">
        <v>-309.65326666666601</v>
      </c>
      <c r="F18" s="29">
        <v>-271.73693333333301</v>
      </c>
      <c r="G18" s="29">
        <v>22.0797666666667</v>
      </c>
    </row>
    <row r="19" spans="1:7" x14ac:dyDescent="0.3">
      <c r="A19" s="30" t="s">
        <v>228</v>
      </c>
      <c r="B19" s="30" t="s">
        <v>235</v>
      </c>
      <c r="C19" s="30">
        <v>24029</v>
      </c>
      <c r="D19" s="29">
        <v>78.909299999999902</v>
      </c>
      <c r="E19" s="29">
        <v>-16.139066666666899</v>
      </c>
      <c r="F19" s="29">
        <v>-71.592166666666202</v>
      </c>
      <c r="G19" s="29">
        <v>8.8216666666666299</v>
      </c>
    </row>
    <row r="20" spans="1:7" x14ac:dyDescent="0.3">
      <c r="A20" s="30" t="s">
        <v>228</v>
      </c>
      <c r="B20" s="30" t="s">
        <v>337</v>
      </c>
      <c r="C20" s="30">
        <v>24031</v>
      </c>
      <c r="D20" s="29">
        <v>587.33136666666701</v>
      </c>
      <c r="E20" s="29">
        <v>-270.33926666666503</v>
      </c>
      <c r="F20" s="29">
        <v>-355.40629999999902</v>
      </c>
      <c r="G20" s="29">
        <v>38.414333333333303</v>
      </c>
    </row>
    <row r="21" spans="1:7" x14ac:dyDescent="0.3">
      <c r="A21" s="30" t="s">
        <v>228</v>
      </c>
      <c r="B21" s="30" t="s">
        <v>341</v>
      </c>
      <c r="C21" s="30">
        <v>24033</v>
      </c>
      <c r="D21" s="29">
        <v>668.23573333333297</v>
      </c>
      <c r="E21" s="29">
        <v>-540.70636666666701</v>
      </c>
      <c r="F21" s="29">
        <v>-139.787033333333</v>
      </c>
      <c r="G21" s="29">
        <v>12.257633333333301</v>
      </c>
    </row>
    <row r="22" spans="1:7" x14ac:dyDescent="0.3">
      <c r="A22" s="30" t="s">
        <v>228</v>
      </c>
      <c r="B22" s="30" t="s">
        <v>227</v>
      </c>
      <c r="C22" s="30">
        <v>24035</v>
      </c>
      <c r="D22" s="29">
        <v>131.69949999999901</v>
      </c>
      <c r="E22" s="29">
        <v>-27.979533333333201</v>
      </c>
      <c r="F22" s="29">
        <v>-116.175633333333</v>
      </c>
      <c r="G22" s="29">
        <v>12.4556</v>
      </c>
    </row>
    <row r="23" spans="1:7" x14ac:dyDescent="0.3">
      <c r="A23" s="30" t="s">
        <v>228</v>
      </c>
      <c r="B23" s="30" t="s">
        <v>243</v>
      </c>
      <c r="C23" s="30">
        <v>24037</v>
      </c>
      <c r="D23" s="29">
        <v>559.43573333333302</v>
      </c>
      <c r="E23" s="29">
        <v>-379.362766666666</v>
      </c>
      <c r="F23" s="29">
        <v>-193.41423333333299</v>
      </c>
      <c r="G23" s="29">
        <v>13.3412333333333</v>
      </c>
    </row>
    <row r="24" spans="1:7" x14ac:dyDescent="0.3">
      <c r="A24" s="30" t="s">
        <v>228</v>
      </c>
      <c r="B24" s="30" t="s">
        <v>236</v>
      </c>
      <c r="C24" s="30">
        <v>24039</v>
      </c>
      <c r="D24" s="29">
        <v>161.31489999999999</v>
      </c>
      <c r="E24" s="29">
        <v>-66.845133333333607</v>
      </c>
      <c r="F24" s="29">
        <v>-99.442800000000204</v>
      </c>
      <c r="G24" s="29">
        <v>4.9726333333333104</v>
      </c>
    </row>
    <row r="25" spans="1:7" x14ac:dyDescent="0.3">
      <c r="A25" s="30" t="s">
        <v>228</v>
      </c>
      <c r="B25" s="30" t="s">
        <v>314</v>
      </c>
      <c r="C25" s="30">
        <v>24041</v>
      </c>
      <c r="D25" s="29">
        <v>121.2136</v>
      </c>
      <c r="E25" s="29">
        <v>-34.090399999999697</v>
      </c>
      <c r="F25" s="29">
        <v>-100.65446666666701</v>
      </c>
      <c r="G25" s="29">
        <v>13.5314333333333</v>
      </c>
    </row>
    <row r="26" spans="1:7" x14ac:dyDescent="0.3">
      <c r="A26" s="30" t="s">
        <v>228</v>
      </c>
      <c r="B26" s="30" t="s">
        <v>354</v>
      </c>
      <c r="C26" s="30">
        <v>24043</v>
      </c>
      <c r="D26" s="29">
        <v>296.56729999999902</v>
      </c>
      <c r="E26" s="29">
        <v>-72.282266666666501</v>
      </c>
      <c r="F26" s="29">
        <v>-236.34546666666699</v>
      </c>
      <c r="G26" s="29">
        <v>12.0605333333333</v>
      </c>
    </row>
    <row r="27" spans="1:7" x14ac:dyDescent="0.3">
      <c r="A27" s="30" t="s">
        <v>228</v>
      </c>
      <c r="B27" s="30" t="s">
        <v>342</v>
      </c>
      <c r="C27" s="30">
        <v>24045</v>
      </c>
      <c r="D27" s="29">
        <v>248.191266666666</v>
      </c>
      <c r="E27" s="29">
        <v>-84.155166666666304</v>
      </c>
      <c r="F27" s="29">
        <v>-176.75696666666599</v>
      </c>
      <c r="G27" s="29">
        <v>12.720666666666601</v>
      </c>
    </row>
    <row r="28" spans="1:7" x14ac:dyDescent="0.3">
      <c r="A28" s="30" t="s">
        <v>228</v>
      </c>
      <c r="B28" s="30" t="s">
        <v>252</v>
      </c>
      <c r="C28" s="30">
        <v>24047</v>
      </c>
      <c r="D28" s="29">
        <v>48.966900000000201</v>
      </c>
      <c r="E28" s="29">
        <v>-18.429800000000601</v>
      </c>
      <c r="F28" s="29">
        <v>-32.826299999999598</v>
      </c>
      <c r="G28" s="29">
        <v>2.2893333333333699</v>
      </c>
    </row>
    <row r="29" spans="1:7" x14ac:dyDescent="0.3">
      <c r="A29" s="30" t="s">
        <v>228</v>
      </c>
      <c r="B29" s="30" t="s">
        <v>293</v>
      </c>
      <c r="C29" s="30">
        <v>24510</v>
      </c>
      <c r="D29" s="29">
        <v>0</v>
      </c>
      <c r="E29" s="29">
        <v>0</v>
      </c>
      <c r="F29" s="29">
        <v>0</v>
      </c>
      <c r="G29" s="29">
        <v>0</v>
      </c>
    </row>
    <row r="30" spans="1:7" x14ac:dyDescent="0.3">
      <c r="A30" s="30" t="s">
        <v>242</v>
      </c>
      <c r="B30" s="30" t="s">
        <v>317</v>
      </c>
      <c r="C30" s="30">
        <v>36003</v>
      </c>
      <c r="D30" s="29">
        <v>0</v>
      </c>
      <c r="E30" s="29">
        <v>0</v>
      </c>
      <c r="F30" s="29">
        <v>0</v>
      </c>
      <c r="G30" s="29">
        <v>0</v>
      </c>
    </row>
    <row r="31" spans="1:7" x14ac:dyDescent="0.3">
      <c r="A31" s="30" t="s">
        <v>242</v>
      </c>
      <c r="B31" s="30" t="s">
        <v>264</v>
      </c>
      <c r="C31" s="30">
        <v>36007</v>
      </c>
      <c r="D31" s="29">
        <v>0</v>
      </c>
      <c r="E31" s="29">
        <v>0</v>
      </c>
      <c r="F31" s="29">
        <v>0</v>
      </c>
      <c r="G31" s="29">
        <v>0</v>
      </c>
    </row>
    <row r="32" spans="1:7" x14ac:dyDescent="0.3">
      <c r="A32" s="30" t="s">
        <v>242</v>
      </c>
      <c r="B32" s="30" t="s">
        <v>418</v>
      </c>
      <c r="C32" s="30">
        <v>36011</v>
      </c>
      <c r="D32" s="29">
        <v>0</v>
      </c>
      <c r="E32" s="29">
        <v>0</v>
      </c>
      <c r="F32" s="29">
        <v>0</v>
      </c>
      <c r="G32" s="29">
        <v>0</v>
      </c>
    </row>
    <row r="33" spans="1:7" x14ac:dyDescent="0.3">
      <c r="A33" s="30" t="s">
        <v>242</v>
      </c>
      <c r="B33" s="30" t="s">
        <v>307</v>
      </c>
      <c r="C33" s="30">
        <v>36015</v>
      </c>
      <c r="D33" s="29">
        <v>0</v>
      </c>
      <c r="E33" s="29">
        <v>0</v>
      </c>
      <c r="F33" s="29">
        <v>0</v>
      </c>
      <c r="G33" s="29">
        <v>0</v>
      </c>
    </row>
    <row r="34" spans="1:7" x14ac:dyDescent="0.3">
      <c r="A34" s="30" t="s">
        <v>242</v>
      </c>
      <c r="B34" s="30" t="s">
        <v>245</v>
      </c>
      <c r="C34" s="30">
        <v>36017</v>
      </c>
      <c r="D34" s="29">
        <v>0</v>
      </c>
      <c r="E34" s="29">
        <v>0</v>
      </c>
      <c r="F34" s="29">
        <v>0</v>
      </c>
      <c r="G34" s="29">
        <v>0</v>
      </c>
    </row>
    <row r="35" spans="1:7" x14ac:dyDescent="0.3">
      <c r="A35" s="30" t="s">
        <v>242</v>
      </c>
      <c r="B35" s="30" t="s">
        <v>262</v>
      </c>
      <c r="C35" s="30">
        <v>36023</v>
      </c>
      <c r="D35" s="29">
        <v>0</v>
      </c>
      <c r="E35" s="29">
        <v>0</v>
      </c>
      <c r="F35" s="29">
        <v>0</v>
      </c>
      <c r="G35" s="29">
        <v>0</v>
      </c>
    </row>
    <row r="36" spans="1:7" x14ac:dyDescent="0.3">
      <c r="A36" s="30" t="s">
        <v>242</v>
      </c>
      <c r="B36" s="30" t="s">
        <v>248</v>
      </c>
      <c r="C36" s="30">
        <v>36025</v>
      </c>
      <c r="D36" s="29">
        <v>0</v>
      </c>
      <c r="E36" s="29">
        <v>0</v>
      </c>
      <c r="F36" s="29">
        <v>0</v>
      </c>
      <c r="G36" s="29">
        <v>0</v>
      </c>
    </row>
    <row r="37" spans="1:7" x14ac:dyDescent="0.3">
      <c r="A37" s="30" t="s">
        <v>242</v>
      </c>
      <c r="B37" s="30" t="s">
        <v>241</v>
      </c>
      <c r="C37" s="30">
        <v>36043</v>
      </c>
      <c r="D37" s="29">
        <v>0</v>
      </c>
      <c r="E37" s="29">
        <v>0</v>
      </c>
      <c r="F37" s="29">
        <v>0</v>
      </c>
      <c r="G37" s="29">
        <v>0</v>
      </c>
    </row>
    <row r="38" spans="1:7" x14ac:dyDescent="0.3">
      <c r="A38" s="30" t="s">
        <v>242</v>
      </c>
      <c r="B38" s="30" t="s">
        <v>392</v>
      </c>
      <c r="C38" s="30">
        <v>36051</v>
      </c>
      <c r="D38" s="29">
        <v>0</v>
      </c>
      <c r="E38" s="29">
        <v>0</v>
      </c>
      <c r="F38" s="29">
        <v>0</v>
      </c>
      <c r="G38" s="29">
        <v>0</v>
      </c>
    </row>
    <row r="39" spans="1:7" x14ac:dyDescent="0.3">
      <c r="A39" s="30" t="s">
        <v>242</v>
      </c>
      <c r="B39" s="30" t="s">
        <v>324</v>
      </c>
      <c r="C39" s="30">
        <v>36053</v>
      </c>
      <c r="D39" s="29">
        <v>0</v>
      </c>
      <c r="E39" s="29">
        <v>0</v>
      </c>
      <c r="F39" s="29">
        <v>0</v>
      </c>
      <c r="G39" s="29">
        <v>0</v>
      </c>
    </row>
    <row r="40" spans="1:7" x14ac:dyDescent="0.3">
      <c r="A40" s="30" t="s">
        <v>242</v>
      </c>
      <c r="B40" s="30" t="s">
        <v>382</v>
      </c>
      <c r="C40" s="30">
        <v>36065</v>
      </c>
      <c r="D40" s="29">
        <v>0</v>
      </c>
      <c r="E40" s="29">
        <v>0</v>
      </c>
      <c r="F40" s="29">
        <v>0</v>
      </c>
      <c r="G40" s="29">
        <v>0</v>
      </c>
    </row>
    <row r="41" spans="1:7" x14ac:dyDescent="0.3">
      <c r="A41" s="30" t="s">
        <v>242</v>
      </c>
      <c r="B41" s="30" t="s">
        <v>367</v>
      </c>
      <c r="C41" s="30">
        <v>36067</v>
      </c>
      <c r="D41" s="29">
        <v>0</v>
      </c>
      <c r="E41" s="29">
        <v>0</v>
      </c>
      <c r="F41" s="29">
        <v>0</v>
      </c>
      <c r="G41" s="29">
        <v>0</v>
      </c>
    </row>
    <row r="42" spans="1:7" x14ac:dyDescent="0.3">
      <c r="A42" s="30" t="s">
        <v>242</v>
      </c>
      <c r="B42" s="30" t="s">
        <v>355</v>
      </c>
      <c r="C42" s="30">
        <v>36069</v>
      </c>
      <c r="D42" s="29">
        <v>379.83983333333299</v>
      </c>
      <c r="E42" s="29">
        <v>-133.443733333334</v>
      </c>
      <c r="F42" s="29">
        <v>-261.153666666665</v>
      </c>
      <c r="G42" s="29">
        <v>14.757566666667101</v>
      </c>
    </row>
    <row r="43" spans="1:7" x14ac:dyDescent="0.3">
      <c r="A43" s="30" t="s">
        <v>242</v>
      </c>
      <c r="B43" s="30" t="s">
        <v>253</v>
      </c>
      <c r="C43" s="30">
        <v>36077</v>
      </c>
      <c r="D43" s="29">
        <v>0</v>
      </c>
      <c r="E43" s="29">
        <v>0</v>
      </c>
      <c r="F43" s="29">
        <v>0</v>
      </c>
      <c r="G43" s="29">
        <v>0</v>
      </c>
    </row>
    <row r="44" spans="1:7" x14ac:dyDescent="0.3">
      <c r="A44" s="30" t="s">
        <v>242</v>
      </c>
      <c r="B44" s="30" t="s">
        <v>280</v>
      </c>
      <c r="C44" s="30">
        <v>36095</v>
      </c>
      <c r="D44" s="29">
        <v>0</v>
      </c>
      <c r="E44" s="29">
        <v>0</v>
      </c>
      <c r="F44" s="29">
        <v>0</v>
      </c>
      <c r="G44" s="29">
        <v>0</v>
      </c>
    </row>
    <row r="45" spans="1:7" x14ac:dyDescent="0.3">
      <c r="A45" s="30" t="s">
        <v>242</v>
      </c>
      <c r="B45" s="30" t="s">
        <v>357</v>
      </c>
      <c r="C45" s="30">
        <v>36097</v>
      </c>
      <c r="D45" s="29">
        <v>5.8932000000001601</v>
      </c>
      <c r="E45" s="29">
        <v>-3.1832333333338299</v>
      </c>
      <c r="F45" s="29">
        <v>-3.6133333333334701</v>
      </c>
      <c r="G45" s="29">
        <v>0.903299999999987</v>
      </c>
    </row>
    <row r="46" spans="1:7" x14ac:dyDescent="0.3">
      <c r="A46" s="30" t="s">
        <v>242</v>
      </c>
      <c r="B46" s="30" t="s">
        <v>393</v>
      </c>
      <c r="C46" s="30">
        <v>36101</v>
      </c>
      <c r="D46" s="29">
        <v>0</v>
      </c>
      <c r="E46" s="29">
        <v>0</v>
      </c>
      <c r="F46" s="29">
        <v>0</v>
      </c>
      <c r="G46" s="29">
        <v>0</v>
      </c>
    </row>
    <row r="47" spans="1:7" x14ac:dyDescent="0.3">
      <c r="A47" s="30" t="s">
        <v>242</v>
      </c>
      <c r="B47" s="30" t="s">
        <v>251</v>
      </c>
      <c r="C47" s="30">
        <v>36107</v>
      </c>
      <c r="D47" s="29">
        <v>0</v>
      </c>
      <c r="E47" s="29">
        <v>0</v>
      </c>
      <c r="F47" s="29">
        <v>0</v>
      </c>
      <c r="G47" s="29">
        <v>0</v>
      </c>
    </row>
    <row r="48" spans="1:7" x14ac:dyDescent="0.3">
      <c r="A48" s="30" t="s">
        <v>242</v>
      </c>
      <c r="B48" s="30" t="s">
        <v>260</v>
      </c>
      <c r="C48" s="30">
        <v>36109</v>
      </c>
      <c r="D48" s="29">
        <v>268.18813333333298</v>
      </c>
      <c r="E48" s="29">
        <v>-110.817933333333</v>
      </c>
      <c r="F48" s="29">
        <v>-161.672233333333</v>
      </c>
      <c r="G48" s="29">
        <v>4.3020000000002803</v>
      </c>
    </row>
    <row r="49" spans="1:7" x14ac:dyDescent="0.3">
      <c r="A49" s="30" t="s">
        <v>242</v>
      </c>
      <c r="B49" s="30" t="s">
        <v>363</v>
      </c>
      <c r="C49" s="30">
        <v>36123</v>
      </c>
      <c r="D49" s="29">
        <v>0</v>
      </c>
      <c r="E49" s="29">
        <v>0</v>
      </c>
      <c r="F49" s="29">
        <v>0</v>
      </c>
      <c r="G49" s="29">
        <v>0</v>
      </c>
    </row>
    <row r="50" spans="1:7" x14ac:dyDescent="0.3">
      <c r="A50" s="30" t="s">
        <v>231</v>
      </c>
      <c r="B50" s="30" t="s">
        <v>250</v>
      </c>
      <c r="C50" s="30">
        <v>42001</v>
      </c>
      <c r="D50" s="29">
        <v>386.812833333333</v>
      </c>
      <c r="E50" s="29">
        <v>-71.974099999999794</v>
      </c>
      <c r="F50" s="29">
        <v>-328.75076666666502</v>
      </c>
      <c r="G50" s="29">
        <v>13.9120333333335</v>
      </c>
    </row>
    <row r="51" spans="1:7" x14ac:dyDescent="0.3">
      <c r="A51" s="30" t="s">
        <v>231</v>
      </c>
      <c r="B51" s="30" t="s">
        <v>287</v>
      </c>
      <c r="C51" s="30">
        <v>42009</v>
      </c>
      <c r="D51" s="29">
        <v>38.227366666666398</v>
      </c>
      <c r="E51" s="29">
        <v>-23.370966666671599</v>
      </c>
      <c r="F51" s="29">
        <v>-17.205200000000801</v>
      </c>
      <c r="G51" s="29">
        <v>2.3489666666666702</v>
      </c>
    </row>
    <row r="52" spans="1:7" x14ac:dyDescent="0.3">
      <c r="A52" s="30" t="s">
        <v>231</v>
      </c>
      <c r="B52" s="30" t="s">
        <v>240</v>
      </c>
      <c r="C52" s="30">
        <v>42011</v>
      </c>
      <c r="D52" s="29">
        <v>2337.0661333333301</v>
      </c>
      <c r="E52" s="29">
        <v>-848.24036666666802</v>
      </c>
      <c r="F52" s="29">
        <v>-1549.41949999999</v>
      </c>
      <c r="G52" s="29">
        <v>60.593566666666398</v>
      </c>
    </row>
    <row r="53" spans="1:7" x14ac:dyDescent="0.3">
      <c r="A53" s="30" t="s">
        <v>231</v>
      </c>
      <c r="B53" s="30" t="s">
        <v>335</v>
      </c>
      <c r="C53" s="30">
        <v>42013</v>
      </c>
      <c r="D53" s="29">
        <v>34.149033333333797</v>
      </c>
      <c r="E53" s="29">
        <v>-21.187333333335101</v>
      </c>
      <c r="F53" s="29">
        <v>-15.4194333333341</v>
      </c>
      <c r="G53" s="29">
        <v>2.4576000000000602</v>
      </c>
    </row>
    <row r="54" spans="1:7" x14ac:dyDescent="0.3">
      <c r="A54" s="30" t="s">
        <v>231</v>
      </c>
      <c r="B54" s="30" t="s">
        <v>356</v>
      </c>
      <c r="C54" s="30">
        <v>42015</v>
      </c>
      <c r="D54" s="29">
        <v>195.66370000000001</v>
      </c>
      <c r="E54" s="29">
        <v>-66.559533333329199</v>
      </c>
      <c r="F54" s="29">
        <v>-134.571566666666</v>
      </c>
      <c r="G54" s="29">
        <v>5.46739999999975</v>
      </c>
    </row>
    <row r="55" spans="1:7" x14ac:dyDescent="0.3">
      <c r="A55" s="30" t="s">
        <v>231</v>
      </c>
      <c r="B55" s="30" t="s">
        <v>349</v>
      </c>
      <c r="C55" s="30">
        <v>42021</v>
      </c>
      <c r="D55" s="29">
        <v>51.164833333333497</v>
      </c>
      <c r="E55" s="29">
        <v>-34.345833333339101</v>
      </c>
      <c r="F55" s="29">
        <v>-17.815033333334299</v>
      </c>
      <c r="G55" s="29">
        <v>0.99613333333350995</v>
      </c>
    </row>
    <row r="56" spans="1:7" x14ac:dyDescent="0.3">
      <c r="A56" s="30" t="s">
        <v>231</v>
      </c>
      <c r="B56" s="30" t="s">
        <v>311</v>
      </c>
      <c r="C56" s="30">
        <v>42023</v>
      </c>
      <c r="D56" s="29">
        <v>0</v>
      </c>
      <c r="E56" s="29">
        <v>0</v>
      </c>
      <c r="F56" s="29">
        <v>0</v>
      </c>
      <c r="G56" s="29">
        <v>0</v>
      </c>
    </row>
    <row r="57" spans="1:7" x14ac:dyDescent="0.3">
      <c r="A57" s="30" t="s">
        <v>231</v>
      </c>
      <c r="B57" s="30" t="s">
        <v>276</v>
      </c>
      <c r="C57" s="30">
        <v>42025</v>
      </c>
      <c r="D57" s="29">
        <v>0</v>
      </c>
      <c r="E57" s="29">
        <v>0</v>
      </c>
      <c r="F57" s="29">
        <v>0</v>
      </c>
      <c r="G57" s="29">
        <v>0</v>
      </c>
    </row>
    <row r="58" spans="1:7" x14ac:dyDescent="0.3">
      <c r="A58" s="30" t="s">
        <v>231</v>
      </c>
      <c r="B58" s="30" t="s">
        <v>365</v>
      </c>
      <c r="C58" s="30">
        <v>42027</v>
      </c>
      <c r="D58" s="29">
        <v>1171.72156666666</v>
      </c>
      <c r="E58" s="29">
        <v>-460.55629999999798</v>
      </c>
      <c r="F58" s="29">
        <v>-771.29250000000002</v>
      </c>
      <c r="G58" s="29">
        <v>60.127400000000101</v>
      </c>
    </row>
    <row r="59" spans="1:7" x14ac:dyDescent="0.3">
      <c r="A59" s="30" t="s">
        <v>231</v>
      </c>
      <c r="B59" s="30" t="s">
        <v>247</v>
      </c>
      <c r="C59" s="30">
        <v>42029</v>
      </c>
      <c r="D59" s="29">
        <v>2458.1302999999998</v>
      </c>
      <c r="E59" s="29">
        <v>-1301.46629999999</v>
      </c>
      <c r="F59" s="29">
        <v>-1233.3632</v>
      </c>
      <c r="G59" s="29">
        <v>76.699399999999798</v>
      </c>
    </row>
    <row r="60" spans="1:7" x14ac:dyDescent="0.3">
      <c r="A60" s="30" t="s">
        <v>231</v>
      </c>
      <c r="B60" s="30" t="s">
        <v>377</v>
      </c>
      <c r="C60" s="30">
        <v>42033</v>
      </c>
      <c r="D60" s="29">
        <v>2.6895999999999498</v>
      </c>
      <c r="E60" s="29">
        <v>-1.5020333333264</v>
      </c>
      <c r="F60" s="29">
        <v>-1.1986333333332</v>
      </c>
      <c r="G60" s="29">
        <v>1.10666666669203E-2</v>
      </c>
    </row>
    <row r="61" spans="1:7" x14ac:dyDescent="0.3">
      <c r="A61" s="30" t="s">
        <v>231</v>
      </c>
      <c r="B61" s="30" t="s">
        <v>329</v>
      </c>
      <c r="C61" s="30">
        <v>42035</v>
      </c>
      <c r="D61" s="29">
        <v>178.279666666666</v>
      </c>
      <c r="E61" s="29">
        <v>-89.245866666670594</v>
      </c>
      <c r="F61" s="29">
        <v>-92.0067999999997</v>
      </c>
      <c r="G61" s="29">
        <v>2.9730333333332299</v>
      </c>
    </row>
    <row r="62" spans="1:7" x14ac:dyDescent="0.3">
      <c r="A62" s="30" t="s">
        <v>231</v>
      </c>
      <c r="B62" s="30" t="s">
        <v>351</v>
      </c>
      <c r="C62" s="30">
        <v>42037</v>
      </c>
      <c r="D62" s="29">
        <v>0</v>
      </c>
      <c r="E62" s="29">
        <v>0</v>
      </c>
      <c r="F62" s="29">
        <v>0</v>
      </c>
      <c r="G62" s="29">
        <v>0</v>
      </c>
    </row>
    <row r="63" spans="1:7" x14ac:dyDescent="0.3">
      <c r="A63" s="30" t="s">
        <v>231</v>
      </c>
      <c r="B63" s="30" t="s">
        <v>336</v>
      </c>
      <c r="C63" s="30">
        <v>42041</v>
      </c>
      <c r="D63" s="29">
        <v>1784.60419999999</v>
      </c>
      <c r="E63" s="29">
        <v>-423.53076666666601</v>
      </c>
      <c r="F63" s="29">
        <v>-1450.5849333333299</v>
      </c>
      <c r="G63" s="29">
        <v>89.511499999999998</v>
      </c>
    </row>
    <row r="64" spans="1:7" x14ac:dyDescent="0.3">
      <c r="A64" s="30" t="s">
        <v>231</v>
      </c>
      <c r="B64" s="30" t="s">
        <v>237</v>
      </c>
      <c r="C64" s="30">
        <v>42043</v>
      </c>
      <c r="D64" s="29">
        <v>777.25936666666598</v>
      </c>
      <c r="E64" s="29">
        <v>-297.33456666666598</v>
      </c>
      <c r="F64" s="29">
        <v>-509.31979999999999</v>
      </c>
      <c r="G64" s="29">
        <v>29.3951666666667</v>
      </c>
    </row>
    <row r="65" spans="1:7" x14ac:dyDescent="0.3">
      <c r="A65" s="30" t="s">
        <v>231</v>
      </c>
      <c r="B65" s="30" t="s">
        <v>261</v>
      </c>
      <c r="C65" s="30">
        <v>42047</v>
      </c>
      <c r="D65" s="29">
        <v>0</v>
      </c>
      <c r="E65" s="29">
        <v>0</v>
      </c>
      <c r="F65" s="29">
        <v>0</v>
      </c>
      <c r="G65" s="29">
        <v>0</v>
      </c>
    </row>
    <row r="66" spans="1:7" x14ac:dyDescent="0.3">
      <c r="A66" s="30" t="s">
        <v>231</v>
      </c>
      <c r="B66" s="30" t="s">
        <v>380</v>
      </c>
      <c r="C66" s="30">
        <v>42055</v>
      </c>
      <c r="D66" s="29">
        <v>993.45073333333301</v>
      </c>
      <c r="E66" s="29">
        <v>-143.146133333335</v>
      </c>
      <c r="F66" s="29">
        <v>-900.823166666666</v>
      </c>
      <c r="G66" s="29">
        <v>50.518666666666398</v>
      </c>
    </row>
    <row r="67" spans="1:7" x14ac:dyDescent="0.3">
      <c r="A67" s="30" t="s">
        <v>231</v>
      </c>
      <c r="B67" s="30" t="s">
        <v>368</v>
      </c>
      <c r="C67" s="30">
        <v>42057</v>
      </c>
      <c r="D67" s="29">
        <v>80.507966666666704</v>
      </c>
      <c r="E67" s="29">
        <v>-72.021433333332695</v>
      </c>
      <c r="F67" s="29">
        <v>-9.3531000000004596</v>
      </c>
      <c r="G67" s="29">
        <v>0.86646666666652505</v>
      </c>
    </row>
    <row r="68" spans="1:7" x14ac:dyDescent="0.3">
      <c r="A68" s="30" t="s">
        <v>231</v>
      </c>
      <c r="B68" s="30" t="s">
        <v>361</v>
      </c>
      <c r="C68" s="30">
        <v>42061</v>
      </c>
      <c r="D68" s="29">
        <v>481.90353333333297</v>
      </c>
      <c r="E68" s="29">
        <v>-232.97186666666701</v>
      </c>
      <c r="F68" s="29">
        <v>-253.41826666666501</v>
      </c>
      <c r="G68" s="29">
        <v>4.4865666666664898</v>
      </c>
    </row>
    <row r="69" spans="1:7" x14ac:dyDescent="0.3">
      <c r="A69" s="30" t="s">
        <v>231</v>
      </c>
      <c r="B69" s="30" t="s">
        <v>333</v>
      </c>
      <c r="C69" s="30">
        <v>42063</v>
      </c>
      <c r="D69" s="29">
        <v>363.94159999999999</v>
      </c>
      <c r="E69" s="29">
        <v>-207.21213333333299</v>
      </c>
      <c r="F69" s="29">
        <v>-163.070366666659</v>
      </c>
      <c r="G69" s="29">
        <v>6.3409666666671702</v>
      </c>
    </row>
    <row r="70" spans="1:7" x14ac:dyDescent="0.3">
      <c r="A70" s="30" t="s">
        <v>231</v>
      </c>
      <c r="B70" s="30" t="s">
        <v>238</v>
      </c>
      <c r="C70" s="30">
        <v>42065</v>
      </c>
      <c r="D70" s="29">
        <v>27.501366666666801</v>
      </c>
      <c r="E70" s="29">
        <v>-20.314266666669202</v>
      </c>
      <c r="F70" s="29">
        <v>-9.5827666666659503</v>
      </c>
      <c r="G70" s="29">
        <v>2.3956999999995201</v>
      </c>
    </row>
    <row r="71" spans="1:7" x14ac:dyDescent="0.3">
      <c r="A71" s="30" t="s">
        <v>231</v>
      </c>
      <c r="B71" s="30" t="s">
        <v>383</v>
      </c>
      <c r="C71" s="30">
        <v>42067</v>
      </c>
      <c r="D71" s="29">
        <v>75.166233333333395</v>
      </c>
      <c r="E71" s="29">
        <v>-27.594633333331199</v>
      </c>
      <c r="F71" s="29">
        <v>-50.861533333332297</v>
      </c>
      <c r="G71" s="29">
        <v>3.2900333333332599</v>
      </c>
    </row>
    <row r="72" spans="1:7" x14ac:dyDescent="0.3">
      <c r="A72" s="30" t="s">
        <v>231</v>
      </c>
      <c r="B72" s="30" t="s">
        <v>249</v>
      </c>
      <c r="C72" s="30">
        <v>42069</v>
      </c>
      <c r="D72" s="29">
        <v>340.783966666666</v>
      </c>
      <c r="E72" s="29">
        <v>-270.28940000000199</v>
      </c>
      <c r="F72" s="29">
        <v>-75.017466666666607</v>
      </c>
      <c r="G72" s="29">
        <v>4.52283333333326</v>
      </c>
    </row>
    <row r="73" spans="1:7" x14ac:dyDescent="0.3">
      <c r="A73" s="30" t="s">
        <v>231</v>
      </c>
      <c r="B73" s="30" t="s">
        <v>230</v>
      </c>
      <c r="C73" s="30">
        <v>42071</v>
      </c>
      <c r="D73" s="29">
        <v>2528.6506666666601</v>
      </c>
      <c r="E73" s="29">
        <v>-516.97069999999997</v>
      </c>
      <c r="F73" s="29">
        <v>-2191.8056000000001</v>
      </c>
      <c r="G73" s="29">
        <v>180.126</v>
      </c>
    </row>
    <row r="74" spans="1:7" x14ac:dyDescent="0.3">
      <c r="A74" s="30" t="s">
        <v>231</v>
      </c>
      <c r="B74" s="30" t="s">
        <v>244</v>
      </c>
      <c r="C74" s="30">
        <v>42075</v>
      </c>
      <c r="D74" s="29">
        <v>617.84169999999995</v>
      </c>
      <c r="E74" s="29">
        <v>-76.109733333333594</v>
      </c>
      <c r="F74" s="29">
        <v>-563.64936666666699</v>
      </c>
      <c r="G74" s="29">
        <v>21.917300000000001</v>
      </c>
    </row>
    <row r="75" spans="1:7" x14ac:dyDescent="0.3">
      <c r="A75" s="30" t="s">
        <v>231</v>
      </c>
      <c r="B75" s="30" t="s">
        <v>325</v>
      </c>
      <c r="C75" s="30">
        <v>42079</v>
      </c>
      <c r="D75" s="29">
        <v>481.25886666666599</v>
      </c>
      <c r="E75" s="29">
        <v>-381.841599999999</v>
      </c>
      <c r="F75" s="29">
        <v>-107.35943333333201</v>
      </c>
      <c r="G75" s="29">
        <v>7.9423666666667696</v>
      </c>
    </row>
    <row r="76" spans="1:7" x14ac:dyDescent="0.3">
      <c r="A76" s="30" t="s">
        <v>231</v>
      </c>
      <c r="B76" s="30" t="s">
        <v>360</v>
      </c>
      <c r="C76" s="30">
        <v>42081</v>
      </c>
      <c r="D76" s="29">
        <v>42.458233333332998</v>
      </c>
      <c r="E76" s="29">
        <v>-29.836033333330299</v>
      </c>
      <c r="F76" s="29">
        <v>-16.375799999999799</v>
      </c>
      <c r="G76" s="29">
        <v>3.7538000000001901</v>
      </c>
    </row>
    <row r="77" spans="1:7" x14ac:dyDescent="0.3">
      <c r="A77" s="30" t="s">
        <v>231</v>
      </c>
      <c r="B77" s="30" t="s">
        <v>343</v>
      </c>
      <c r="C77" s="30">
        <v>42083</v>
      </c>
      <c r="D77" s="29">
        <v>7.0106333333333097</v>
      </c>
      <c r="E77" s="29">
        <v>-6.0205000000029596</v>
      </c>
      <c r="F77" s="29">
        <v>-0.99009999999846798</v>
      </c>
      <c r="G77" s="29">
        <v>0</v>
      </c>
    </row>
    <row r="78" spans="1:7" x14ac:dyDescent="0.3">
      <c r="A78" s="30" t="s">
        <v>231</v>
      </c>
      <c r="B78" s="30" t="s">
        <v>270</v>
      </c>
      <c r="C78" s="30">
        <v>42087</v>
      </c>
      <c r="D78" s="29">
        <v>166.11669999999901</v>
      </c>
      <c r="E78" s="29">
        <v>-63.250433333338897</v>
      </c>
      <c r="F78" s="29">
        <v>-107.37479999999999</v>
      </c>
      <c r="G78" s="29">
        <v>4.5085000000000903</v>
      </c>
    </row>
    <row r="79" spans="1:7" x14ac:dyDescent="0.3">
      <c r="A79" s="30" t="s">
        <v>231</v>
      </c>
      <c r="B79" s="30" t="s">
        <v>315</v>
      </c>
      <c r="C79" s="30">
        <v>42093</v>
      </c>
      <c r="D79" s="29">
        <v>152.35709999999901</v>
      </c>
      <c r="E79" s="29">
        <v>-37.111499999999701</v>
      </c>
      <c r="F79" s="29">
        <v>-115.70610000000001</v>
      </c>
      <c r="G79" s="29">
        <v>0.46053333333333002</v>
      </c>
    </row>
    <row r="80" spans="1:7" x14ac:dyDescent="0.3">
      <c r="A80" s="30" t="s">
        <v>231</v>
      </c>
      <c r="B80" s="30" t="s">
        <v>358</v>
      </c>
      <c r="C80" s="30">
        <v>42097</v>
      </c>
      <c r="D80" s="29">
        <v>0</v>
      </c>
      <c r="E80" s="29">
        <v>0</v>
      </c>
      <c r="F80" s="29">
        <v>0</v>
      </c>
      <c r="G80" s="29">
        <v>0</v>
      </c>
    </row>
    <row r="81" spans="1:7" x14ac:dyDescent="0.3">
      <c r="A81" s="30" t="s">
        <v>231</v>
      </c>
      <c r="B81" s="30" t="s">
        <v>373</v>
      </c>
      <c r="C81" s="30">
        <v>42099</v>
      </c>
      <c r="D81" s="29">
        <v>332.82103333333299</v>
      </c>
      <c r="E81" s="29">
        <v>-142.23273333333</v>
      </c>
      <c r="F81" s="29">
        <v>-196.22399999999899</v>
      </c>
      <c r="G81" s="29">
        <v>5.6356666666666504</v>
      </c>
    </row>
    <row r="82" spans="1:7" x14ac:dyDescent="0.3">
      <c r="A82" s="30" t="s">
        <v>231</v>
      </c>
      <c r="B82" s="30" t="s">
        <v>269</v>
      </c>
      <c r="C82" s="30">
        <v>42105</v>
      </c>
      <c r="D82" s="29">
        <v>98.025400000000104</v>
      </c>
      <c r="E82" s="29">
        <v>-55.073166666665898</v>
      </c>
      <c r="F82" s="29">
        <v>-44.539900000000301</v>
      </c>
      <c r="G82" s="29">
        <v>1.58786666666679</v>
      </c>
    </row>
    <row r="83" spans="1:7" x14ac:dyDescent="0.3">
      <c r="A83" s="30" t="s">
        <v>231</v>
      </c>
      <c r="B83" s="30" t="s">
        <v>384</v>
      </c>
      <c r="C83" s="30">
        <v>42107</v>
      </c>
      <c r="D83" s="29">
        <v>274.23996666666602</v>
      </c>
      <c r="E83" s="29">
        <v>-213.25123333334099</v>
      </c>
      <c r="F83" s="29">
        <v>-62.778499999999703</v>
      </c>
      <c r="G83" s="29">
        <v>1.78959999999976</v>
      </c>
    </row>
    <row r="84" spans="1:7" x14ac:dyDescent="0.3">
      <c r="A84" s="30" t="s">
        <v>231</v>
      </c>
      <c r="B84" s="30" t="s">
        <v>330</v>
      </c>
      <c r="C84" s="30">
        <v>42109</v>
      </c>
      <c r="D84" s="29">
        <v>184.28846666666601</v>
      </c>
      <c r="E84" s="29">
        <v>-49.867866666666302</v>
      </c>
      <c r="F84" s="29">
        <v>-140.40656666666499</v>
      </c>
      <c r="G84" s="29">
        <v>5.9860333333331504</v>
      </c>
    </row>
    <row r="85" spans="1:7" x14ac:dyDescent="0.3">
      <c r="A85" s="30" t="s">
        <v>231</v>
      </c>
      <c r="B85" s="30" t="s">
        <v>236</v>
      </c>
      <c r="C85" s="30">
        <v>42111</v>
      </c>
      <c r="D85" s="29">
        <v>0</v>
      </c>
      <c r="E85" s="29">
        <v>0</v>
      </c>
      <c r="F85" s="29">
        <v>0</v>
      </c>
      <c r="G85" s="29">
        <v>0</v>
      </c>
    </row>
    <row r="86" spans="1:7" x14ac:dyDescent="0.3">
      <c r="A86" s="30" t="s">
        <v>231</v>
      </c>
      <c r="B86" s="30" t="s">
        <v>340</v>
      </c>
      <c r="C86" s="30">
        <v>42113</v>
      </c>
      <c r="D86" s="29">
        <v>1.97976666666672</v>
      </c>
      <c r="E86" s="29">
        <v>-1.7542999999978499</v>
      </c>
      <c r="F86" s="29">
        <v>-0.30089999999968098</v>
      </c>
      <c r="G86" s="29">
        <v>7.5233333333403096E-2</v>
      </c>
    </row>
    <row r="87" spans="1:7" x14ac:dyDescent="0.3">
      <c r="A87" s="30" t="s">
        <v>231</v>
      </c>
      <c r="B87" s="30" t="s">
        <v>387</v>
      </c>
      <c r="C87" s="30">
        <v>42115</v>
      </c>
      <c r="D87" s="29">
        <v>0</v>
      </c>
      <c r="E87" s="29">
        <v>0</v>
      </c>
      <c r="F87" s="29">
        <v>0</v>
      </c>
      <c r="G87" s="29">
        <v>0</v>
      </c>
    </row>
    <row r="88" spans="1:7" x14ac:dyDescent="0.3">
      <c r="A88" s="30" t="s">
        <v>231</v>
      </c>
      <c r="B88" s="30" t="s">
        <v>251</v>
      </c>
      <c r="C88" s="30">
        <v>42117</v>
      </c>
      <c r="D88" s="29">
        <v>0</v>
      </c>
      <c r="E88" s="29">
        <v>0</v>
      </c>
      <c r="F88" s="29">
        <v>0</v>
      </c>
      <c r="G88" s="29">
        <v>0</v>
      </c>
    </row>
    <row r="89" spans="1:7" x14ac:dyDescent="0.3">
      <c r="A89" s="30" t="s">
        <v>231</v>
      </c>
      <c r="B89" s="30" t="s">
        <v>255</v>
      </c>
      <c r="C89" s="30">
        <v>42119</v>
      </c>
      <c r="D89" s="29">
        <v>280.63486666666603</v>
      </c>
      <c r="E89" s="29">
        <v>-63.987733333332798</v>
      </c>
      <c r="F89" s="29">
        <v>-234.04199999999901</v>
      </c>
      <c r="G89" s="29">
        <v>17.395</v>
      </c>
    </row>
    <row r="90" spans="1:7" x14ac:dyDescent="0.3">
      <c r="A90" s="30" t="s">
        <v>231</v>
      </c>
      <c r="B90" s="30" t="s">
        <v>267</v>
      </c>
      <c r="C90" s="30">
        <v>42127</v>
      </c>
      <c r="D90" s="29">
        <v>66.062433333333303</v>
      </c>
      <c r="E90" s="29">
        <v>-45.591399999997002</v>
      </c>
      <c r="F90" s="29">
        <v>-21.7748333333349</v>
      </c>
      <c r="G90" s="29">
        <v>1.30376666666678</v>
      </c>
    </row>
    <row r="91" spans="1:7" x14ac:dyDescent="0.3">
      <c r="A91" s="30" t="s">
        <v>231</v>
      </c>
      <c r="B91" s="30" t="s">
        <v>352</v>
      </c>
      <c r="C91" s="30">
        <v>42131</v>
      </c>
      <c r="D91" s="29">
        <v>7.8523000000001897</v>
      </c>
      <c r="E91" s="29">
        <v>-5.9238666666686397</v>
      </c>
      <c r="F91" s="29">
        <v>-2.5710999999998601</v>
      </c>
      <c r="G91" s="29">
        <v>0.64276666666661197</v>
      </c>
    </row>
    <row r="92" spans="1:7" x14ac:dyDescent="0.3">
      <c r="A92" s="30" t="s">
        <v>231</v>
      </c>
      <c r="B92" s="30" t="s">
        <v>310</v>
      </c>
      <c r="C92" s="30">
        <v>42133</v>
      </c>
      <c r="D92" s="29">
        <v>2080.7774666666601</v>
      </c>
      <c r="E92" s="29">
        <v>-663.62433333333297</v>
      </c>
      <c r="F92" s="29">
        <v>-1510.8567333333301</v>
      </c>
      <c r="G92" s="29">
        <v>93.703633333333201</v>
      </c>
    </row>
    <row r="93" spans="1:7" x14ac:dyDescent="0.3">
      <c r="A93" s="30" t="s">
        <v>257</v>
      </c>
      <c r="B93" s="30" t="s">
        <v>391</v>
      </c>
      <c r="C93" s="30">
        <v>51001</v>
      </c>
      <c r="D93" s="29">
        <v>0</v>
      </c>
      <c r="E93" s="29">
        <v>0</v>
      </c>
      <c r="F93" s="29">
        <v>0</v>
      </c>
      <c r="G93" s="29">
        <v>0</v>
      </c>
    </row>
    <row r="94" spans="1:7" x14ac:dyDescent="0.3">
      <c r="A94" s="30" t="s">
        <v>257</v>
      </c>
      <c r="B94" s="30" t="s">
        <v>347</v>
      </c>
      <c r="C94" s="30">
        <v>51003</v>
      </c>
      <c r="D94" s="29">
        <v>2107.22819999999</v>
      </c>
      <c r="E94" s="29">
        <v>-1290.5459333333299</v>
      </c>
      <c r="F94" s="29">
        <v>-868.41403333333199</v>
      </c>
      <c r="G94" s="29">
        <v>51.731833333333299</v>
      </c>
    </row>
    <row r="95" spans="1:7" x14ac:dyDescent="0.3">
      <c r="A95" s="30" t="s">
        <v>257</v>
      </c>
      <c r="B95" s="30" t="s">
        <v>326</v>
      </c>
      <c r="C95" s="30">
        <v>51005</v>
      </c>
      <c r="D95" s="29">
        <v>0</v>
      </c>
      <c r="E95" s="29">
        <v>0</v>
      </c>
      <c r="F95" s="29">
        <v>0</v>
      </c>
      <c r="G95" s="29">
        <v>0</v>
      </c>
    </row>
    <row r="96" spans="1:7" x14ac:dyDescent="0.3">
      <c r="A96" s="30" t="s">
        <v>257</v>
      </c>
      <c r="B96" s="30" t="s">
        <v>409</v>
      </c>
      <c r="C96" s="30">
        <v>51007</v>
      </c>
      <c r="D96" s="29">
        <v>149.05259999999899</v>
      </c>
      <c r="E96" s="29">
        <v>-69.276866666667502</v>
      </c>
      <c r="F96" s="29">
        <v>-83.5044666666669</v>
      </c>
      <c r="G96" s="29">
        <v>3.7285666666666701</v>
      </c>
    </row>
    <row r="97" spans="1:7" x14ac:dyDescent="0.3">
      <c r="A97" s="30" t="s">
        <v>257</v>
      </c>
      <c r="B97" s="30" t="s">
        <v>375</v>
      </c>
      <c r="C97" s="30">
        <v>51009</v>
      </c>
      <c r="D97" s="29">
        <v>0</v>
      </c>
      <c r="E97" s="29">
        <v>0</v>
      </c>
      <c r="F97" s="29">
        <v>0</v>
      </c>
      <c r="G97" s="29">
        <v>0</v>
      </c>
    </row>
    <row r="98" spans="1:7" x14ac:dyDescent="0.3">
      <c r="A98" s="30" t="s">
        <v>257</v>
      </c>
      <c r="B98" s="30" t="s">
        <v>402</v>
      </c>
      <c r="C98" s="30">
        <v>51011</v>
      </c>
      <c r="D98" s="29">
        <v>146.64359999999999</v>
      </c>
      <c r="E98" s="29">
        <v>-63.723533333332398</v>
      </c>
      <c r="F98" s="29">
        <v>-84.523133333333405</v>
      </c>
      <c r="G98" s="29">
        <v>1.60296666666662</v>
      </c>
    </row>
    <row r="99" spans="1:7" x14ac:dyDescent="0.3">
      <c r="A99" s="30" t="s">
        <v>257</v>
      </c>
      <c r="B99" s="30" t="s">
        <v>302</v>
      </c>
      <c r="C99" s="30">
        <v>51013</v>
      </c>
      <c r="D99" s="29">
        <v>16.036066666666599</v>
      </c>
      <c r="E99" s="29">
        <v>-15.968533333333299</v>
      </c>
      <c r="F99" s="29">
        <v>-6.7533333333333306E-2</v>
      </c>
      <c r="G99" s="29">
        <v>0</v>
      </c>
    </row>
    <row r="100" spans="1:7" x14ac:dyDescent="0.3">
      <c r="A100" s="30" t="s">
        <v>257</v>
      </c>
      <c r="B100" s="30" t="s">
        <v>370</v>
      </c>
      <c r="C100" s="30">
        <v>51015</v>
      </c>
      <c r="D100" s="29">
        <v>633.32529999999997</v>
      </c>
      <c r="E100" s="29">
        <v>-97.175666666666302</v>
      </c>
      <c r="F100" s="29">
        <v>-565.33326666666699</v>
      </c>
      <c r="G100" s="29">
        <v>29.183800000000101</v>
      </c>
    </row>
    <row r="101" spans="1:7" x14ac:dyDescent="0.3">
      <c r="A101" s="30" t="s">
        <v>257</v>
      </c>
      <c r="B101" s="30" t="s">
        <v>371</v>
      </c>
      <c r="C101" s="30">
        <v>51017</v>
      </c>
      <c r="D101" s="29">
        <v>0</v>
      </c>
      <c r="E101" s="29">
        <v>0</v>
      </c>
      <c r="F101" s="29">
        <v>0</v>
      </c>
      <c r="G101" s="29">
        <v>0</v>
      </c>
    </row>
    <row r="102" spans="1:7" x14ac:dyDescent="0.3">
      <c r="A102" s="30" t="s">
        <v>257</v>
      </c>
      <c r="B102" s="30" t="s">
        <v>287</v>
      </c>
      <c r="C102" s="30">
        <v>51019</v>
      </c>
      <c r="D102" s="29">
        <v>828.74109999999996</v>
      </c>
      <c r="E102" s="29">
        <v>-304.39536666666697</v>
      </c>
      <c r="F102" s="29">
        <v>-539.49343333333297</v>
      </c>
      <c r="G102" s="29">
        <v>15.147833333333001</v>
      </c>
    </row>
    <row r="103" spans="1:7" x14ac:dyDescent="0.3">
      <c r="A103" s="30" t="s">
        <v>257</v>
      </c>
      <c r="B103" s="30" t="s">
        <v>353</v>
      </c>
      <c r="C103" s="30">
        <v>51023</v>
      </c>
      <c r="D103" s="29">
        <v>136.87526666666599</v>
      </c>
      <c r="E103" s="29">
        <v>-57.750199999999197</v>
      </c>
      <c r="F103" s="29">
        <v>-87.616766666665796</v>
      </c>
      <c r="G103" s="29">
        <v>8.4915999999999894</v>
      </c>
    </row>
    <row r="104" spans="1:7" x14ac:dyDescent="0.3">
      <c r="A104" s="30" t="s">
        <v>257</v>
      </c>
      <c r="B104" s="30" t="s">
        <v>408</v>
      </c>
      <c r="C104" s="30">
        <v>51029</v>
      </c>
      <c r="D104" s="29">
        <v>57.644266666666397</v>
      </c>
      <c r="E104" s="29">
        <v>-44.197066666675497</v>
      </c>
      <c r="F104" s="29">
        <v>-14.949600000000601</v>
      </c>
      <c r="G104" s="29">
        <v>1.50243333333332</v>
      </c>
    </row>
    <row r="105" spans="1:7" x14ac:dyDescent="0.3">
      <c r="A105" s="30" t="s">
        <v>257</v>
      </c>
      <c r="B105" s="30" t="s">
        <v>414</v>
      </c>
      <c r="C105" s="30">
        <v>51031</v>
      </c>
      <c r="D105" s="29">
        <v>63.7781333333335</v>
      </c>
      <c r="E105" s="29">
        <v>-40.310599999996001</v>
      </c>
      <c r="F105" s="29">
        <v>-24.9163000000006</v>
      </c>
      <c r="G105" s="29">
        <v>1.4485666666666801</v>
      </c>
    </row>
    <row r="106" spans="1:7" x14ac:dyDescent="0.3">
      <c r="A106" s="30" t="s">
        <v>257</v>
      </c>
      <c r="B106" s="30" t="s">
        <v>239</v>
      </c>
      <c r="C106" s="30">
        <v>51033</v>
      </c>
      <c r="D106" s="29">
        <v>307.53246666666598</v>
      </c>
      <c r="E106" s="29">
        <v>-227.730133333336</v>
      </c>
      <c r="F106" s="29">
        <v>-84.637000000000199</v>
      </c>
      <c r="G106" s="29">
        <v>4.8349333333332503</v>
      </c>
    </row>
    <row r="107" spans="1:7" x14ac:dyDescent="0.3">
      <c r="A107" s="30" t="s">
        <v>257</v>
      </c>
      <c r="B107" s="30" t="s">
        <v>359</v>
      </c>
      <c r="C107" s="30">
        <v>51036</v>
      </c>
      <c r="D107" s="29">
        <v>5.2651666666667101</v>
      </c>
      <c r="E107" s="29">
        <v>-4.2467999999999</v>
      </c>
      <c r="F107" s="29">
        <v>-1.35790000000011</v>
      </c>
      <c r="G107" s="29">
        <v>0.339466666666638</v>
      </c>
    </row>
    <row r="108" spans="1:7" x14ac:dyDescent="0.3">
      <c r="A108" s="30" t="s">
        <v>257</v>
      </c>
      <c r="B108" s="30" t="s">
        <v>419</v>
      </c>
      <c r="C108" s="30">
        <v>51037</v>
      </c>
      <c r="D108" s="29">
        <v>0</v>
      </c>
      <c r="E108" s="29">
        <v>0</v>
      </c>
      <c r="F108" s="29">
        <v>0</v>
      </c>
      <c r="G108" s="29">
        <v>0</v>
      </c>
    </row>
    <row r="109" spans="1:7" x14ac:dyDescent="0.3">
      <c r="A109" s="30" t="s">
        <v>257</v>
      </c>
      <c r="B109" s="30" t="s">
        <v>346</v>
      </c>
      <c r="C109" s="30">
        <v>51041</v>
      </c>
      <c r="D109" s="29">
        <v>3502.9488333333302</v>
      </c>
      <c r="E109" s="29">
        <v>-2952.6647333333299</v>
      </c>
      <c r="F109" s="29">
        <v>-588.81209999999896</v>
      </c>
      <c r="G109" s="29">
        <v>38.528066666666597</v>
      </c>
    </row>
    <row r="110" spans="1:7" x14ac:dyDescent="0.3">
      <c r="A110" s="30" t="s">
        <v>257</v>
      </c>
      <c r="B110" s="30" t="s">
        <v>256</v>
      </c>
      <c r="C110" s="30">
        <v>51043</v>
      </c>
      <c r="D110" s="29">
        <v>14.4685999999997</v>
      </c>
      <c r="E110" s="29">
        <v>-3.3907333333332099</v>
      </c>
      <c r="F110" s="29">
        <v>-12.584033333333201</v>
      </c>
      <c r="G110" s="29">
        <v>1.5060333333332501</v>
      </c>
    </row>
    <row r="111" spans="1:7" x14ac:dyDescent="0.3">
      <c r="A111" s="30" t="s">
        <v>257</v>
      </c>
      <c r="B111" s="30" t="s">
        <v>372</v>
      </c>
      <c r="C111" s="30">
        <v>51045</v>
      </c>
      <c r="D111" s="29">
        <v>0</v>
      </c>
      <c r="E111" s="29">
        <v>0</v>
      </c>
      <c r="F111" s="29">
        <v>0</v>
      </c>
      <c r="G111" s="29">
        <v>0</v>
      </c>
    </row>
    <row r="112" spans="1:7" x14ac:dyDescent="0.3">
      <c r="A112" s="30" t="s">
        <v>257</v>
      </c>
      <c r="B112" s="30" t="s">
        <v>396</v>
      </c>
      <c r="C112" s="30">
        <v>51047</v>
      </c>
      <c r="D112" s="29">
        <v>1625.0474666666601</v>
      </c>
      <c r="E112" s="29">
        <v>-331.31079999999901</v>
      </c>
      <c r="F112" s="29">
        <v>-1365.9148333333301</v>
      </c>
      <c r="G112" s="29">
        <v>72.178333333333399</v>
      </c>
    </row>
    <row r="113" spans="1:7" x14ac:dyDescent="0.3">
      <c r="A113" s="30" t="s">
        <v>257</v>
      </c>
      <c r="B113" s="30" t="s">
        <v>336</v>
      </c>
      <c r="C113" s="30">
        <v>51049</v>
      </c>
      <c r="D113" s="29">
        <v>30.954333333333199</v>
      </c>
      <c r="E113" s="29">
        <v>-19.387066666665699</v>
      </c>
      <c r="F113" s="29">
        <v>-12.437900000000001</v>
      </c>
      <c r="G113" s="29">
        <v>0.87069999999998504</v>
      </c>
    </row>
    <row r="114" spans="1:7" x14ac:dyDescent="0.3">
      <c r="A114" s="30" t="s">
        <v>257</v>
      </c>
      <c r="B114" s="30" t="s">
        <v>416</v>
      </c>
      <c r="C114" s="30">
        <v>51053</v>
      </c>
      <c r="D114" s="29">
        <v>240.89553333333299</v>
      </c>
      <c r="E114" s="29">
        <v>-147.579033333327</v>
      </c>
      <c r="F114" s="29">
        <v>-100.07753333333299</v>
      </c>
      <c r="G114" s="29">
        <v>6.7611333333335999</v>
      </c>
    </row>
    <row r="115" spans="1:7" x14ac:dyDescent="0.3">
      <c r="A115" s="30" t="s">
        <v>257</v>
      </c>
      <c r="B115" s="30" t="s">
        <v>411</v>
      </c>
      <c r="C115" s="30">
        <v>51057</v>
      </c>
      <c r="D115" s="29">
        <v>0</v>
      </c>
      <c r="E115" s="29">
        <v>0</v>
      </c>
      <c r="F115" s="29">
        <v>0</v>
      </c>
      <c r="G115" s="29">
        <v>0</v>
      </c>
    </row>
    <row r="116" spans="1:7" x14ac:dyDescent="0.3">
      <c r="A116" s="30" t="s">
        <v>257</v>
      </c>
      <c r="B116" s="30" t="s">
        <v>312</v>
      </c>
      <c r="C116" s="30">
        <v>51059</v>
      </c>
      <c r="D116" s="29">
        <v>604.93033333333403</v>
      </c>
      <c r="E116" s="29">
        <v>-591.76840000000004</v>
      </c>
      <c r="F116" s="29">
        <v>-18.494266666666601</v>
      </c>
      <c r="G116" s="29">
        <v>5.3326999999999396</v>
      </c>
    </row>
    <row r="117" spans="1:7" x14ac:dyDescent="0.3">
      <c r="A117" s="30" t="s">
        <v>257</v>
      </c>
      <c r="B117" s="30" t="s">
        <v>388</v>
      </c>
      <c r="C117" s="30">
        <v>51061</v>
      </c>
      <c r="D117" s="29">
        <v>1297.00076666666</v>
      </c>
      <c r="E117" s="29">
        <v>-369.18609999999597</v>
      </c>
      <c r="F117" s="29">
        <v>-977.66843333333395</v>
      </c>
      <c r="G117" s="29">
        <v>49.853633333333299</v>
      </c>
    </row>
    <row r="118" spans="1:7" x14ac:dyDescent="0.3">
      <c r="A118" s="30" t="s">
        <v>257</v>
      </c>
      <c r="B118" s="30" t="s">
        <v>397</v>
      </c>
      <c r="C118" s="30">
        <v>51065</v>
      </c>
      <c r="D118" s="29">
        <v>246.153866666666</v>
      </c>
      <c r="E118" s="29">
        <v>-190.829099999997</v>
      </c>
      <c r="F118" s="29">
        <v>-60.0341333333335</v>
      </c>
      <c r="G118" s="29">
        <v>4.7093000000000398</v>
      </c>
    </row>
    <row r="119" spans="1:7" x14ac:dyDescent="0.3">
      <c r="A119" s="30" t="s">
        <v>257</v>
      </c>
      <c r="B119" s="30" t="s">
        <v>229</v>
      </c>
      <c r="C119" s="30">
        <v>51069</v>
      </c>
      <c r="D119" s="29">
        <v>2124.0634333333301</v>
      </c>
      <c r="E119" s="29">
        <v>-651.00690000000304</v>
      </c>
      <c r="F119" s="29">
        <v>-1565.48806666666</v>
      </c>
      <c r="G119" s="29">
        <v>92.431700000000006</v>
      </c>
    </row>
    <row r="120" spans="1:7" x14ac:dyDescent="0.3">
      <c r="A120" s="30" t="s">
        <v>257</v>
      </c>
      <c r="B120" s="30" t="s">
        <v>328</v>
      </c>
      <c r="C120" s="30">
        <v>51071</v>
      </c>
      <c r="D120" s="29">
        <v>0</v>
      </c>
      <c r="E120" s="29">
        <v>0</v>
      </c>
      <c r="F120" s="29">
        <v>0</v>
      </c>
      <c r="G120" s="29">
        <v>0</v>
      </c>
    </row>
    <row r="121" spans="1:7" x14ac:dyDescent="0.3">
      <c r="A121" s="30" t="s">
        <v>257</v>
      </c>
      <c r="B121" s="30" t="s">
        <v>381</v>
      </c>
      <c r="C121" s="30">
        <v>51073</v>
      </c>
      <c r="D121" s="29">
        <v>118.128133333333</v>
      </c>
      <c r="E121" s="29">
        <v>-79.290033333333099</v>
      </c>
      <c r="F121" s="29">
        <v>-39.602366666666697</v>
      </c>
      <c r="G121" s="29">
        <v>0.76423333333334098</v>
      </c>
    </row>
    <row r="122" spans="1:7" x14ac:dyDescent="0.3">
      <c r="A122" s="30" t="s">
        <v>257</v>
      </c>
      <c r="B122" s="30" t="s">
        <v>366</v>
      </c>
      <c r="C122" s="30">
        <v>51075</v>
      </c>
      <c r="D122" s="29">
        <v>827.005666666666</v>
      </c>
      <c r="E122" s="29">
        <v>-565.03343333333396</v>
      </c>
      <c r="F122" s="29">
        <v>-286.50446666666699</v>
      </c>
      <c r="G122" s="29">
        <v>24.532366666666601</v>
      </c>
    </row>
    <row r="123" spans="1:7" x14ac:dyDescent="0.3">
      <c r="A123" s="30" t="s">
        <v>257</v>
      </c>
      <c r="B123" s="30" t="s">
        <v>334</v>
      </c>
      <c r="C123" s="30">
        <v>51079</v>
      </c>
      <c r="D123" s="29">
        <v>370.44766666666601</v>
      </c>
      <c r="E123" s="29">
        <v>-138.62880000000001</v>
      </c>
      <c r="F123" s="29">
        <v>-248.120466666666</v>
      </c>
      <c r="G123" s="29">
        <v>16.301466666666599</v>
      </c>
    </row>
    <row r="124" spans="1:7" x14ac:dyDescent="0.3">
      <c r="A124" s="30" t="s">
        <v>257</v>
      </c>
      <c r="B124" s="30" t="s">
        <v>404</v>
      </c>
      <c r="C124" s="30">
        <v>51085</v>
      </c>
      <c r="D124" s="29">
        <v>1567.3264666666601</v>
      </c>
      <c r="E124" s="29">
        <v>-1008.51436666666</v>
      </c>
      <c r="F124" s="29">
        <v>-598.96033333333298</v>
      </c>
      <c r="G124" s="29">
        <v>40.148766666666702</v>
      </c>
    </row>
    <row r="125" spans="1:7" x14ac:dyDescent="0.3">
      <c r="A125" s="30" t="s">
        <v>257</v>
      </c>
      <c r="B125" s="30" t="s">
        <v>345</v>
      </c>
      <c r="C125" s="30">
        <v>51087</v>
      </c>
      <c r="D125" s="29">
        <v>2082.2197666666598</v>
      </c>
      <c r="E125" s="29">
        <v>-1662.2745666666599</v>
      </c>
      <c r="F125" s="29">
        <v>-497.44916666666597</v>
      </c>
      <c r="G125" s="29">
        <v>77.504033333333197</v>
      </c>
    </row>
    <row r="126" spans="1:7" x14ac:dyDescent="0.3">
      <c r="A126" s="30" t="s">
        <v>257</v>
      </c>
      <c r="B126" s="30" t="s">
        <v>332</v>
      </c>
      <c r="C126" s="30">
        <v>51091</v>
      </c>
      <c r="D126" s="29">
        <v>0</v>
      </c>
      <c r="E126" s="29">
        <v>0</v>
      </c>
      <c r="F126" s="29">
        <v>0</v>
      </c>
      <c r="G126" s="29">
        <v>0</v>
      </c>
    </row>
    <row r="127" spans="1:7" x14ac:dyDescent="0.3">
      <c r="A127" s="30" t="s">
        <v>257</v>
      </c>
      <c r="B127" s="30" t="s">
        <v>417</v>
      </c>
      <c r="C127" s="30">
        <v>51093</v>
      </c>
      <c r="D127" s="29">
        <v>454.60313333333301</v>
      </c>
      <c r="E127" s="29">
        <v>-191.83179999999999</v>
      </c>
      <c r="F127" s="29">
        <v>-285.70153333333201</v>
      </c>
      <c r="G127" s="29">
        <v>22.930066666666701</v>
      </c>
    </row>
    <row r="128" spans="1:7" x14ac:dyDescent="0.3">
      <c r="A128" s="30" t="s">
        <v>257</v>
      </c>
      <c r="B128" s="30" t="s">
        <v>320</v>
      </c>
      <c r="C128" s="30">
        <v>51095</v>
      </c>
      <c r="D128" s="29">
        <v>978.58893333333299</v>
      </c>
      <c r="E128" s="29">
        <v>-762.79566666666597</v>
      </c>
      <c r="F128" s="29">
        <v>-225.66049999999899</v>
      </c>
      <c r="G128" s="29">
        <v>9.8670333333333407</v>
      </c>
    </row>
    <row r="129" spans="1:7" x14ac:dyDescent="0.3">
      <c r="A129" s="30" t="s">
        <v>257</v>
      </c>
      <c r="B129" s="30" t="s">
        <v>413</v>
      </c>
      <c r="C129" s="30">
        <v>51097</v>
      </c>
      <c r="D129" s="29">
        <v>0</v>
      </c>
      <c r="E129" s="29">
        <v>0</v>
      </c>
      <c r="F129" s="29">
        <v>0</v>
      </c>
      <c r="G129" s="29">
        <v>0</v>
      </c>
    </row>
    <row r="130" spans="1:7" x14ac:dyDescent="0.3">
      <c r="A130" s="30" t="s">
        <v>257</v>
      </c>
      <c r="B130" s="30" t="s">
        <v>339</v>
      </c>
      <c r="C130" s="30">
        <v>51099</v>
      </c>
      <c r="D130" s="29">
        <v>713.0299</v>
      </c>
      <c r="E130" s="29">
        <v>-490.79599999999999</v>
      </c>
      <c r="F130" s="29">
        <v>-233.78073333333299</v>
      </c>
      <c r="G130" s="29">
        <v>11.546799999999999</v>
      </c>
    </row>
    <row r="131" spans="1:7" x14ac:dyDescent="0.3">
      <c r="A131" s="30" t="s">
        <v>257</v>
      </c>
      <c r="B131" s="30" t="s">
        <v>421</v>
      </c>
      <c r="C131" s="30">
        <v>51101</v>
      </c>
      <c r="D131" s="29">
        <v>377.94549999999998</v>
      </c>
      <c r="E131" s="29">
        <v>-191.55226666666499</v>
      </c>
      <c r="F131" s="29">
        <v>-205.6181</v>
      </c>
      <c r="G131" s="29">
        <v>19.224933333333301</v>
      </c>
    </row>
    <row r="132" spans="1:7" x14ac:dyDescent="0.3">
      <c r="A132" s="30" t="s">
        <v>257</v>
      </c>
      <c r="B132" s="30" t="s">
        <v>230</v>
      </c>
      <c r="C132" s="30">
        <v>51103</v>
      </c>
      <c r="D132" s="29">
        <v>0</v>
      </c>
      <c r="E132" s="29">
        <v>0</v>
      </c>
      <c r="F132" s="29">
        <v>0</v>
      </c>
      <c r="G132" s="29">
        <v>0</v>
      </c>
    </row>
    <row r="133" spans="1:7" x14ac:dyDescent="0.3">
      <c r="A133" s="30" t="s">
        <v>257</v>
      </c>
      <c r="B133" s="30" t="s">
        <v>350</v>
      </c>
      <c r="C133" s="30">
        <v>51107</v>
      </c>
      <c r="D133" s="29">
        <v>5599.2956333333304</v>
      </c>
      <c r="E133" s="29">
        <v>-2489.1525666666598</v>
      </c>
      <c r="F133" s="29">
        <v>-3395.7906666666599</v>
      </c>
      <c r="G133" s="29">
        <v>285.647666666666</v>
      </c>
    </row>
    <row r="134" spans="1:7" x14ac:dyDescent="0.3">
      <c r="A134" s="30" t="s">
        <v>257</v>
      </c>
      <c r="B134" s="30" t="s">
        <v>412</v>
      </c>
      <c r="C134" s="30">
        <v>51109</v>
      </c>
      <c r="D134" s="29">
        <v>1298.9347333333301</v>
      </c>
      <c r="E134" s="29">
        <v>-958.43723333333298</v>
      </c>
      <c r="F134" s="29">
        <v>-361.21586666666599</v>
      </c>
      <c r="G134" s="29">
        <v>20.7185666666666</v>
      </c>
    </row>
    <row r="135" spans="1:7" x14ac:dyDescent="0.3">
      <c r="A135" s="30" t="s">
        <v>257</v>
      </c>
      <c r="B135" s="30" t="s">
        <v>407</v>
      </c>
      <c r="C135" s="30">
        <v>51111</v>
      </c>
      <c r="D135" s="29">
        <v>0</v>
      </c>
      <c r="E135" s="29">
        <v>0</v>
      </c>
      <c r="F135" s="29">
        <v>0</v>
      </c>
      <c r="G135" s="29">
        <v>0</v>
      </c>
    </row>
    <row r="136" spans="1:7" x14ac:dyDescent="0.3">
      <c r="A136" s="30" t="s">
        <v>257</v>
      </c>
      <c r="B136" s="30" t="s">
        <v>324</v>
      </c>
      <c r="C136" s="30">
        <v>51113</v>
      </c>
      <c r="D136" s="29">
        <v>174.53089999999901</v>
      </c>
      <c r="E136" s="29">
        <v>-48.319166666666497</v>
      </c>
      <c r="F136" s="29">
        <v>-135.01776666666601</v>
      </c>
      <c r="G136" s="29">
        <v>8.8059333333333392</v>
      </c>
    </row>
    <row r="137" spans="1:7" x14ac:dyDescent="0.3">
      <c r="A137" s="30" t="s">
        <v>257</v>
      </c>
      <c r="B137" s="30" t="s">
        <v>331</v>
      </c>
      <c r="C137" s="30">
        <v>51115</v>
      </c>
      <c r="D137" s="29">
        <v>0</v>
      </c>
      <c r="E137" s="29">
        <v>0</v>
      </c>
      <c r="F137" s="29">
        <v>0</v>
      </c>
      <c r="G137" s="29">
        <v>0</v>
      </c>
    </row>
    <row r="138" spans="1:7" x14ac:dyDescent="0.3">
      <c r="A138" s="30" t="s">
        <v>257</v>
      </c>
      <c r="B138" s="30" t="s">
        <v>385</v>
      </c>
      <c r="C138" s="30">
        <v>51119</v>
      </c>
      <c r="D138" s="29">
        <v>21.763599999999901</v>
      </c>
      <c r="E138" s="29">
        <v>-11.584333333332401</v>
      </c>
      <c r="F138" s="29">
        <v>-11.336299999999801</v>
      </c>
      <c r="G138" s="29">
        <v>1.1568999999999801</v>
      </c>
    </row>
    <row r="139" spans="1:7" x14ac:dyDescent="0.3">
      <c r="A139" s="30" t="s">
        <v>257</v>
      </c>
      <c r="B139" s="30" t="s">
        <v>337</v>
      </c>
      <c r="C139" s="30">
        <v>51121</v>
      </c>
      <c r="D139" s="29">
        <v>643.20773333333295</v>
      </c>
      <c r="E139" s="29">
        <v>-261.86113333332702</v>
      </c>
      <c r="F139" s="29">
        <v>-404.058099999999</v>
      </c>
      <c r="G139" s="29">
        <v>22.7115333333332</v>
      </c>
    </row>
    <row r="140" spans="1:7" x14ac:dyDescent="0.3">
      <c r="A140" s="30" t="s">
        <v>257</v>
      </c>
      <c r="B140" s="30" t="s">
        <v>386</v>
      </c>
      <c r="C140" s="30">
        <v>51125</v>
      </c>
      <c r="D140" s="29">
        <v>54.096733333333397</v>
      </c>
      <c r="E140" s="29">
        <v>-46.395399999998197</v>
      </c>
      <c r="F140" s="29">
        <v>-10.268200000000199</v>
      </c>
      <c r="G140" s="29">
        <v>2.56703333333332</v>
      </c>
    </row>
    <row r="141" spans="1:7" x14ac:dyDescent="0.3">
      <c r="A141" s="30" t="s">
        <v>257</v>
      </c>
      <c r="B141" s="30" t="s">
        <v>398</v>
      </c>
      <c r="C141" s="30">
        <v>51127</v>
      </c>
      <c r="D141" s="29">
        <v>893.280566666666</v>
      </c>
      <c r="E141" s="29">
        <v>-703.86866666666594</v>
      </c>
      <c r="F141" s="29">
        <v>-198.44286666666599</v>
      </c>
      <c r="G141" s="29">
        <v>9.0307666666666897</v>
      </c>
    </row>
    <row r="142" spans="1:7" x14ac:dyDescent="0.3">
      <c r="A142" s="30" t="s">
        <v>257</v>
      </c>
      <c r="B142" s="30" t="s">
        <v>322</v>
      </c>
      <c r="C142" s="30">
        <v>51131</v>
      </c>
      <c r="D142" s="29">
        <v>0</v>
      </c>
      <c r="E142" s="29">
        <v>0</v>
      </c>
      <c r="F142" s="29">
        <v>0</v>
      </c>
      <c r="G142" s="29">
        <v>0</v>
      </c>
    </row>
    <row r="143" spans="1:7" x14ac:dyDescent="0.3">
      <c r="A143" s="30" t="s">
        <v>257</v>
      </c>
      <c r="B143" s="30" t="s">
        <v>358</v>
      </c>
      <c r="C143" s="30">
        <v>51133</v>
      </c>
      <c r="D143" s="29">
        <v>0</v>
      </c>
      <c r="E143" s="29">
        <v>0</v>
      </c>
      <c r="F143" s="29">
        <v>0</v>
      </c>
      <c r="G143" s="29">
        <v>0</v>
      </c>
    </row>
    <row r="144" spans="1:7" x14ac:dyDescent="0.3">
      <c r="A144" s="30" t="s">
        <v>257</v>
      </c>
      <c r="B144" s="30" t="s">
        <v>410</v>
      </c>
      <c r="C144" s="30">
        <v>51135</v>
      </c>
      <c r="D144" s="29">
        <v>0</v>
      </c>
      <c r="E144" s="29">
        <v>0</v>
      </c>
      <c r="F144" s="29">
        <v>0</v>
      </c>
      <c r="G144" s="29">
        <v>0</v>
      </c>
    </row>
    <row r="145" spans="1:7" x14ac:dyDescent="0.3">
      <c r="A145" s="30" t="s">
        <v>257</v>
      </c>
      <c r="B145" s="30" t="s">
        <v>379</v>
      </c>
      <c r="C145" s="30">
        <v>51137</v>
      </c>
      <c r="D145" s="29">
        <v>525.81060000000002</v>
      </c>
      <c r="E145" s="29">
        <v>-229.03859999999801</v>
      </c>
      <c r="F145" s="29">
        <v>-309.55646666666598</v>
      </c>
      <c r="G145" s="29">
        <v>12.7845666666667</v>
      </c>
    </row>
    <row r="146" spans="1:7" x14ac:dyDescent="0.3">
      <c r="A146" s="30" t="s">
        <v>257</v>
      </c>
      <c r="B146" s="30" t="s">
        <v>313</v>
      </c>
      <c r="C146" s="30">
        <v>51139</v>
      </c>
      <c r="D146" s="29">
        <v>62.127466666666798</v>
      </c>
      <c r="E146" s="29">
        <v>-11.876433333334001</v>
      </c>
      <c r="F146" s="29">
        <v>-51.841399999999801</v>
      </c>
      <c r="G146" s="29">
        <v>1.59056666666667</v>
      </c>
    </row>
    <row r="147" spans="1:7" x14ac:dyDescent="0.3">
      <c r="A147" s="30" t="s">
        <v>257</v>
      </c>
      <c r="B147" s="30" t="s">
        <v>378</v>
      </c>
      <c r="C147" s="30">
        <v>51145</v>
      </c>
      <c r="D147" s="29">
        <v>503.02526666666603</v>
      </c>
      <c r="E147" s="29">
        <v>-362.921433333332</v>
      </c>
      <c r="F147" s="29">
        <v>-156.3794</v>
      </c>
      <c r="G147" s="29">
        <v>16.275500000000001</v>
      </c>
    </row>
    <row r="148" spans="1:7" x14ac:dyDescent="0.3">
      <c r="A148" s="30" t="s">
        <v>257</v>
      </c>
      <c r="B148" s="30" t="s">
        <v>415</v>
      </c>
      <c r="C148" s="30">
        <v>51147</v>
      </c>
      <c r="D148" s="29">
        <v>101.866999999999</v>
      </c>
      <c r="E148" s="29">
        <v>-61.778599999993297</v>
      </c>
      <c r="F148" s="29">
        <v>-42.064166666666203</v>
      </c>
      <c r="G148" s="29">
        <v>1.97566666666664</v>
      </c>
    </row>
    <row r="149" spans="1:7" x14ac:dyDescent="0.3">
      <c r="A149" s="30" t="s">
        <v>257</v>
      </c>
      <c r="B149" s="30" t="s">
        <v>390</v>
      </c>
      <c r="C149" s="30">
        <v>51149</v>
      </c>
      <c r="D149" s="29">
        <v>99.876633333333302</v>
      </c>
      <c r="E149" s="29">
        <v>-62.862866666668197</v>
      </c>
      <c r="F149" s="29">
        <v>-40.142566666666497</v>
      </c>
      <c r="G149" s="29">
        <v>3.1287333333333098</v>
      </c>
    </row>
    <row r="150" spans="1:7" x14ac:dyDescent="0.3">
      <c r="A150" s="30" t="s">
        <v>257</v>
      </c>
      <c r="B150" s="30" t="s">
        <v>258</v>
      </c>
      <c r="C150" s="30">
        <v>51153</v>
      </c>
      <c r="D150" s="29">
        <v>3058.9812999999899</v>
      </c>
      <c r="E150" s="29">
        <v>-1806.8466333333299</v>
      </c>
      <c r="F150" s="29">
        <v>-1359.40006666666</v>
      </c>
      <c r="G150" s="29">
        <v>107.265333333333</v>
      </c>
    </row>
    <row r="151" spans="1:7" x14ac:dyDescent="0.3">
      <c r="A151" s="30" t="s">
        <v>257</v>
      </c>
      <c r="B151" s="30" t="s">
        <v>265</v>
      </c>
      <c r="C151" s="30">
        <v>51157</v>
      </c>
      <c r="D151" s="29">
        <v>0</v>
      </c>
      <c r="E151" s="29">
        <v>0</v>
      </c>
      <c r="F151" s="29">
        <v>0</v>
      </c>
      <c r="G151" s="29">
        <v>0</v>
      </c>
    </row>
    <row r="152" spans="1:7" x14ac:dyDescent="0.3">
      <c r="A152" s="30" t="s">
        <v>257</v>
      </c>
      <c r="B152" s="30" t="s">
        <v>292</v>
      </c>
      <c r="C152" s="30">
        <v>51159</v>
      </c>
      <c r="D152" s="29">
        <v>71.983599999999896</v>
      </c>
      <c r="E152" s="29">
        <v>-23.942900000000499</v>
      </c>
      <c r="F152" s="29">
        <v>-51.337899999999998</v>
      </c>
      <c r="G152" s="29">
        <v>3.2972000000000099</v>
      </c>
    </row>
    <row r="153" spans="1:7" x14ac:dyDescent="0.3">
      <c r="A153" s="30" t="s">
        <v>257</v>
      </c>
      <c r="B153" s="30" t="s">
        <v>282</v>
      </c>
      <c r="C153" s="30">
        <v>51161</v>
      </c>
      <c r="D153" s="29">
        <v>134.2843</v>
      </c>
      <c r="E153" s="29">
        <v>-97.656933333329206</v>
      </c>
      <c r="F153" s="29">
        <v>-39.496033333333102</v>
      </c>
      <c r="G153" s="29">
        <v>2.8684666666666598</v>
      </c>
    </row>
    <row r="154" spans="1:7" x14ac:dyDescent="0.3">
      <c r="A154" s="30" t="s">
        <v>257</v>
      </c>
      <c r="B154" s="30" t="s">
        <v>374</v>
      </c>
      <c r="C154" s="30">
        <v>51163</v>
      </c>
      <c r="D154" s="29">
        <v>265.185599999999</v>
      </c>
      <c r="E154" s="29">
        <v>-84.107633333330298</v>
      </c>
      <c r="F154" s="29">
        <v>-193.84886666666699</v>
      </c>
      <c r="G154" s="29">
        <v>12.7710333333332</v>
      </c>
    </row>
    <row r="155" spans="1:7" x14ac:dyDescent="0.3">
      <c r="A155" s="30" t="s">
        <v>257</v>
      </c>
      <c r="B155" s="30" t="s">
        <v>323</v>
      </c>
      <c r="C155" s="30">
        <v>51165</v>
      </c>
      <c r="D155" s="29">
        <v>605.23263333333296</v>
      </c>
      <c r="E155" s="29">
        <v>-212.36089999999899</v>
      </c>
      <c r="F155" s="29">
        <v>-424.74413333333501</v>
      </c>
      <c r="G155" s="29">
        <v>31.872366666666601</v>
      </c>
    </row>
    <row r="156" spans="1:7" x14ac:dyDescent="0.3">
      <c r="A156" s="30" t="s">
        <v>257</v>
      </c>
      <c r="B156" s="30" t="s">
        <v>376</v>
      </c>
      <c r="C156" s="30">
        <v>51171</v>
      </c>
      <c r="D156" s="29">
        <v>533.34173333333297</v>
      </c>
      <c r="E156" s="29">
        <v>-123.096299999999</v>
      </c>
      <c r="F156" s="29">
        <v>-447.82876666666499</v>
      </c>
      <c r="G156" s="29">
        <v>37.583199999999998</v>
      </c>
    </row>
    <row r="157" spans="1:7" x14ac:dyDescent="0.3">
      <c r="A157" s="30" t="s">
        <v>257</v>
      </c>
      <c r="B157" s="30" t="s">
        <v>389</v>
      </c>
      <c r="C157" s="30">
        <v>51177</v>
      </c>
      <c r="D157" s="29">
        <v>2477.16343333333</v>
      </c>
      <c r="E157" s="29">
        <v>-1863.6665333333301</v>
      </c>
      <c r="F157" s="29">
        <v>-640.43503333333297</v>
      </c>
      <c r="G157" s="29">
        <v>26.938200000000101</v>
      </c>
    </row>
    <row r="158" spans="1:7" x14ac:dyDescent="0.3">
      <c r="A158" s="30" t="s">
        <v>257</v>
      </c>
      <c r="B158" s="30" t="s">
        <v>277</v>
      </c>
      <c r="C158" s="30">
        <v>51179</v>
      </c>
      <c r="D158" s="29">
        <v>1607.1369</v>
      </c>
      <c r="E158" s="29">
        <v>-1374.20456666666</v>
      </c>
      <c r="F158" s="29">
        <v>-243.128166666666</v>
      </c>
      <c r="G158" s="29">
        <v>10.1961666666667</v>
      </c>
    </row>
    <row r="159" spans="1:7" x14ac:dyDescent="0.3">
      <c r="A159" s="30" t="s">
        <v>257</v>
      </c>
      <c r="B159" s="30" t="s">
        <v>405</v>
      </c>
      <c r="C159" s="30">
        <v>51181</v>
      </c>
      <c r="D159" s="29">
        <v>71.387366666666594</v>
      </c>
      <c r="E159" s="29">
        <v>-50.898966666667697</v>
      </c>
      <c r="F159" s="29">
        <v>-27.3178333333334</v>
      </c>
      <c r="G159" s="29">
        <v>6.8294666666666703</v>
      </c>
    </row>
    <row r="160" spans="1:7" x14ac:dyDescent="0.3">
      <c r="A160" s="30" t="s">
        <v>257</v>
      </c>
      <c r="B160" s="30" t="s">
        <v>263</v>
      </c>
      <c r="C160" s="30">
        <v>51187</v>
      </c>
      <c r="D160" s="29">
        <v>399.70466666666601</v>
      </c>
      <c r="E160" s="29">
        <v>-197.78333333333401</v>
      </c>
      <c r="F160" s="29">
        <v>-219.93216666666601</v>
      </c>
      <c r="G160" s="29">
        <v>18.0107999999999</v>
      </c>
    </row>
    <row r="161" spans="1:7" x14ac:dyDescent="0.3">
      <c r="A161" s="30" t="s">
        <v>257</v>
      </c>
      <c r="B161" s="30" t="s">
        <v>400</v>
      </c>
      <c r="C161" s="30">
        <v>51193</v>
      </c>
      <c r="D161" s="29">
        <v>159.205066666666</v>
      </c>
      <c r="E161" s="29">
        <v>-70.743899999999798</v>
      </c>
      <c r="F161" s="29">
        <v>-93.862299999999706</v>
      </c>
      <c r="G161" s="29">
        <v>5.4008666666666798</v>
      </c>
    </row>
    <row r="162" spans="1:7" x14ac:dyDescent="0.3">
      <c r="A162" s="30" t="s">
        <v>257</v>
      </c>
      <c r="B162" s="30" t="s">
        <v>310</v>
      </c>
      <c r="C162" s="30">
        <v>51199</v>
      </c>
      <c r="D162" s="29">
        <v>247.270166666666</v>
      </c>
      <c r="E162" s="29">
        <v>-219.47209999999899</v>
      </c>
      <c r="F162" s="29">
        <v>-30.487400000000001</v>
      </c>
      <c r="G162" s="29">
        <v>2.6890666666666601</v>
      </c>
    </row>
    <row r="163" spans="1:7" x14ac:dyDescent="0.3">
      <c r="A163" s="30" t="s">
        <v>257</v>
      </c>
      <c r="B163" s="30" t="s">
        <v>297</v>
      </c>
      <c r="C163" s="30">
        <v>51510</v>
      </c>
      <c r="D163" s="29">
        <v>23.2719666666667</v>
      </c>
      <c r="E163" s="29">
        <v>-23.271933333333301</v>
      </c>
      <c r="F163" s="29">
        <v>0</v>
      </c>
      <c r="G163" s="29">
        <v>0</v>
      </c>
    </row>
    <row r="164" spans="1:7" x14ac:dyDescent="0.3">
      <c r="A164" s="30" t="s">
        <v>257</v>
      </c>
      <c r="B164" s="30" t="s">
        <v>287</v>
      </c>
      <c r="C164" s="30">
        <v>51515</v>
      </c>
      <c r="D164" s="29">
        <v>0</v>
      </c>
      <c r="E164" s="29">
        <v>0</v>
      </c>
      <c r="F164" s="29">
        <v>0</v>
      </c>
      <c r="G164" s="29">
        <v>0</v>
      </c>
    </row>
    <row r="165" spans="1:7" x14ac:dyDescent="0.3">
      <c r="A165" s="30" t="s">
        <v>257</v>
      </c>
      <c r="B165" s="30" t="s">
        <v>281</v>
      </c>
      <c r="C165" s="30">
        <v>51530</v>
      </c>
      <c r="D165" s="29">
        <v>0</v>
      </c>
      <c r="E165" s="29">
        <v>0</v>
      </c>
      <c r="F165" s="29">
        <v>0</v>
      </c>
      <c r="G165" s="29">
        <v>0</v>
      </c>
    </row>
    <row r="166" spans="1:7" x14ac:dyDescent="0.3">
      <c r="A166" s="30" t="s">
        <v>257</v>
      </c>
      <c r="B166" s="30" t="s">
        <v>303</v>
      </c>
      <c r="C166" s="30">
        <v>51540</v>
      </c>
      <c r="D166" s="29">
        <v>86.527599999999893</v>
      </c>
      <c r="E166" s="29">
        <v>-86.318366666666606</v>
      </c>
      <c r="F166" s="29">
        <v>-0.59526666666666594</v>
      </c>
      <c r="G166" s="29">
        <v>0.38613333333334199</v>
      </c>
    </row>
    <row r="167" spans="1:7" x14ac:dyDescent="0.3">
      <c r="A167" s="30" t="s">
        <v>257</v>
      </c>
      <c r="B167" s="30" t="s">
        <v>369</v>
      </c>
      <c r="C167" s="30">
        <v>51550</v>
      </c>
      <c r="D167" s="29">
        <v>1336.29753333333</v>
      </c>
      <c r="E167" s="29">
        <v>-933.11563333333197</v>
      </c>
      <c r="F167" s="29">
        <v>-439.462866666666</v>
      </c>
      <c r="G167" s="29">
        <v>36.280933333333302</v>
      </c>
    </row>
    <row r="168" spans="1:7" x14ac:dyDescent="0.3">
      <c r="A168" s="30" t="s">
        <v>257</v>
      </c>
      <c r="B168" s="30" t="s">
        <v>298</v>
      </c>
      <c r="C168" s="30">
        <v>51570</v>
      </c>
      <c r="D168" s="29">
        <v>21.157633333333301</v>
      </c>
      <c r="E168" s="29">
        <v>-21.2268333333333</v>
      </c>
      <c r="F168" s="29">
        <v>0</v>
      </c>
      <c r="G168" s="29">
        <v>6.9099999999998801E-2</v>
      </c>
    </row>
    <row r="169" spans="1:7" x14ac:dyDescent="0.3">
      <c r="A169" s="30" t="s">
        <v>257</v>
      </c>
      <c r="B169" s="30" t="s">
        <v>316</v>
      </c>
      <c r="C169" s="30">
        <v>51580</v>
      </c>
      <c r="D169" s="29">
        <v>0</v>
      </c>
      <c r="E169" s="29">
        <v>0</v>
      </c>
      <c r="F169" s="29">
        <v>0</v>
      </c>
      <c r="G169" s="29">
        <v>0</v>
      </c>
    </row>
    <row r="170" spans="1:7" x14ac:dyDescent="0.3">
      <c r="A170" s="30" t="s">
        <v>257</v>
      </c>
      <c r="B170" s="30" t="s">
        <v>300</v>
      </c>
      <c r="C170" s="30">
        <v>51600</v>
      </c>
      <c r="D170" s="29">
        <v>43.708433333333303</v>
      </c>
      <c r="E170" s="29">
        <v>-43.7085333333333</v>
      </c>
      <c r="F170" s="29">
        <v>0</v>
      </c>
      <c r="G170" s="29">
        <v>0</v>
      </c>
    </row>
    <row r="171" spans="1:7" x14ac:dyDescent="0.3">
      <c r="A171" s="30" t="s">
        <v>257</v>
      </c>
      <c r="B171" s="30" t="s">
        <v>301</v>
      </c>
      <c r="C171" s="30">
        <v>51610</v>
      </c>
      <c r="D171" s="29">
        <v>2.3318666666666599</v>
      </c>
      <c r="E171" s="29">
        <v>-2.3318666666666599</v>
      </c>
      <c r="F171" s="29">
        <v>0</v>
      </c>
      <c r="G171" s="29">
        <v>0</v>
      </c>
    </row>
    <row r="172" spans="1:7" x14ac:dyDescent="0.3">
      <c r="A172" s="30" t="s">
        <v>257</v>
      </c>
      <c r="B172" s="30" t="s">
        <v>279</v>
      </c>
      <c r="C172" s="30">
        <v>51630</v>
      </c>
      <c r="D172" s="29">
        <v>156.482699999999</v>
      </c>
      <c r="E172" s="29">
        <v>-141.6824</v>
      </c>
      <c r="F172" s="29">
        <v>-19.841699999999999</v>
      </c>
      <c r="G172" s="29">
        <v>5.0414333333333303</v>
      </c>
    </row>
    <row r="173" spans="1:7" x14ac:dyDescent="0.3">
      <c r="A173" s="30" t="s">
        <v>257</v>
      </c>
      <c r="B173" s="30" t="s">
        <v>308</v>
      </c>
      <c r="C173" s="30">
        <v>51650</v>
      </c>
      <c r="D173" s="29">
        <v>0</v>
      </c>
      <c r="E173" s="29">
        <v>0</v>
      </c>
      <c r="F173" s="29">
        <v>0</v>
      </c>
      <c r="G173" s="29">
        <v>0</v>
      </c>
    </row>
    <row r="174" spans="1:7" x14ac:dyDescent="0.3">
      <c r="A174" s="30" t="s">
        <v>257</v>
      </c>
      <c r="B174" s="30" t="s">
        <v>284</v>
      </c>
      <c r="C174" s="30">
        <v>51660</v>
      </c>
      <c r="D174" s="29">
        <v>227.74109999999999</v>
      </c>
      <c r="E174" s="29">
        <v>-93.311299999999903</v>
      </c>
      <c r="F174" s="29">
        <v>-142.126033333333</v>
      </c>
      <c r="G174" s="29">
        <v>7.6963666666666599</v>
      </c>
    </row>
    <row r="175" spans="1:7" x14ac:dyDescent="0.3">
      <c r="A175" s="30" t="s">
        <v>257</v>
      </c>
      <c r="B175" s="30" t="s">
        <v>299</v>
      </c>
      <c r="C175" s="30">
        <v>51670</v>
      </c>
      <c r="D175" s="29">
        <v>30.978933333333298</v>
      </c>
      <c r="E175" s="29">
        <v>-30.6691</v>
      </c>
      <c r="F175" s="29">
        <v>-0.37919999999999998</v>
      </c>
      <c r="G175" s="29">
        <v>6.9299999999998099E-2</v>
      </c>
    </row>
    <row r="176" spans="1:7" x14ac:dyDescent="0.3">
      <c r="A176" s="30" t="s">
        <v>257</v>
      </c>
      <c r="B176" s="30" t="s">
        <v>290</v>
      </c>
      <c r="C176" s="30">
        <v>51678</v>
      </c>
      <c r="D176" s="29">
        <v>4.7770666666666504</v>
      </c>
      <c r="E176" s="29">
        <v>-2.37673333333333</v>
      </c>
      <c r="F176" s="29">
        <v>-2.4727666666666601</v>
      </c>
      <c r="G176" s="29">
        <v>7.25000000000003E-2</v>
      </c>
    </row>
    <row r="177" spans="1:7" x14ac:dyDescent="0.3">
      <c r="A177" s="30" t="s">
        <v>257</v>
      </c>
      <c r="B177" s="30" t="s">
        <v>309</v>
      </c>
      <c r="C177" s="30">
        <v>51680</v>
      </c>
      <c r="D177" s="29">
        <v>446.28980000000001</v>
      </c>
      <c r="E177" s="29">
        <v>-433.640166666666</v>
      </c>
      <c r="F177" s="29">
        <v>-17.464233333333301</v>
      </c>
      <c r="G177" s="29">
        <v>4.8145333333332498</v>
      </c>
    </row>
    <row r="178" spans="1:7" x14ac:dyDescent="0.3">
      <c r="A178" s="30" t="s">
        <v>257</v>
      </c>
      <c r="B178" s="30" t="s">
        <v>289</v>
      </c>
      <c r="C178" s="30">
        <v>51683</v>
      </c>
      <c r="D178" s="29">
        <v>49.554400000000001</v>
      </c>
      <c r="E178" s="29">
        <v>-50.820499999999903</v>
      </c>
      <c r="F178" s="29">
        <v>-2.5666666666666598E-3</v>
      </c>
      <c r="G178" s="29">
        <v>1.2686333333333299</v>
      </c>
    </row>
    <row r="179" spans="1:7" x14ac:dyDescent="0.3">
      <c r="A179" s="30" t="s">
        <v>257</v>
      </c>
      <c r="B179" s="30" t="s">
        <v>296</v>
      </c>
      <c r="C179" s="30">
        <v>51685</v>
      </c>
      <c r="D179" s="29">
        <v>17.664966666666601</v>
      </c>
      <c r="E179" s="29">
        <v>-17.920100000000001</v>
      </c>
      <c r="F179" s="29">
        <v>0</v>
      </c>
      <c r="G179" s="29">
        <v>0.25510000000000299</v>
      </c>
    </row>
    <row r="180" spans="1:7" x14ac:dyDescent="0.3">
      <c r="A180" s="30" t="s">
        <v>257</v>
      </c>
      <c r="B180" s="30" t="s">
        <v>283</v>
      </c>
      <c r="C180" s="30">
        <v>51700</v>
      </c>
      <c r="D180" s="29">
        <v>0</v>
      </c>
      <c r="E180" s="29">
        <v>0</v>
      </c>
      <c r="F180" s="29">
        <v>0</v>
      </c>
      <c r="G180" s="29">
        <v>0</v>
      </c>
    </row>
    <row r="181" spans="1:7" x14ac:dyDescent="0.3">
      <c r="A181" s="30" t="s">
        <v>257</v>
      </c>
      <c r="B181" s="30" t="s">
        <v>294</v>
      </c>
      <c r="C181" s="30">
        <v>51710</v>
      </c>
      <c r="D181" s="29">
        <v>13.8813333333333</v>
      </c>
      <c r="E181" s="29">
        <v>-13.8670333333333</v>
      </c>
      <c r="F181" s="29">
        <v>-1.90666666666666E-2</v>
      </c>
      <c r="G181" s="29">
        <v>4.7666666666638397E-3</v>
      </c>
    </row>
    <row r="182" spans="1:7" x14ac:dyDescent="0.3">
      <c r="A182" s="30" t="s">
        <v>257</v>
      </c>
      <c r="B182" s="30" t="s">
        <v>285</v>
      </c>
      <c r="C182" s="30">
        <v>51730</v>
      </c>
      <c r="D182" s="29">
        <v>0</v>
      </c>
      <c r="E182" s="29">
        <v>0</v>
      </c>
      <c r="F182" s="29">
        <v>0</v>
      </c>
      <c r="G182" s="29">
        <v>0</v>
      </c>
    </row>
    <row r="183" spans="1:7" x14ac:dyDescent="0.3">
      <c r="A183" s="30" t="s">
        <v>257</v>
      </c>
      <c r="B183" s="30" t="s">
        <v>295</v>
      </c>
      <c r="C183" s="30">
        <v>51735</v>
      </c>
      <c r="D183" s="29">
        <v>12.3284</v>
      </c>
      <c r="E183" s="29">
        <v>-12.084</v>
      </c>
      <c r="F183" s="29">
        <v>-0.29796666666666699</v>
      </c>
      <c r="G183" s="29">
        <v>5.3566666666663799E-2</v>
      </c>
    </row>
    <row r="184" spans="1:7" x14ac:dyDescent="0.3">
      <c r="A184" s="30" t="s">
        <v>257</v>
      </c>
      <c r="B184" s="30" t="s">
        <v>291</v>
      </c>
      <c r="C184" s="30">
        <v>51740</v>
      </c>
      <c r="D184" s="29">
        <v>0</v>
      </c>
      <c r="E184" s="29">
        <v>0</v>
      </c>
      <c r="F184" s="29">
        <v>0</v>
      </c>
      <c r="G184" s="29">
        <v>0</v>
      </c>
    </row>
    <row r="185" spans="1:7" x14ac:dyDescent="0.3">
      <c r="A185" s="30" t="s">
        <v>257</v>
      </c>
      <c r="B185" s="30" t="s">
        <v>292</v>
      </c>
      <c r="C185" s="30">
        <v>51760</v>
      </c>
      <c r="D185" s="29">
        <v>436.78553333333298</v>
      </c>
      <c r="E185" s="29">
        <v>-434.44330000000002</v>
      </c>
      <c r="F185" s="29">
        <v>-3.72163333333333</v>
      </c>
      <c r="G185" s="29">
        <v>1.37933333333332</v>
      </c>
    </row>
    <row r="186" spans="1:7" x14ac:dyDescent="0.3">
      <c r="A186" s="30" t="s">
        <v>257</v>
      </c>
      <c r="B186" s="30" t="s">
        <v>282</v>
      </c>
      <c r="C186" s="30">
        <v>51770</v>
      </c>
      <c r="D186" s="29">
        <v>42.989866666666899</v>
      </c>
      <c r="E186" s="29">
        <v>-31.2356666666665</v>
      </c>
      <c r="F186" s="29">
        <v>-12.3924666666666</v>
      </c>
      <c r="G186" s="29">
        <v>0.63829999999999598</v>
      </c>
    </row>
    <row r="187" spans="1:7" x14ac:dyDescent="0.3">
      <c r="A187" s="30" t="s">
        <v>257</v>
      </c>
      <c r="B187" s="30" t="s">
        <v>286</v>
      </c>
      <c r="C187" s="30">
        <v>51775</v>
      </c>
      <c r="D187" s="29">
        <v>23.375199999999801</v>
      </c>
      <c r="E187" s="29">
        <v>-18.465066666666601</v>
      </c>
      <c r="F187" s="29">
        <v>-5.5077333333333298</v>
      </c>
      <c r="G187" s="29">
        <v>0.59763333333334301</v>
      </c>
    </row>
    <row r="188" spans="1:7" x14ac:dyDescent="0.3">
      <c r="A188" s="30" t="s">
        <v>257</v>
      </c>
      <c r="B188" s="30" t="s">
        <v>273</v>
      </c>
      <c r="C188" s="30">
        <v>51790</v>
      </c>
      <c r="D188" s="29">
        <v>81.6368333333332</v>
      </c>
      <c r="E188" s="29">
        <v>-29.594000000000001</v>
      </c>
      <c r="F188" s="29">
        <v>-59.277399999999901</v>
      </c>
      <c r="G188" s="29">
        <v>7.2344333333333397</v>
      </c>
    </row>
    <row r="189" spans="1:7" x14ac:dyDescent="0.3">
      <c r="A189" s="30" t="s">
        <v>257</v>
      </c>
      <c r="B189" s="30" t="s">
        <v>401</v>
      </c>
      <c r="C189" s="30">
        <v>51800</v>
      </c>
      <c r="D189" s="29">
        <v>1409.3036</v>
      </c>
      <c r="E189" s="29">
        <v>-679.06500000000096</v>
      </c>
      <c r="F189" s="29">
        <v>-784.89753333333294</v>
      </c>
      <c r="G189" s="29">
        <v>54.658999999999999</v>
      </c>
    </row>
    <row r="190" spans="1:7" x14ac:dyDescent="0.3">
      <c r="A190" s="30" t="s">
        <v>257</v>
      </c>
      <c r="B190" s="30" t="s">
        <v>338</v>
      </c>
      <c r="C190" s="30">
        <v>51810</v>
      </c>
      <c r="D190" s="29">
        <v>283.34943333333302</v>
      </c>
      <c r="E190" s="29">
        <v>-185.048466666666</v>
      </c>
      <c r="F190" s="29">
        <v>-113.57793333333299</v>
      </c>
      <c r="G190" s="29">
        <v>15.2769333333333</v>
      </c>
    </row>
    <row r="191" spans="1:7" x14ac:dyDescent="0.3">
      <c r="A191" s="30" t="s">
        <v>257</v>
      </c>
      <c r="B191" s="30" t="s">
        <v>274</v>
      </c>
      <c r="C191" s="30">
        <v>51820</v>
      </c>
      <c r="D191" s="29">
        <v>94.785699999999906</v>
      </c>
      <c r="E191" s="29">
        <v>-33.481633333333299</v>
      </c>
      <c r="F191" s="29">
        <v>-69.875966666666599</v>
      </c>
      <c r="G191" s="29">
        <v>8.5719333333333303</v>
      </c>
    </row>
    <row r="192" spans="1:7" x14ac:dyDescent="0.3">
      <c r="A192" s="30" t="s">
        <v>257</v>
      </c>
      <c r="B192" s="30" t="s">
        <v>306</v>
      </c>
      <c r="C192" s="30">
        <v>51830</v>
      </c>
      <c r="D192" s="29">
        <v>45.226266666666596</v>
      </c>
      <c r="E192" s="29">
        <v>-44.789933333333302</v>
      </c>
      <c r="F192" s="29">
        <v>-0.56806666666666605</v>
      </c>
      <c r="G192" s="29">
        <v>0.13190000000000399</v>
      </c>
    </row>
    <row r="193" spans="1:7" x14ac:dyDescent="0.3">
      <c r="A193" s="30" t="s">
        <v>257</v>
      </c>
      <c r="B193" s="30" t="s">
        <v>288</v>
      </c>
      <c r="C193" s="30">
        <v>51840</v>
      </c>
      <c r="D193" s="29">
        <v>91.395033333333302</v>
      </c>
      <c r="E193" s="29">
        <v>-60.188966666666602</v>
      </c>
      <c r="F193" s="29">
        <v>-35.310833333333299</v>
      </c>
      <c r="G193" s="29">
        <v>4.10476666666667</v>
      </c>
    </row>
    <row r="194" spans="1:7" x14ac:dyDescent="0.3">
      <c r="A194" s="30" t="s">
        <v>268</v>
      </c>
      <c r="B194" s="30" t="s">
        <v>275</v>
      </c>
      <c r="C194" s="30">
        <v>54003</v>
      </c>
      <c r="D194" s="29">
        <v>1501.2168666666601</v>
      </c>
      <c r="E194" s="29">
        <v>-482.30023333333401</v>
      </c>
      <c r="F194" s="29">
        <v>-1059.5923333333301</v>
      </c>
      <c r="G194" s="29">
        <v>40.675999999999902</v>
      </c>
    </row>
    <row r="195" spans="1:7" x14ac:dyDescent="0.3">
      <c r="A195" s="30" t="s">
        <v>268</v>
      </c>
      <c r="B195" s="30" t="s">
        <v>319</v>
      </c>
      <c r="C195" s="30">
        <v>54023</v>
      </c>
      <c r="D195" s="29">
        <v>0</v>
      </c>
      <c r="E195" s="29">
        <v>0</v>
      </c>
      <c r="F195" s="29">
        <v>0</v>
      </c>
      <c r="G195" s="29">
        <v>0</v>
      </c>
    </row>
    <row r="196" spans="1:7" x14ac:dyDescent="0.3">
      <c r="A196" s="30" t="s">
        <v>268</v>
      </c>
      <c r="B196" s="30" t="s">
        <v>420</v>
      </c>
      <c r="C196" s="30">
        <v>54025</v>
      </c>
      <c r="D196" s="29">
        <v>0</v>
      </c>
      <c r="E196" s="29">
        <v>0</v>
      </c>
      <c r="F196" s="29">
        <v>0</v>
      </c>
      <c r="G196" s="29">
        <v>0</v>
      </c>
    </row>
    <row r="197" spans="1:7" x14ac:dyDescent="0.3">
      <c r="A197" s="30" t="s">
        <v>268</v>
      </c>
      <c r="B197" s="30" t="s">
        <v>403</v>
      </c>
      <c r="C197" s="30">
        <v>54027</v>
      </c>
      <c r="D197" s="29">
        <v>0</v>
      </c>
      <c r="E197" s="29">
        <v>0</v>
      </c>
      <c r="F197" s="29">
        <v>0</v>
      </c>
      <c r="G197" s="29">
        <v>0</v>
      </c>
    </row>
    <row r="198" spans="1:7" x14ac:dyDescent="0.3">
      <c r="A198" s="30" t="s">
        <v>268</v>
      </c>
      <c r="B198" s="30" t="s">
        <v>394</v>
      </c>
      <c r="C198" s="30">
        <v>54031</v>
      </c>
      <c r="D198" s="29">
        <v>8.2735999999999397</v>
      </c>
      <c r="E198" s="29">
        <v>-4.4067666666686502</v>
      </c>
      <c r="F198" s="29">
        <v>-5.1555333333337003</v>
      </c>
      <c r="G198" s="29">
        <v>1.2888000000000599</v>
      </c>
    </row>
    <row r="199" spans="1:7" x14ac:dyDescent="0.3">
      <c r="A199" s="30" t="s">
        <v>268</v>
      </c>
      <c r="B199" s="30" t="s">
        <v>238</v>
      </c>
      <c r="C199" s="30">
        <v>54037</v>
      </c>
      <c r="D199" s="29">
        <v>785.78003333333299</v>
      </c>
      <c r="E199" s="29">
        <v>-130.08409999999901</v>
      </c>
      <c r="F199" s="29">
        <v>-682.33759999999995</v>
      </c>
      <c r="G199" s="29">
        <v>26.641666666666499</v>
      </c>
    </row>
    <row r="200" spans="1:7" x14ac:dyDescent="0.3">
      <c r="A200" s="30" t="s">
        <v>268</v>
      </c>
      <c r="B200" s="30" t="s">
        <v>348</v>
      </c>
      <c r="C200" s="30">
        <v>54057</v>
      </c>
      <c r="D200" s="29">
        <v>0</v>
      </c>
      <c r="E200" s="29">
        <v>0</v>
      </c>
      <c r="F200" s="29">
        <v>0</v>
      </c>
      <c r="G200" s="29">
        <v>0</v>
      </c>
    </row>
    <row r="201" spans="1:7" x14ac:dyDescent="0.3">
      <c r="A201" s="30" t="s">
        <v>268</v>
      </c>
      <c r="B201" s="30" t="s">
        <v>395</v>
      </c>
      <c r="C201" s="30">
        <v>54063</v>
      </c>
      <c r="D201" s="29">
        <v>0</v>
      </c>
      <c r="E201" s="29">
        <v>0</v>
      </c>
      <c r="F201" s="29">
        <v>0</v>
      </c>
      <c r="G201" s="29">
        <v>0</v>
      </c>
    </row>
    <row r="202" spans="1:7" x14ac:dyDescent="0.3">
      <c r="A202" s="30" t="s">
        <v>268</v>
      </c>
      <c r="B202" s="30" t="s">
        <v>321</v>
      </c>
      <c r="C202" s="30">
        <v>54065</v>
      </c>
      <c r="D202" s="29">
        <v>23.296633333333201</v>
      </c>
      <c r="E202" s="29">
        <v>-16.413133333331601</v>
      </c>
      <c r="F202" s="29">
        <v>-7.4167999999995802</v>
      </c>
      <c r="G202" s="29">
        <v>0.53319999999999101</v>
      </c>
    </row>
    <row r="203" spans="1:7" x14ac:dyDescent="0.3">
      <c r="A203" s="30" t="s">
        <v>268</v>
      </c>
      <c r="B203" s="30" t="s">
        <v>364</v>
      </c>
      <c r="C203" s="30">
        <v>54071</v>
      </c>
      <c r="D203" s="29">
        <v>0</v>
      </c>
      <c r="E203" s="29">
        <v>0</v>
      </c>
      <c r="F203" s="29">
        <v>0</v>
      </c>
      <c r="G203" s="29">
        <v>0</v>
      </c>
    </row>
    <row r="204" spans="1:7" x14ac:dyDescent="0.3">
      <c r="A204" s="30" t="s">
        <v>268</v>
      </c>
      <c r="B204" s="30" t="s">
        <v>406</v>
      </c>
      <c r="C204" s="30">
        <v>54075</v>
      </c>
      <c r="D204" s="29">
        <v>0</v>
      </c>
      <c r="E204" s="29">
        <v>0</v>
      </c>
      <c r="F204" s="29">
        <v>0</v>
      </c>
      <c r="G204" s="29">
        <v>0</v>
      </c>
    </row>
    <row r="205" spans="1:7" x14ac:dyDescent="0.3">
      <c r="A205" s="30" t="s">
        <v>268</v>
      </c>
      <c r="B205" s="30" t="s">
        <v>362</v>
      </c>
      <c r="C205" s="30">
        <v>54077</v>
      </c>
      <c r="D205" s="29">
        <v>26.799966666666801</v>
      </c>
      <c r="E205" s="29">
        <v>-22.828733333322599</v>
      </c>
      <c r="F205" s="29">
        <v>-5.2949666666659896</v>
      </c>
      <c r="G205" s="29">
        <v>1.3236999999999699</v>
      </c>
    </row>
    <row r="206" spans="1:7" x14ac:dyDescent="0.3">
      <c r="A206" s="30" t="s">
        <v>268</v>
      </c>
      <c r="B206" s="30" t="s">
        <v>272</v>
      </c>
      <c r="C206" s="30">
        <v>54083</v>
      </c>
      <c r="D206" s="29">
        <v>0</v>
      </c>
      <c r="E206" s="29">
        <v>0</v>
      </c>
      <c r="F206" s="29">
        <v>0</v>
      </c>
      <c r="G206" s="29">
        <v>0</v>
      </c>
    </row>
    <row r="207" spans="1:7" x14ac:dyDescent="0.3">
      <c r="A207" s="30" t="s">
        <v>268</v>
      </c>
      <c r="B207" s="30" t="s">
        <v>271</v>
      </c>
      <c r="C207" s="30">
        <v>54093</v>
      </c>
      <c r="D207" s="29">
        <v>0</v>
      </c>
      <c r="E207" s="29">
        <v>0</v>
      </c>
      <c r="F207" s="29">
        <v>0</v>
      </c>
      <c r="G207" s="29">
        <v>0</v>
      </c>
    </row>
  </sheetData>
  <sortState xmlns:xlrd2="http://schemas.microsoft.com/office/spreadsheetml/2017/richdata2" ref="A2:I207">
    <sortCondition ref="C2:C20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0383F-62A9-40E4-926C-25D7FE72387F}">
  <dimension ref="A1:AB198"/>
  <sheetViews>
    <sheetView workbookViewId="0">
      <pane ySplit="1" topLeftCell="A2" activePane="bottomLeft" state="frozen"/>
      <selection pane="bottomLeft" activeCell="I9" sqref="I9"/>
    </sheetView>
  </sheetViews>
  <sheetFormatPr defaultColWidth="5.88671875" defaultRowHeight="14.4" x14ac:dyDescent="0.3"/>
  <cols>
    <col min="1" max="1" width="6" style="34" bestFit="1" customWidth="1"/>
    <col min="2" max="2" width="3.77734375" style="34" bestFit="1" customWidth="1"/>
    <col min="3" max="3" width="19" style="34" bestFit="1" customWidth="1"/>
    <col min="4" max="4" width="7.44140625" style="34" customWidth="1"/>
    <col min="5" max="5" width="8.44140625" style="34" customWidth="1"/>
    <col min="6" max="6" width="5" style="34" customWidth="1"/>
    <col min="7" max="7" width="7.77734375" style="34" customWidth="1"/>
    <col min="8" max="9" width="6.77734375" style="34" customWidth="1"/>
    <col min="10" max="10" width="7.44140625" style="34" customWidth="1"/>
    <col min="11" max="11" width="8.44140625" style="34" customWidth="1"/>
    <col min="12" max="12" width="6" style="34" customWidth="1"/>
    <col min="13" max="13" width="6.77734375" style="34" customWidth="1"/>
    <col min="14" max="14" width="7.44140625" style="34" customWidth="1"/>
    <col min="15" max="15" width="6" style="34" customWidth="1"/>
    <col min="16" max="17" width="7.44140625" style="34" customWidth="1"/>
    <col min="18" max="18" width="6.77734375" style="38" customWidth="1"/>
    <col min="19" max="19" width="7.77734375" style="38" customWidth="1"/>
    <col min="20" max="20" width="8.44140625" style="38" customWidth="1"/>
    <col min="21" max="21" width="7.44140625" style="38" customWidth="1"/>
    <col min="22" max="22" width="6.77734375" style="39" bestFit="1" customWidth="1"/>
    <col min="23" max="23" width="7.44140625" style="39" bestFit="1" customWidth="1"/>
    <col min="24" max="25" width="8.44140625" style="39" bestFit="1" customWidth="1"/>
    <col min="26" max="26" width="7.77734375" style="39" bestFit="1" customWidth="1"/>
    <col min="27" max="27" width="7.44140625" style="39" bestFit="1" customWidth="1"/>
    <col min="28" max="16384" width="5.88671875" style="34"/>
  </cols>
  <sheetData>
    <row r="1" spans="1:28" s="31" customFormat="1" x14ac:dyDescent="0.3">
      <c r="A1" s="31" t="s">
        <v>0</v>
      </c>
      <c r="B1" s="31" t="s">
        <v>222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1" t="s">
        <v>10</v>
      </c>
      <c r="L1" s="31" t="s">
        <v>11</v>
      </c>
      <c r="M1" s="31" t="s">
        <v>12</v>
      </c>
      <c r="N1" s="31" t="s">
        <v>13</v>
      </c>
      <c r="O1" s="31" t="s">
        <v>14</v>
      </c>
      <c r="P1" s="31" t="s">
        <v>15</v>
      </c>
      <c r="Q1" s="31" t="s">
        <v>16</v>
      </c>
      <c r="R1" s="32" t="s">
        <v>207</v>
      </c>
      <c r="S1" s="32" t="s">
        <v>208</v>
      </c>
      <c r="T1" s="32" t="s">
        <v>209</v>
      </c>
      <c r="U1" s="32" t="s">
        <v>210</v>
      </c>
      <c r="V1" s="33" t="s">
        <v>218</v>
      </c>
      <c r="W1" s="33" t="s">
        <v>219</v>
      </c>
      <c r="X1" s="33" t="s">
        <v>220</v>
      </c>
      <c r="Y1" s="33" t="s">
        <v>221</v>
      </c>
      <c r="Z1" s="33" t="s">
        <v>208</v>
      </c>
      <c r="AA1" s="33" t="s">
        <v>210</v>
      </c>
    </row>
    <row r="2" spans="1:28" x14ac:dyDescent="0.3">
      <c r="A2" s="34">
        <v>10001</v>
      </c>
      <c r="B2" s="34" t="s">
        <v>17</v>
      </c>
      <c r="C2" s="34" t="s">
        <v>18</v>
      </c>
      <c r="D2" s="5">
        <v>314.456259931131</v>
      </c>
      <c r="E2" s="5">
        <v>5654.0300265999977</v>
      </c>
      <c r="F2" s="5">
        <v>71.53357010000002</v>
      </c>
      <c r="G2" s="5">
        <v>-292.94502100000682</v>
      </c>
      <c r="H2" s="5">
        <v>360.76994272800039</v>
      </c>
      <c r="I2" s="5">
        <v>312.43396099999973</v>
      </c>
      <c r="J2" s="5">
        <v>-2683.8027499</v>
      </c>
      <c r="K2" s="5">
        <v>-1401.1381070000007</v>
      </c>
      <c r="L2" s="5">
        <v>-43.692000862000214</v>
      </c>
      <c r="M2" s="5">
        <v>140.83755460100019</v>
      </c>
      <c r="N2" s="5">
        <v>-1084.8021558099936</v>
      </c>
      <c r="O2" s="5">
        <v>-181.5688769999997</v>
      </c>
      <c r="P2" s="5">
        <v>-216.1242000000002</v>
      </c>
      <c r="Q2" s="5">
        <v>-949.98849999999948</v>
      </c>
      <c r="R2" s="35">
        <v>3.5615881374724268E-3</v>
      </c>
      <c r="S2" s="35">
        <v>-1640.6265980000062</v>
      </c>
      <c r="T2" s="35">
        <v>4324.4254896999973</v>
      </c>
      <c r="U2" s="35">
        <v>-2683.8027499</v>
      </c>
      <c r="V2" s="36">
        <v>629.5119028659999</v>
      </c>
      <c r="W2" s="36">
        <v>-629.50834127786243</v>
      </c>
      <c r="X2" s="36">
        <v>5725.563596699998</v>
      </c>
      <c r="Y2" s="36">
        <v>-1401.1381070000007</v>
      </c>
      <c r="Z2" s="36">
        <v>-1640.6265980000062</v>
      </c>
      <c r="AA2" s="36">
        <v>-2683.8027499</v>
      </c>
      <c r="AB2" s="37"/>
    </row>
    <row r="3" spans="1:28" x14ac:dyDescent="0.3">
      <c r="A3" s="34">
        <v>10003</v>
      </c>
      <c r="B3" s="34" t="s">
        <v>17</v>
      </c>
      <c r="C3" s="34" t="s">
        <v>19</v>
      </c>
      <c r="D3" s="5">
        <v>689.00025513010303</v>
      </c>
      <c r="E3" s="5">
        <v>-132.60498727989761</v>
      </c>
      <c r="F3" s="5">
        <v>2.6784412413699954</v>
      </c>
      <c r="G3" s="5">
        <v>-488.24409110000124</v>
      </c>
      <c r="H3" s="5">
        <v>126.67723771999954</v>
      </c>
      <c r="I3" s="5">
        <v>83.054608139998891</v>
      </c>
      <c r="J3" s="5">
        <v>-1051.3119039899975</v>
      </c>
      <c r="K3" s="5">
        <v>1089.7106828306996</v>
      </c>
      <c r="L3" s="5">
        <v>-1.7278503400002592</v>
      </c>
      <c r="M3" s="5">
        <v>128.47618040000089</v>
      </c>
      <c r="N3" s="5">
        <v>-163.15119137999864</v>
      </c>
      <c r="O3" s="5">
        <v>-52.290621399999509</v>
      </c>
      <c r="P3" s="5">
        <v>-67.976596909999898</v>
      </c>
      <c r="Q3" s="5">
        <v>-162.28975899999932</v>
      </c>
      <c r="R3" s="35">
        <v>862.32923967010356</v>
      </c>
      <c r="S3" s="35">
        <v>-770.80106840999997</v>
      </c>
      <c r="T3" s="35">
        <v>959.78413679217203</v>
      </c>
      <c r="U3" s="35">
        <v>-1051.3119039899975</v>
      </c>
      <c r="V3" s="36">
        <v>208.00399551999817</v>
      </c>
      <c r="W3" s="36">
        <v>654.32524415010528</v>
      </c>
      <c r="X3" s="36">
        <v>-129.92654603852762</v>
      </c>
      <c r="Y3" s="36">
        <v>1089.7106828306996</v>
      </c>
      <c r="Z3" s="36">
        <v>-770.80106840999997</v>
      </c>
      <c r="AA3" s="36">
        <v>-1051.3119039899975</v>
      </c>
    </row>
    <row r="4" spans="1:28" x14ac:dyDescent="0.3">
      <c r="A4" s="34">
        <v>10005</v>
      </c>
      <c r="B4" s="34" t="s">
        <v>17</v>
      </c>
      <c r="C4" s="34" t="s">
        <v>20</v>
      </c>
      <c r="D4" s="5">
        <v>819.61788526302803</v>
      </c>
      <c r="E4" s="5">
        <v>11767.476198299992</v>
      </c>
      <c r="F4" s="5">
        <v>52.631177699999967</v>
      </c>
      <c r="G4" s="5">
        <v>-1626.5284959999844</v>
      </c>
      <c r="H4" s="5">
        <v>399.66270099999747</v>
      </c>
      <c r="I4" s="5">
        <v>522.55959500000063</v>
      </c>
      <c r="J4" s="5">
        <v>-4885.8778070000008</v>
      </c>
      <c r="K4" s="5">
        <v>-2380.2065561999989</v>
      </c>
      <c r="L4" s="5">
        <v>-298.99800499999992</v>
      </c>
      <c r="M4" s="5">
        <v>337.11283999999978</v>
      </c>
      <c r="N4" s="5">
        <v>-1211.5755300000019</v>
      </c>
      <c r="O4" s="5">
        <v>-480.7574139999997</v>
      </c>
      <c r="P4" s="5">
        <v>-1039.1688450000001</v>
      </c>
      <c r="Q4" s="5">
        <v>-1975.9420280000049</v>
      </c>
      <c r="R4" s="35">
        <v>568.37948626302409</v>
      </c>
      <c r="S4" s="35">
        <v>-5122.3967829999892</v>
      </c>
      <c r="T4" s="35">
        <v>9439.900819799992</v>
      </c>
      <c r="U4" s="35">
        <v>-4885.8778070000008</v>
      </c>
      <c r="V4" s="36">
        <v>623.22429099999817</v>
      </c>
      <c r="W4" s="36">
        <v>-54.844804736974083</v>
      </c>
      <c r="X4" s="36">
        <v>11820.107375999991</v>
      </c>
      <c r="Y4" s="36">
        <v>-2380.2065561999989</v>
      </c>
      <c r="Z4" s="36">
        <v>-5122.3967829999892</v>
      </c>
      <c r="AA4" s="36">
        <v>-4885.8778070000008</v>
      </c>
    </row>
    <row r="5" spans="1:28" x14ac:dyDescent="0.3">
      <c r="A5" s="34">
        <v>11001</v>
      </c>
      <c r="B5" s="34" t="s">
        <v>21</v>
      </c>
      <c r="C5" s="34" t="s">
        <v>22</v>
      </c>
      <c r="D5" s="5">
        <v>-2.7068999997936771E-5</v>
      </c>
      <c r="E5" s="5">
        <v>0</v>
      </c>
      <c r="F5" s="5">
        <v>0</v>
      </c>
      <c r="G5" s="5">
        <v>-63.705023999999867</v>
      </c>
      <c r="H5" s="5">
        <v>21.380087859999549</v>
      </c>
      <c r="I5" s="5">
        <v>6.0634706000000733</v>
      </c>
      <c r="J5" s="5">
        <v>-1.8000000000029104E-4</v>
      </c>
      <c r="K5" s="5">
        <v>0</v>
      </c>
      <c r="L5" s="5">
        <v>3.7963251401001799</v>
      </c>
      <c r="M5" s="5">
        <v>9.7859939099998883</v>
      </c>
      <c r="N5" s="5">
        <v>22.715863409999656</v>
      </c>
      <c r="O5" s="5">
        <v>0</v>
      </c>
      <c r="P5" s="5">
        <v>-2.9931529999771556E-4</v>
      </c>
      <c r="Q5" s="5">
        <v>-3.6871736999998461E-2</v>
      </c>
      <c r="R5" s="35">
        <v>63.741713851099348</v>
      </c>
      <c r="S5" s="35">
        <v>-63.742195052299863</v>
      </c>
      <c r="T5" s="35">
        <v>0</v>
      </c>
      <c r="U5" s="35">
        <v>-1.8000000000029104E-4</v>
      </c>
      <c r="V5" s="36">
        <v>31.239883600099802</v>
      </c>
      <c r="W5" s="36">
        <v>32.501830250999546</v>
      </c>
      <c r="X5" s="36">
        <v>0</v>
      </c>
      <c r="Y5" s="36">
        <v>0</v>
      </c>
      <c r="Z5" s="36">
        <v>-63.742195052299863</v>
      </c>
      <c r="AA5" s="36">
        <v>-1.8000000000029104E-4</v>
      </c>
    </row>
    <row r="6" spans="1:28" x14ac:dyDescent="0.3">
      <c r="A6" s="34">
        <v>24001</v>
      </c>
      <c r="B6" s="34" t="s">
        <v>23</v>
      </c>
      <c r="C6" s="34" t="s">
        <v>24</v>
      </c>
      <c r="D6" s="5">
        <v>-15.771046998999999</v>
      </c>
      <c r="E6" s="5">
        <v>-213.63926712000011</v>
      </c>
      <c r="F6" s="5">
        <v>-2.6983148139999997</v>
      </c>
      <c r="G6" s="5">
        <v>1950.9264529999928</v>
      </c>
      <c r="H6" s="5">
        <v>77.842754615999183</v>
      </c>
      <c r="I6" s="5">
        <v>60.91806988899998</v>
      </c>
      <c r="J6" s="5">
        <v>295.06361990000005</v>
      </c>
      <c r="K6" s="5">
        <v>-2469.3891504000003</v>
      </c>
      <c r="L6" s="5">
        <v>37.041592001000026</v>
      </c>
      <c r="M6" s="5">
        <v>37.098944963099711</v>
      </c>
      <c r="N6" s="5">
        <v>219.51147940900046</v>
      </c>
      <c r="O6" s="5">
        <v>16.572260099999767</v>
      </c>
      <c r="P6" s="5">
        <v>4.0866009999999733</v>
      </c>
      <c r="Q6" s="5">
        <v>2.4199387999999971</v>
      </c>
      <c r="R6" s="35">
        <v>416.6417938790994</v>
      </c>
      <c r="S6" s="35">
        <v>1974.0052528999925</v>
      </c>
      <c r="T6" s="35">
        <v>-2685.7267323340002</v>
      </c>
      <c r="U6" s="35">
        <v>295.06361990000005</v>
      </c>
      <c r="V6" s="36">
        <v>175.80241650599919</v>
      </c>
      <c r="W6" s="36">
        <v>240.83937737310018</v>
      </c>
      <c r="X6" s="36">
        <v>-216.33758193400013</v>
      </c>
      <c r="Y6" s="36">
        <v>-2469.3891504000003</v>
      </c>
      <c r="Z6" s="36">
        <v>1974.0052528999925</v>
      </c>
      <c r="AA6" s="36">
        <v>295.06361990000005</v>
      </c>
    </row>
    <row r="7" spans="1:28" x14ac:dyDescent="0.3">
      <c r="A7" s="34">
        <v>24003</v>
      </c>
      <c r="B7" s="34" t="s">
        <v>23</v>
      </c>
      <c r="C7" s="34" t="s">
        <v>25</v>
      </c>
      <c r="D7" s="5">
        <v>175.60308169999996</v>
      </c>
      <c r="E7" s="5">
        <v>-1345.0088718114985</v>
      </c>
      <c r="F7" s="5">
        <v>0.89342925900000125</v>
      </c>
      <c r="G7" s="5">
        <v>-640.55307958601043</v>
      </c>
      <c r="H7" s="5">
        <v>450.94851144100176</v>
      </c>
      <c r="I7" s="5">
        <v>141.56506012999853</v>
      </c>
      <c r="J7" s="5">
        <v>127.26299199999994</v>
      </c>
      <c r="K7" s="5">
        <v>-181.82005664000098</v>
      </c>
      <c r="L7" s="5">
        <v>271.54663722999976</v>
      </c>
      <c r="M7" s="5">
        <v>318.33164667050005</v>
      </c>
      <c r="N7" s="5">
        <v>713.95375978749507</v>
      </c>
      <c r="O7" s="5">
        <v>9.4286162999997032</v>
      </c>
      <c r="P7" s="5">
        <v>-36.107539262999126</v>
      </c>
      <c r="Q7" s="5">
        <v>-6.0466977799999313</v>
      </c>
      <c r="R7" s="35">
        <v>2071.9486969589952</v>
      </c>
      <c r="S7" s="35">
        <v>-673.27870032900978</v>
      </c>
      <c r="T7" s="35">
        <v>-1525.9354991924995</v>
      </c>
      <c r="U7" s="35">
        <v>127.26299199999994</v>
      </c>
      <c r="V7" s="36">
        <v>864.06020880100004</v>
      </c>
      <c r="W7" s="36">
        <v>1207.8884881579952</v>
      </c>
      <c r="X7" s="36">
        <v>-1344.1154425524985</v>
      </c>
      <c r="Y7" s="36">
        <v>-181.82005664000098</v>
      </c>
      <c r="Z7" s="36">
        <v>-673.27870032900978</v>
      </c>
      <c r="AA7" s="36">
        <v>127.26299199999994</v>
      </c>
    </row>
    <row r="8" spans="1:28" x14ac:dyDescent="0.3">
      <c r="A8" s="34">
        <v>24005</v>
      </c>
      <c r="B8" s="34" t="s">
        <v>23</v>
      </c>
      <c r="C8" s="34" t="s">
        <v>26</v>
      </c>
      <c r="D8" s="5">
        <v>-290.54180501999997</v>
      </c>
      <c r="E8" s="5">
        <v>1056.205004589996</v>
      </c>
      <c r="F8" s="5">
        <v>1.7745148987999926</v>
      </c>
      <c r="G8" s="5">
        <v>-737.89437157000066</v>
      </c>
      <c r="H8" s="5">
        <v>282.06957744000101</v>
      </c>
      <c r="I8" s="5">
        <v>58.955012159000034</v>
      </c>
      <c r="J8" s="5">
        <v>-630.73089600000094</v>
      </c>
      <c r="K8" s="5">
        <v>-4.8822404500024277</v>
      </c>
      <c r="L8" s="5">
        <v>33.701751782499741</v>
      </c>
      <c r="M8" s="5">
        <v>257.91560849000234</v>
      </c>
      <c r="N8" s="5">
        <v>12.07543412000814</v>
      </c>
      <c r="O8" s="5">
        <v>-12.615271769998799</v>
      </c>
      <c r="P8" s="5">
        <v>-11.003947348099928</v>
      </c>
      <c r="Q8" s="5">
        <v>-15.020022580000159</v>
      </c>
      <c r="R8" s="35">
        <v>354.1755789715113</v>
      </c>
      <c r="S8" s="35">
        <v>-776.53361326809954</v>
      </c>
      <c r="T8" s="35">
        <v>1053.0972790387934</v>
      </c>
      <c r="U8" s="35">
        <v>-630.73089600000094</v>
      </c>
      <c r="V8" s="36">
        <v>374.72634138150079</v>
      </c>
      <c r="W8" s="36">
        <v>-20.550762409989488</v>
      </c>
      <c r="X8" s="36">
        <v>1057.9795194887959</v>
      </c>
      <c r="Y8" s="36">
        <v>-4.8822404500024277</v>
      </c>
      <c r="Z8" s="36">
        <v>-776.53361326809954</v>
      </c>
      <c r="AA8" s="36">
        <v>-630.73089600000094</v>
      </c>
    </row>
    <row r="9" spans="1:28" x14ac:dyDescent="0.3">
      <c r="A9" s="34">
        <v>24009</v>
      </c>
      <c r="B9" s="34" t="s">
        <v>23</v>
      </c>
      <c r="C9" s="34" t="s">
        <v>27</v>
      </c>
      <c r="D9" s="5">
        <v>-44.853716999999989</v>
      </c>
      <c r="E9" s="5">
        <v>-3310.9418021900001</v>
      </c>
      <c r="F9" s="5">
        <v>0.82377473999999928</v>
      </c>
      <c r="G9" s="5">
        <v>1251.8439879999933</v>
      </c>
      <c r="H9" s="5">
        <v>263.18369317100041</v>
      </c>
      <c r="I9" s="5">
        <v>91.349520623899934</v>
      </c>
      <c r="J9" s="5">
        <v>193.15743411200037</v>
      </c>
      <c r="K9" s="5">
        <v>469.36591743000008</v>
      </c>
      <c r="L9" s="5">
        <v>46.553164934300185</v>
      </c>
      <c r="M9" s="5">
        <v>193.39008946000013</v>
      </c>
      <c r="N9" s="5">
        <v>661.70383872099956</v>
      </c>
      <c r="O9" s="5">
        <v>24.13498619999973</v>
      </c>
      <c r="P9" s="5">
        <v>149.80607400000008</v>
      </c>
      <c r="Q9" s="5">
        <v>10.484842000000015</v>
      </c>
      <c r="R9" s="35">
        <v>1211.3265899102003</v>
      </c>
      <c r="S9" s="35">
        <v>1436.2698901999931</v>
      </c>
      <c r="T9" s="35">
        <v>-2840.7521100200001</v>
      </c>
      <c r="U9" s="35">
        <v>193.15743411200037</v>
      </c>
      <c r="V9" s="36">
        <v>401.08637872920053</v>
      </c>
      <c r="W9" s="36">
        <v>810.24021118099972</v>
      </c>
      <c r="X9" s="36">
        <v>-3310.1180274500002</v>
      </c>
      <c r="Y9" s="36">
        <v>469.36591743000008</v>
      </c>
      <c r="Z9" s="36">
        <v>1436.2698901999931</v>
      </c>
      <c r="AA9" s="36">
        <v>193.15743411200037</v>
      </c>
    </row>
    <row r="10" spans="1:28" x14ac:dyDescent="0.3">
      <c r="A10" s="34">
        <v>24011</v>
      </c>
      <c r="B10" s="34" t="s">
        <v>23</v>
      </c>
      <c r="C10" s="34" t="s">
        <v>28</v>
      </c>
      <c r="D10" s="5">
        <v>142.640874</v>
      </c>
      <c r="E10" s="5">
        <v>3543.6391227999993</v>
      </c>
      <c r="F10" s="5">
        <v>-5.2943992999999807</v>
      </c>
      <c r="G10" s="5">
        <v>-292.59261120000156</v>
      </c>
      <c r="H10" s="5">
        <v>126.11278350000021</v>
      </c>
      <c r="I10" s="5">
        <v>55.085055140000122</v>
      </c>
      <c r="J10" s="5">
        <v>-806.6113349999996</v>
      </c>
      <c r="K10" s="5">
        <v>-2055.7562471000001</v>
      </c>
      <c r="L10" s="5">
        <v>14.255435800000043</v>
      </c>
      <c r="M10" s="5">
        <v>50.184426660000099</v>
      </c>
      <c r="N10" s="5">
        <v>-387.13598009999987</v>
      </c>
      <c r="O10" s="5">
        <v>-9.6819909999999254</v>
      </c>
      <c r="P10" s="5">
        <v>-93.242629975999989</v>
      </c>
      <c r="Q10" s="5">
        <v>-281.60381000000052</v>
      </c>
      <c r="R10" s="35">
        <v>1.1425950000005969</v>
      </c>
      <c r="S10" s="35">
        <v>-677.12104217600199</v>
      </c>
      <c r="T10" s="35">
        <v>1482.5884763999993</v>
      </c>
      <c r="U10" s="35">
        <v>-806.6113349999996</v>
      </c>
      <c r="V10" s="36">
        <v>195.45327444000037</v>
      </c>
      <c r="W10" s="36">
        <v>-194.31067943999977</v>
      </c>
      <c r="X10" s="36">
        <v>3538.3447234999994</v>
      </c>
      <c r="Y10" s="36">
        <v>-2055.7562471000001</v>
      </c>
      <c r="Z10" s="36">
        <v>-677.12104217600199</v>
      </c>
      <c r="AA10" s="36">
        <v>-806.6113349999996</v>
      </c>
    </row>
    <row r="11" spans="1:28" x14ac:dyDescent="0.3">
      <c r="A11" s="34">
        <v>24013</v>
      </c>
      <c r="B11" s="34" t="s">
        <v>23</v>
      </c>
      <c r="C11" s="34" t="s">
        <v>29</v>
      </c>
      <c r="D11" s="5">
        <v>243.90721257999999</v>
      </c>
      <c r="E11" s="5">
        <v>3952.4624691400095</v>
      </c>
      <c r="F11" s="5">
        <v>-7.1768419130000041</v>
      </c>
      <c r="G11" s="5">
        <v>-111.90301279000414</v>
      </c>
      <c r="H11" s="5">
        <v>138.75009341000077</v>
      </c>
      <c r="I11" s="5">
        <v>31.374087700000018</v>
      </c>
      <c r="J11" s="5">
        <v>-442.98984500000006</v>
      </c>
      <c r="K11" s="5">
        <v>-4151.0021382999985</v>
      </c>
      <c r="L11" s="5">
        <v>25.210203210000145</v>
      </c>
      <c r="M11" s="5">
        <v>65.793260239999654</v>
      </c>
      <c r="N11" s="5">
        <v>269.74290300000575</v>
      </c>
      <c r="O11" s="5">
        <v>0.6222805999996126</v>
      </c>
      <c r="P11" s="5">
        <v>-8.5995486500000879</v>
      </c>
      <c r="Q11" s="5">
        <v>-6.1888260200000786</v>
      </c>
      <c r="R11" s="35">
        <v>774.77776014000631</v>
      </c>
      <c r="S11" s="35">
        <v>-126.06910686000469</v>
      </c>
      <c r="T11" s="35">
        <v>-205.71651107298885</v>
      </c>
      <c r="U11" s="35">
        <v>-442.98984500000006</v>
      </c>
      <c r="V11" s="36">
        <v>195.33438432000094</v>
      </c>
      <c r="W11" s="36">
        <v>579.44337582000537</v>
      </c>
      <c r="X11" s="36">
        <v>3945.2856272270096</v>
      </c>
      <c r="Y11" s="36">
        <v>-4151.0021382999985</v>
      </c>
      <c r="Z11" s="36">
        <v>-126.06910686000469</v>
      </c>
      <c r="AA11" s="36">
        <v>-442.98984500000006</v>
      </c>
    </row>
    <row r="12" spans="1:28" x14ac:dyDescent="0.3">
      <c r="A12" s="34">
        <v>24015</v>
      </c>
      <c r="B12" s="34" t="s">
        <v>23</v>
      </c>
      <c r="C12" s="34" t="s">
        <v>30</v>
      </c>
      <c r="D12" s="5">
        <v>97.601658157399982</v>
      </c>
      <c r="E12" s="5">
        <v>-3976.1768232059985</v>
      </c>
      <c r="F12" s="5">
        <v>-7.0948888788999938</v>
      </c>
      <c r="G12" s="5">
        <v>1390.9759559999948</v>
      </c>
      <c r="H12" s="5">
        <v>255.56375525709973</v>
      </c>
      <c r="I12" s="5">
        <v>111.83574831270016</v>
      </c>
      <c r="J12" s="5">
        <v>500.23879309999938</v>
      </c>
      <c r="K12" s="5">
        <v>215.23518110999976</v>
      </c>
      <c r="L12" s="5">
        <v>62.368561876300191</v>
      </c>
      <c r="M12" s="5">
        <v>65.222182711000187</v>
      </c>
      <c r="N12" s="5">
        <v>1103.1980517099983</v>
      </c>
      <c r="O12" s="5">
        <v>57.275729710000633</v>
      </c>
      <c r="P12" s="5">
        <v>90.756977000000006</v>
      </c>
      <c r="Q12" s="5">
        <v>32.992764899999884</v>
      </c>
      <c r="R12" s="35">
        <v>1695.7899580244984</v>
      </c>
      <c r="S12" s="35">
        <v>1572.0014276099953</v>
      </c>
      <c r="T12" s="35">
        <v>-3768.0365309748986</v>
      </c>
      <c r="U12" s="35">
        <v>500.23879309999938</v>
      </c>
      <c r="V12" s="36">
        <v>429.76806544610008</v>
      </c>
      <c r="W12" s="36">
        <v>1266.0218925783984</v>
      </c>
      <c r="X12" s="36">
        <v>-3983.2717120848984</v>
      </c>
      <c r="Y12" s="36">
        <v>215.23518110999976</v>
      </c>
      <c r="Z12" s="36">
        <v>1572.0014276099953</v>
      </c>
      <c r="AA12" s="36">
        <v>500.23879309999938</v>
      </c>
    </row>
    <row r="13" spans="1:28" x14ac:dyDescent="0.3">
      <c r="A13" s="34">
        <v>24017</v>
      </c>
      <c r="B13" s="34" t="s">
        <v>23</v>
      </c>
      <c r="C13" s="34" t="s">
        <v>31</v>
      </c>
      <c r="D13" s="5">
        <v>312.627522817</v>
      </c>
      <c r="E13" s="5">
        <v>-871.99458214500191</v>
      </c>
      <c r="F13" s="5">
        <v>1.1189040400000003</v>
      </c>
      <c r="G13" s="5">
        <v>536.27590360998875</v>
      </c>
      <c r="H13" s="5">
        <v>214.62206710499959</v>
      </c>
      <c r="I13" s="5">
        <v>76.948641426100039</v>
      </c>
      <c r="J13" s="5">
        <v>473.48862233</v>
      </c>
      <c r="K13" s="5">
        <v>-1869.3485494000015</v>
      </c>
      <c r="L13" s="5">
        <v>57.482087805999981</v>
      </c>
      <c r="M13" s="5">
        <v>161.0236153236001</v>
      </c>
      <c r="N13" s="5">
        <v>664.8309807475016</v>
      </c>
      <c r="O13" s="5">
        <v>14.206908201999795</v>
      </c>
      <c r="P13" s="5">
        <v>195.53648461800185</v>
      </c>
      <c r="Q13" s="5">
        <v>33.19840438600022</v>
      </c>
      <c r="R13" s="35">
        <v>1487.5349152252013</v>
      </c>
      <c r="S13" s="35">
        <v>779.21770081599061</v>
      </c>
      <c r="T13" s="35">
        <v>-2740.2242275050035</v>
      </c>
      <c r="U13" s="35">
        <v>473.48862233</v>
      </c>
      <c r="V13" s="36">
        <v>349.05279633709961</v>
      </c>
      <c r="W13" s="36">
        <v>1138.4821188881017</v>
      </c>
      <c r="X13" s="36">
        <v>-870.87567810500195</v>
      </c>
      <c r="Y13" s="36">
        <v>-1869.3485494000015</v>
      </c>
      <c r="Z13" s="36">
        <v>779.21770081599061</v>
      </c>
      <c r="AA13" s="36">
        <v>473.48862233</v>
      </c>
    </row>
    <row r="14" spans="1:28" x14ac:dyDescent="0.3">
      <c r="A14" s="34">
        <v>24019</v>
      </c>
      <c r="B14" s="34" t="s">
        <v>23</v>
      </c>
      <c r="C14" s="34" t="s">
        <v>32</v>
      </c>
      <c r="D14" s="5">
        <v>192.96284964999998</v>
      </c>
      <c r="E14" s="5">
        <v>3887.3248269869946</v>
      </c>
      <c r="F14" s="5">
        <v>0.84636387280001202</v>
      </c>
      <c r="G14" s="5">
        <v>-1338.369398716095</v>
      </c>
      <c r="H14" s="5">
        <v>9.0800468085999455</v>
      </c>
      <c r="I14" s="5">
        <v>-67.594479065000087</v>
      </c>
      <c r="J14" s="5">
        <v>-1398.72588378</v>
      </c>
      <c r="K14" s="5">
        <v>-372.96813105599995</v>
      </c>
      <c r="L14" s="5">
        <v>-12.962439580000023</v>
      </c>
      <c r="M14" s="5">
        <v>72.535252207999747</v>
      </c>
      <c r="N14" s="5">
        <v>-91.255685018999429</v>
      </c>
      <c r="O14" s="5">
        <v>-136.77636500000153</v>
      </c>
      <c r="P14" s="5">
        <v>-116.66791760199999</v>
      </c>
      <c r="Q14" s="5">
        <v>-627.41811455999959</v>
      </c>
      <c r="R14" s="35">
        <v>102.76554500260013</v>
      </c>
      <c r="S14" s="35">
        <v>-2219.2317958780959</v>
      </c>
      <c r="T14" s="35">
        <v>3515.2030598037945</v>
      </c>
      <c r="U14" s="35">
        <v>-1398.72588378</v>
      </c>
      <c r="V14" s="36">
        <v>-71.476871836400164</v>
      </c>
      <c r="W14" s="36">
        <v>174.24241683900027</v>
      </c>
      <c r="X14" s="36">
        <v>3888.1711908597945</v>
      </c>
      <c r="Y14" s="36">
        <v>-372.96813105599995</v>
      </c>
      <c r="Z14" s="36">
        <v>-2219.2317958780959</v>
      </c>
      <c r="AA14" s="36">
        <v>-1398.72588378</v>
      </c>
    </row>
    <row r="15" spans="1:28" x14ac:dyDescent="0.3">
      <c r="A15" s="34">
        <v>24021</v>
      </c>
      <c r="B15" s="34" t="s">
        <v>23</v>
      </c>
      <c r="C15" s="34" t="s">
        <v>33</v>
      </c>
      <c r="D15" s="5">
        <v>490.31534099999999</v>
      </c>
      <c r="E15" s="5">
        <v>6029.3175191400078</v>
      </c>
      <c r="F15" s="5">
        <v>-11.210462639000013</v>
      </c>
      <c r="G15" s="5">
        <v>551.18364569998812</v>
      </c>
      <c r="H15" s="5">
        <v>210.55312428999969</v>
      </c>
      <c r="I15" s="5">
        <v>72.182305080000333</v>
      </c>
      <c r="J15" s="5">
        <v>-8.1417338999999629</v>
      </c>
      <c r="K15" s="5">
        <v>-8299.6815500000012</v>
      </c>
      <c r="L15" s="5">
        <v>58.172117970000272</v>
      </c>
      <c r="M15" s="5">
        <v>67.017394069000147</v>
      </c>
      <c r="N15" s="5">
        <v>826.14658452000003</v>
      </c>
      <c r="O15" s="5">
        <v>2.3930471000003308</v>
      </c>
      <c r="P15" s="5">
        <v>0.33447788000012224</v>
      </c>
      <c r="Q15" s="5">
        <v>11.401283100000001</v>
      </c>
      <c r="R15" s="35">
        <v>1724.3868669290005</v>
      </c>
      <c r="S15" s="35">
        <v>565.31245377998857</v>
      </c>
      <c r="T15" s="35">
        <v>-2281.5744934989934</v>
      </c>
      <c r="U15" s="35">
        <v>-8.1417338999999629</v>
      </c>
      <c r="V15" s="36">
        <v>340.90754734000029</v>
      </c>
      <c r="W15" s="36">
        <v>1383.4793195890002</v>
      </c>
      <c r="X15" s="36">
        <v>6018.1070565010077</v>
      </c>
      <c r="Y15" s="36">
        <v>-8299.6815500000012</v>
      </c>
      <c r="Z15" s="36">
        <v>565.31245377998857</v>
      </c>
      <c r="AA15" s="36">
        <v>-8.1417338999999629</v>
      </c>
    </row>
    <row r="16" spans="1:28" x14ac:dyDescent="0.3">
      <c r="A16" s="34">
        <v>24023</v>
      </c>
      <c r="B16" s="34" t="s">
        <v>23</v>
      </c>
      <c r="C16" s="34" t="s">
        <v>34</v>
      </c>
      <c r="D16" s="5">
        <v>152.26652407</v>
      </c>
      <c r="E16" s="5">
        <v>2759.2097440200014</v>
      </c>
      <c r="F16" s="5">
        <v>-10.657474479999998</v>
      </c>
      <c r="G16" s="5">
        <v>1642.4740100000054</v>
      </c>
      <c r="H16" s="5">
        <v>87.426070419000098</v>
      </c>
      <c r="I16" s="5">
        <v>51.048016177000136</v>
      </c>
      <c r="J16" s="5">
        <v>434.74193000000014</v>
      </c>
      <c r="K16" s="5">
        <v>-5576.3931809999995</v>
      </c>
      <c r="L16" s="5">
        <v>26.302019378000068</v>
      </c>
      <c r="M16" s="5">
        <v>67.528030999999828</v>
      </c>
      <c r="N16" s="5">
        <v>263.8773468899999</v>
      </c>
      <c r="O16" s="5">
        <v>21.492029000000002</v>
      </c>
      <c r="P16" s="5">
        <v>48.520848999999998</v>
      </c>
      <c r="Q16" s="5">
        <v>32.145786999999928</v>
      </c>
      <c r="R16" s="35">
        <v>648.44800793400009</v>
      </c>
      <c r="S16" s="35">
        <v>1744.6326750000053</v>
      </c>
      <c r="T16" s="35">
        <v>-2827.8409114599981</v>
      </c>
      <c r="U16" s="35">
        <v>434.74193000000014</v>
      </c>
      <c r="V16" s="36">
        <v>164.7761059740003</v>
      </c>
      <c r="W16" s="36">
        <v>483.67190195999973</v>
      </c>
      <c r="X16" s="36">
        <v>2748.5522695400014</v>
      </c>
      <c r="Y16" s="36">
        <v>-5576.3931809999995</v>
      </c>
      <c r="Z16" s="36">
        <v>1744.6326750000053</v>
      </c>
      <c r="AA16" s="36">
        <v>434.74193000000014</v>
      </c>
    </row>
    <row r="17" spans="1:27" x14ac:dyDescent="0.3">
      <c r="A17" s="34">
        <v>24025</v>
      </c>
      <c r="B17" s="34" t="s">
        <v>23</v>
      </c>
      <c r="C17" s="34" t="s">
        <v>35</v>
      </c>
      <c r="D17" s="5">
        <v>122.62429649999996</v>
      </c>
      <c r="E17" s="5">
        <v>4604.0659850100055</v>
      </c>
      <c r="F17" s="5">
        <v>-2.0526513599999987</v>
      </c>
      <c r="G17" s="5">
        <v>216.72897454099439</v>
      </c>
      <c r="H17" s="5">
        <v>457.18910395000057</v>
      </c>
      <c r="I17" s="5">
        <v>146.94936108999991</v>
      </c>
      <c r="J17" s="5">
        <v>93.424143600001116</v>
      </c>
      <c r="K17" s="5">
        <v>-6879.7234353999993</v>
      </c>
      <c r="L17" s="5">
        <v>97.82725508600015</v>
      </c>
      <c r="M17" s="5">
        <v>310.30001640500086</v>
      </c>
      <c r="N17" s="5">
        <v>800.19598871139897</v>
      </c>
      <c r="O17" s="5">
        <v>14.910550605899516</v>
      </c>
      <c r="P17" s="5">
        <v>12.202233845299816</v>
      </c>
      <c r="Q17" s="5">
        <v>5.3578741618002823</v>
      </c>
      <c r="R17" s="35">
        <v>1935.0860217424004</v>
      </c>
      <c r="S17" s="35">
        <v>249.199633153994</v>
      </c>
      <c r="T17" s="35">
        <v>-2277.7101017499936</v>
      </c>
      <c r="U17" s="35">
        <v>93.424143600001116</v>
      </c>
      <c r="V17" s="36">
        <v>701.96572012600063</v>
      </c>
      <c r="W17" s="36">
        <v>1233.1203016163997</v>
      </c>
      <c r="X17" s="36">
        <v>4602.0133336500057</v>
      </c>
      <c r="Y17" s="36">
        <v>-6879.7234353999993</v>
      </c>
      <c r="Z17" s="36">
        <v>249.199633153994</v>
      </c>
      <c r="AA17" s="36">
        <v>93.424143600001116</v>
      </c>
    </row>
    <row r="18" spans="1:27" x14ac:dyDescent="0.3">
      <c r="A18" s="34">
        <v>24027</v>
      </c>
      <c r="B18" s="34" t="s">
        <v>23</v>
      </c>
      <c r="C18" s="34" t="s">
        <v>36</v>
      </c>
      <c r="D18" s="5">
        <v>-79.632876656000008</v>
      </c>
      <c r="E18" s="5">
        <v>-3236.1183441700014</v>
      </c>
      <c r="F18" s="5">
        <v>0.6043747599999989</v>
      </c>
      <c r="G18" s="5">
        <v>35.042493000000832</v>
      </c>
      <c r="H18" s="5">
        <v>313.96803064000051</v>
      </c>
      <c r="I18" s="5">
        <v>84.177391780000107</v>
      </c>
      <c r="J18" s="5">
        <v>224.98833550000018</v>
      </c>
      <c r="K18" s="5">
        <v>1596.9321980000004</v>
      </c>
      <c r="L18" s="5">
        <v>103.00870041369944</v>
      </c>
      <c r="M18" s="5">
        <v>210.51077359999908</v>
      </c>
      <c r="N18" s="5">
        <v>718.32967329999883</v>
      </c>
      <c r="O18" s="5">
        <v>8.2112083759998313</v>
      </c>
      <c r="P18" s="5">
        <v>14.344849728000099</v>
      </c>
      <c r="Q18" s="5">
        <v>5.6298811999999998</v>
      </c>
      <c r="R18" s="35">
        <v>1350.361693077698</v>
      </c>
      <c r="S18" s="35">
        <v>63.228432304000762</v>
      </c>
      <c r="T18" s="35">
        <v>-1638.5817714100008</v>
      </c>
      <c r="U18" s="35">
        <v>224.98833550000018</v>
      </c>
      <c r="V18" s="36">
        <v>501.15412283370006</v>
      </c>
      <c r="W18" s="36">
        <v>849.20757024399791</v>
      </c>
      <c r="X18" s="36">
        <v>-3235.5139694100012</v>
      </c>
      <c r="Y18" s="36">
        <v>1596.9321980000004</v>
      </c>
      <c r="Z18" s="36">
        <v>63.228432304000762</v>
      </c>
      <c r="AA18" s="36">
        <v>224.98833550000018</v>
      </c>
    </row>
    <row r="19" spans="1:27" x14ac:dyDescent="0.3">
      <c r="A19" s="34">
        <v>24029</v>
      </c>
      <c r="B19" s="34" t="s">
        <v>23</v>
      </c>
      <c r="C19" s="34" t="s">
        <v>18</v>
      </c>
      <c r="D19" s="5">
        <v>171.48611299999999</v>
      </c>
      <c r="E19" s="5">
        <v>1832.8264665099996</v>
      </c>
      <c r="F19" s="5">
        <v>4.6521115019999968</v>
      </c>
      <c r="G19" s="5">
        <v>-396.29711415000202</v>
      </c>
      <c r="H19" s="5">
        <v>85.871241499999996</v>
      </c>
      <c r="I19" s="5">
        <v>14.556975060000013</v>
      </c>
      <c r="J19" s="5">
        <v>-570.4365800999999</v>
      </c>
      <c r="K19" s="5">
        <v>-607.39487826000004</v>
      </c>
      <c r="L19" s="5">
        <v>4.8858347069999581</v>
      </c>
      <c r="M19" s="5">
        <v>42.006645319999961</v>
      </c>
      <c r="N19" s="5">
        <v>-318.78025389999857</v>
      </c>
      <c r="O19" s="5">
        <v>-28.340269999999691</v>
      </c>
      <c r="P19" s="5">
        <v>-113.43575299999975</v>
      </c>
      <c r="Q19" s="5">
        <v>-121.60034600000017</v>
      </c>
      <c r="R19" s="35">
        <v>2.655568700134836E-2</v>
      </c>
      <c r="S19" s="35">
        <v>-659.67348315000163</v>
      </c>
      <c r="T19" s="35">
        <v>1230.0836997519996</v>
      </c>
      <c r="U19" s="35">
        <v>-570.4365800999999</v>
      </c>
      <c r="V19" s="36">
        <v>105.31405126699997</v>
      </c>
      <c r="W19" s="36">
        <v>-105.28749557999862</v>
      </c>
      <c r="X19" s="36">
        <v>1837.4785780119996</v>
      </c>
      <c r="Y19" s="36">
        <v>-607.39487826000004</v>
      </c>
      <c r="Z19" s="36">
        <v>-659.67348315000163</v>
      </c>
      <c r="AA19" s="36">
        <v>-570.4365800999999</v>
      </c>
    </row>
    <row r="20" spans="1:27" x14ac:dyDescent="0.3">
      <c r="A20" s="34">
        <v>24031</v>
      </c>
      <c r="B20" s="34" t="s">
        <v>23</v>
      </c>
      <c r="C20" s="34" t="s">
        <v>37</v>
      </c>
      <c r="D20" s="5">
        <v>-22.102006720000077</v>
      </c>
      <c r="E20" s="5">
        <v>1983.9840883005963</v>
      </c>
      <c r="F20" s="5">
        <v>1.0439115427099921</v>
      </c>
      <c r="G20" s="5">
        <v>-754.04321586000151</v>
      </c>
      <c r="H20" s="5">
        <v>279.22767545900206</v>
      </c>
      <c r="I20" s="5">
        <v>62.813859500000035</v>
      </c>
      <c r="J20" s="5">
        <v>-759.20407499999783</v>
      </c>
      <c r="K20" s="5">
        <v>-1499.7179406694995</v>
      </c>
      <c r="L20" s="5">
        <v>79.057770878000156</v>
      </c>
      <c r="M20" s="5">
        <v>197.11607169000126</v>
      </c>
      <c r="N20" s="5">
        <v>655.65845210100088</v>
      </c>
      <c r="O20" s="5">
        <v>-40.591137400000662</v>
      </c>
      <c r="P20" s="5">
        <v>-53.429495490399859</v>
      </c>
      <c r="Q20" s="5">
        <v>-129.81537812000079</v>
      </c>
      <c r="R20" s="35">
        <v>1251.7718229080042</v>
      </c>
      <c r="S20" s="35">
        <v>-977.87922687040282</v>
      </c>
      <c r="T20" s="35">
        <v>485.31005917380685</v>
      </c>
      <c r="U20" s="35">
        <v>-759.20407499999783</v>
      </c>
      <c r="V20" s="36">
        <v>421.09930583700225</v>
      </c>
      <c r="W20" s="36">
        <v>830.67251707100206</v>
      </c>
      <c r="X20" s="36">
        <v>1985.0279998433064</v>
      </c>
      <c r="Y20" s="36">
        <v>-1499.7179406694995</v>
      </c>
      <c r="Z20" s="36">
        <v>-977.87922687040282</v>
      </c>
      <c r="AA20" s="36">
        <v>-759.20407499999783</v>
      </c>
    </row>
    <row r="21" spans="1:27" x14ac:dyDescent="0.3">
      <c r="A21" s="34">
        <v>24033</v>
      </c>
      <c r="B21" s="34" t="s">
        <v>23</v>
      </c>
      <c r="C21" s="34" t="s">
        <v>38</v>
      </c>
      <c r="D21" s="5">
        <v>-397.5675920970001</v>
      </c>
      <c r="E21" s="5">
        <v>2804.2038517658984</v>
      </c>
      <c r="F21" s="5">
        <v>1.081588576999998</v>
      </c>
      <c r="G21" s="5">
        <v>-967.92161925000255</v>
      </c>
      <c r="H21" s="5">
        <v>215.35754074099896</v>
      </c>
      <c r="I21" s="5">
        <v>38.133085826999377</v>
      </c>
      <c r="J21" s="5">
        <v>-776.07490099999995</v>
      </c>
      <c r="K21" s="5">
        <v>-1140.1000859899996</v>
      </c>
      <c r="L21" s="5">
        <v>40.803201893999358</v>
      </c>
      <c r="M21" s="5">
        <v>381.07447661799961</v>
      </c>
      <c r="N21" s="5">
        <v>-42.442454527001246</v>
      </c>
      <c r="O21" s="5">
        <v>-8.5875140899997859</v>
      </c>
      <c r="P21" s="5">
        <v>-125.3678934060008</v>
      </c>
      <c r="Q21" s="5">
        <v>-22.601241019999861</v>
      </c>
      <c r="R21" s="35">
        <v>235.35825845599595</v>
      </c>
      <c r="S21" s="35">
        <v>-1124.478267766003</v>
      </c>
      <c r="T21" s="35">
        <v>1665.1853543528987</v>
      </c>
      <c r="U21" s="35">
        <v>-776.07490099999995</v>
      </c>
      <c r="V21" s="36">
        <v>294.29382846199769</v>
      </c>
      <c r="W21" s="36">
        <v>-58.93557000600174</v>
      </c>
      <c r="X21" s="36">
        <v>2805.2854403428983</v>
      </c>
      <c r="Y21" s="36">
        <v>-1140.1000859899996</v>
      </c>
      <c r="Z21" s="36">
        <v>-1124.478267766003</v>
      </c>
      <c r="AA21" s="36">
        <v>-776.07490099999995</v>
      </c>
    </row>
    <row r="22" spans="1:27" x14ac:dyDescent="0.3">
      <c r="A22" s="34">
        <v>24035</v>
      </c>
      <c r="B22" s="34" t="s">
        <v>23</v>
      </c>
      <c r="C22" s="34" t="s">
        <v>39</v>
      </c>
      <c r="D22" s="5">
        <v>131.37581939999998</v>
      </c>
      <c r="E22" s="5">
        <v>5634.069090200006</v>
      </c>
      <c r="F22" s="5">
        <v>10.472577369999996</v>
      </c>
      <c r="G22" s="5">
        <v>-886.97830619999877</v>
      </c>
      <c r="H22" s="5">
        <v>94.536060400000224</v>
      </c>
      <c r="I22" s="5">
        <v>-3.0653948999997738</v>
      </c>
      <c r="J22" s="5">
        <v>-2251.7395802700012</v>
      </c>
      <c r="K22" s="5">
        <v>-1203.8920860900002</v>
      </c>
      <c r="L22" s="5">
        <v>3.4480292309000333</v>
      </c>
      <c r="M22" s="5">
        <v>50.390783080000119</v>
      </c>
      <c r="N22" s="5">
        <v>-223.11622850000276</v>
      </c>
      <c r="O22" s="5">
        <v>-36.620058299999982</v>
      </c>
      <c r="P22" s="5">
        <v>-567.39837683000042</v>
      </c>
      <c r="Q22" s="5">
        <v>-751.48881019999862</v>
      </c>
      <c r="R22" s="35">
        <v>53.569068710897795</v>
      </c>
      <c r="S22" s="35">
        <v>-2242.4855515299978</v>
      </c>
      <c r="T22" s="35">
        <v>4440.6495814800055</v>
      </c>
      <c r="U22" s="35">
        <v>-2251.7395802700012</v>
      </c>
      <c r="V22" s="36">
        <v>94.918694730900484</v>
      </c>
      <c r="W22" s="36">
        <v>-41.34962602000266</v>
      </c>
      <c r="X22" s="36">
        <v>5644.5416675700062</v>
      </c>
      <c r="Y22" s="36">
        <v>-1203.8920860900002</v>
      </c>
      <c r="Z22" s="36">
        <v>-2242.4855515299978</v>
      </c>
      <c r="AA22" s="36">
        <v>-2251.7395802700012</v>
      </c>
    </row>
    <row r="23" spans="1:27" x14ac:dyDescent="0.3">
      <c r="A23" s="34">
        <v>24037</v>
      </c>
      <c r="B23" s="34" t="s">
        <v>23</v>
      </c>
      <c r="C23" s="34" t="s">
        <v>40</v>
      </c>
      <c r="D23" s="5">
        <v>192.26721109999994</v>
      </c>
      <c r="E23" s="5">
        <v>1122.4456742779985</v>
      </c>
      <c r="F23" s="5">
        <v>-2.0579509590000029</v>
      </c>
      <c r="G23" s="5">
        <v>-166.00259999999253</v>
      </c>
      <c r="H23" s="5">
        <v>80.649043999999776</v>
      </c>
      <c r="I23" s="5">
        <v>33.477269789999809</v>
      </c>
      <c r="J23" s="5">
        <v>-45.192385999999715</v>
      </c>
      <c r="K23" s="5">
        <v>-1520.5070143199991</v>
      </c>
      <c r="L23" s="5">
        <v>15.870011529999829</v>
      </c>
      <c r="M23" s="5">
        <v>95.938959370000703</v>
      </c>
      <c r="N23" s="5">
        <v>205.20416399999885</v>
      </c>
      <c r="O23" s="5">
        <v>0.6788299999998344</v>
      </c>
      <c r="P23" s="5">
        <v>-0.65786504999960016</v>
      </c>
      <c r="Q23" s="5">
        <v>-12.115688498999589</v>
      </c>
      <c r="R23" s="35">
        <v>623.40665978999891</v>
      </c>
      <c r="S23" s="35">
        <v>-178.09732354899188</v>
      </c>
      <c r="T23" s="35">
        <v>-400.11929100100065</v>
      </c>
      <c r="U23" s="35">
        <v>-45.192385999999715</v>
      </c>
      <c r="V23" s="36">
        <v>129.99632531999941</v>
      </c>
      <c r="W23" s="36">
        <v>493.4103344699995</v>
      </c>
      <c r="X23" s="36">
        <v>1120.3877233189985</v>
      </c>
      <c r="Y23" s="36">
        <v>-1520.5070143199991</v>
      </c>
      <c r="Z23" s="36">
        <v>-178.09732354899188</v>
      </c>
      <c r="AA23" s="36">
        <v>-45.192385999999715</v>
      </c>
    </row>
    <row r="24" spans="1:27" x14ac:dyDescent="0.3">
      <c r="A24" s="34">
        <v>24039</v>
      </c>
      <c r="B24" s="34" t="s">
        <v>23</v>
      </c>
      <c r="C24" s="34" t="s">
        <v>41</v>
      </c>
      <c r="D24" s="5">
        <v>65.406442459000004</v>
      </c>
      <c r="E24" s="5">
        <v>1822.6156928470009</v>
      </c>
      <c r="F24" s="5">
        <v>-17.771428764999996</v>
      </c>
      <c r="G24" s="5">
        <v>-319.02596965999692</v>
      </c>
      <c r="H24" s="5">
        <v>36.677137900000162</v>
      </c>
      <c r="I24" s="5">
        <v>2.1191577329999518</v>
      </c>
      <c r="J24" s="5">
        <v>-367.65791500000023</v>
      </c>
      <c r="K24" s="5">
        <v>-681.37790403099984</v>
      </c>
      <c r="L24" s="5">
        <v>2.0029209177000098</v>
      </c>
      <c r="M24" s="5">
        <v>28.726593299999877</v>
      </c>
      <c r="N24" s="5">
        <v>-94.764153099999021</v>
      </c>
      <c r="O24" s="5">
        <v>-3.5779999999995198</v>
      </c>
      <c r="P24" s="5">
        <v>-33.020914354900015</v>
      </c>
      <c r="Q24" s="5">
        <v>-440.35312200000044</v>
      </c>
      <c r="R24" s="35">
        <v>40.168099209700983</v>
      </c>
      <c r="S24" s="35">
        <v>-795.97800601489689</v>
      </c>
      <c r="T24" s="35">
        <v>1123.4663600510009</v>
      </c>
      <c r="U24" s="35">
        <v>-367.65791500000023</v>
      </c>
      <c r="V24" s="36">
        <v>40.799216550700123</v>
      </c>
      <c r="W24" s="36">
        <v>-0.63111734099913974</v>
      </c>
      <c r="X24" s="36">
        <v>1804.8442640820008</v>
      </c>
      <c r="Y24" s="36">
        <v>-681.37790403099984</v>
      </c>
      <c r="Z24" s="36">
        <v>-795.97800601489689</v>
      </c>
      <c r="AA24" s="36">
        <v>-367.65791500000023</v>
      </c>
    </row>
    <row r="25" spans="1:27" x14ac:dyDescent="0.3">
      <c r="A25" s="34">
        <v>24041</v>
      </c>
      <c r="B25" s="34" t="s">
        <v>23</v>
      </c>
      <c r="C25" s="34" t="s">
        <v>42</v>
      </c>
      <c r="D25" s="5">
        <v>125.624395075</v>
      </c>
      <c r="E25" s="5">
        <v>-1749.4550897599984</v>
      </c>
      <c r="F25" s="5">
        <v>-5.3696659400000044</v>
      </c>
      <c r="G25" s="5">
        <v>521.55647900000622</v>
      </c>
      <c r="H25" s="5">
        <v>127.69239663999997</v>
      </c>
      <c r="I25" s="5">
        <v>62.734721434999983</v>
      </c>
      <c r="J25" s="5">
        <v>147.77727000000004</v>
      </c>
      <c r="K25" s="5">
        <v>178.92884950000007</v>
      </c>
      <c r="L25" s="5">
        <v>53.518009752000125</v>
      </c>
      <c r="M25" s="5">
        <v>22.06646130729996</v>
      </c>
      <c r="N25" s="5">
        <v>362.9565228399988</v>
      </c>
      <c r="O25" s="5">
        <v>35.551620000000185</v>
      </c>
      <c r="P25" s="5">
        <v>-2.2203753899998446</v>
      </c>
      <c r="Q25" s="5">
        <v>118.64244788999986</v>
      </c>
      <c r="R25" s="35">
        <v>754.59250704929877</v>
      </c>
      <c r="S25" s="35">
        <v>673.53017150000642</v>
      </c>
      <c r="T25" s="35">
        <v>-1575.8959061999983</v>
      </c>
      <c r="U25" s="35">
        <v>147.77727000000004</v>
      </c>
      <c r="V25" s="36">
        <v>243.94512782700008</v>
      </c>
      <c r="W25" s="36">
        <v>510.64737922229875</v>
      </c>
      <c r="X25" s="36">
        <v>-1754.8247556999984</v>
      </c>
      <c r="Y25" s="36">
        <v>178.92884950000007</v>
      </c>
      <c r="Z25" s="36">
        <v>673.53017150000642</v>
      </c>
      <c r="AA25" s="36">
        <v>147.77727000000004</v>
      </c>
    </row>
    <row r="26" spans="1:27" x14ac:dyDescent="0.3">
      <c r="A26" s="34">
        <v>24043</v>
      </c>
      <c r="B26" s="34" t="s">
        <v>23</v>
      </c>
      <c r="C26" s="34" t="s">
        <v>43</v>
      </c>
      <c r="D26" s="5">
        <v>29.910293745800004</v>
      </c>
      <c r="E26" s="5">
        <v>1855.1023515580018</v>
      </c>
      <c r="F26" s="5">
        <v>39.436705310000008</v>
      </c>
      <c r="G26" s="5">
        <v>378.23276099999202</v>
      </c>
      <c r="H26" s="5">
        <v>77.319854999999734</v>
      </c>
      <c r="I26" s="5">
        <v>28.373692090100121</v>
      </c>
      <c r="J26" s="5">
        <v>102.44747809999899</v>
      </c>
      <c r="K26" s="5">
        <v>-2908.8216246200027</v>
      </c>
      <c r="L26" s="5">
        <v>21.702967949999902</v>
      </c>
      <c r="M26" s="5">
        <v>50.7005443500002</v>
      </c>
      <c r="N26" s="5">
        <v>306.6751679311019</v>
      </c>
      <c r="O26" s="5">
        <v>12.724434249999831</v>
      </c>
      <c r="P26" s="5">
        <v>1.1871555570000965</v>
      </c>
      <c r="Q26" s="5">
        <v>5.0030702600000154</v>
      </c>
      <c r="R26" s="35">
        <v>514.68252106700186</v>
      </c>
      <c r="S26" s="35">
        <v>397.14742106699197</v>
      </c>
      <c r="T26" s="35">
        <v>-1014.2825677520009</v>
      </c>
      <c r="U26" s="35">
        <v>102.44747809999899</v>
      </c>
      <c r="V26" s="36">
        <v>127.39651504009976</v>
      </c>
      <c r="W26" s="36">
        <v>387.2860060269021</v>
      </c>
      <c r="X26" s="36">
        <v>1894.5390568680018</v>
      </c>
      <c r="Y26" s="36">
        <v>-2908.8216246200027</v>
      </c>
      <c r="Z26" s="36">
        <v>397.14742106699197</v>
      </c>
      <c r="AA26" s="36">
        <v>102.44747809999899</v>
      </c>
    </row>
    <row r="27" spans="1:27" x14ac:dyDescent="0.3">
      <c r="A27" s="34">
        <v>24045</v>
      </c>
      <c r="B27" s="34" t="s">
        <v>23</v>
      </c>
      <c r="C27" s="34" t="s">
        <v>44</v>
      </c>
      <c r="D27" s="5">
        <v>77.316695879999997</v>
      </c>
      <c r="E27" s="5">
        <v>1180.9312942230026</v>
      </c>
      <c r="F27" s="5">
        <v>5.4891345999999999</v>
      </c>
      <c r="G27" s="5">
        <v>-416.46687420000671</v>
      </c>
      <c r="H27" s="5">
        <v>191.36538044999998</v>
      </c>
      <c r="I27" s="5">
        <v>76.574686492999717</v>
      </c>
      <c r="J27" s="5">
        <v>-709.94319169000028</v>
      </c>
      <c r="K27" s="5">
        <v>-300.00071829999979</v>
      </c>
      <c r="L27" s="5">
        <v>33.485632228999975</v>
      </c>
      <c r="M27" s="5">
        <v>106.17202210300002</v>
      </c>
      <c r="N27" s="5">
        <v>260.83189321999816</v>
      </c>
      <c r="O27" s="5">
        <v>-9.6675519999998869</v>
      </c>
      <c r="P27" s="5">
        <v>-196.57318379999924</v>
      </c>
      <c r="Q27" s="5">
        <v>-299.51129009999931</v>
      </c>
      <c r="R27" s="35">
        <v>745.74631037499785</v>
      </c>
      <c r="S27" s="35">
        <v>-922.21890010000516</v>
      </c>
      <c r="T27" s="35">
        <v>886.41971052300278</v>
      </c>
      <c r="U27" s="35">
        <v>-709.94319169000028</v>
      </c>
      <c r="V27" s="36">
        <v>301.42569917199967</v>
      </c>
      <c r="W27" s="36">
        <v>444.32061120299818</v>
      </c>
      <c r="X27" s="36">
        <v>1186.4204288230026</v>
      </c>
      <c r="Y27" s="36">
        <v>-300.00071829999979</v>
      </c>
      <c r="Z27" s="36">
        <v>-922.21890010000516</v>
      </c>
      <c r="AA27" s="36">
        <v>-709.94319169000028</v>
      </c>
    </row>
    <row r="28" spans="1:27" x14ac:dyDescent="0.3">
      <c r="A28" s="34">
        <v>24047</v>
      </c>
      <c r="B28" s="34" t="s">
        <v>23</v>
      </c>
      <c r="C28" s="34" t="s">
        <v>45</v>
      </c>
      <c r="D28" s="5">
        <v>104.0118961</v>
      </c>
      <c r="E28" s="5">
        <v>650.71274226000241</v>
      </c>
      <c r="F28" s="5">
        <v>6.530425049999991</v>
      </c>
      <c r="G28" s="5">
        <v>-42.706447000004118</v>
      </c>
      <c r="H28" s="5">
        <v>-2.4492012999999133</v>
      </c>
      <c r="I28" s="5">
        <v>-5.5682189110002582</v>
      </c>
      <c r="J28" s="5">
        <v>-82.046889999999621</v>
      </c>
      <c r="K28" s="5">
        <v>-450.27360689999978</v>
      </c>
      <c r="L28" s="5">
        <v>-1.3163081981999767</v>
      </c>
      <c r="M28" s="5">
        <v>3.5455482500001381</v>
      </c>
      <c r="N28" s="5">
        <v>-64.752768430000287</v>
      </c>
      <c r="O28" s="5">
        <v>-0.51581000000078348</v>
      </c>
      <c r="P28" s="5">
        <v>-78.366783100005705</v>
      </c>
      <c r="Q28" s="5">
        <v>-36.781035300002259</v>
      </c>
      <c r="R28" s="35">
        <v>33.470947510799704</v>
      </c>
      <c r="S28" s="35">
        <v>-158.37007540001287</v>
      </c>
      <c r="T28" s="35">
        <v>206.9695604100026</v>
      </c>
      <c r="U28" s="35">
        <v>-82.046889999999621</v>
      </c>
      <c r="V28" s="36">
        <v>-9.3337284092001482</v>
      </c>
      <c r="W28" s="36">
        <v>42.804675919999852</v>
      </c>
      <c r="X28" s="36">
        <v>657.24316731000238</v>
      </c>
      <c r="Y28" s="36">
        <v>-450.27360689999978</v>
      </c>
      <c r="Z28" s="36">
        <v>-158.37007540001287</v>
      </c>
      <c r="AA28" s="36">
        <v>-82.046889999999621</v>
      </c>
    </row>
    <row r="29" spans="1:27" x14ac:dyDescent="0.3">
      <c r="A29" s="34">
        <v>24510</v>
      </c>
      <c r="B29" s="34" t="s">
        <v>23</v>
      </c>
      <c r="C29" s="34" t="s">
        <v>46</v>
      </c>
      <c r="D29" s="5">
        <v>-111.62321612</v>
      </c>
      <c r="E29" s="5">
        <v>0</v>
      </c>
      <c r="F29" s="5">
        <v>0</v>
      </c>
      <c r="G29" s="5">
        <v>1.6310000046360074E-4</v>
      </c>
      <c r="H29" s="5">
        <v>56.337117009999929</v>
      </c>
      <c r="I29" s="5">
        <v>17.169442010000239</v>
      </c>
      <c r="J29" s="5">
        <v>1.0090899968417943E-4</v>
      </c>
      <c r="K29" s="5">
        <v>0</v>
      </c>
      <c r="L29" s="5">
        <v>3.6909143299999414</v>
      </c>
      <c r="M29" s="5">
        <v>10.225648200000251</v>
      </c>
      <c r="N29" s="5">
        <v>24.200085897900863</v>
      </c>
      <c r="O29" s="5">
        <v>0</v>
      </c>
      <c r="P29" s="5">
        <v>0</v>
      </c>
      <c r="Q29" s="5">
        <v>0</v>
      </c>
      <c r="R29" s="35">
        <v>-8.6720987724220322E-6</v>
      </c>
      <c r="S29" s="35">
        <v>1.6310000046360074E-4</v>
      </c>
      <c r="T29" s="35">
        <v>0</v>
      </c>
      <c r="U29" s="35">
        <v>1.0090899968417943E-4</v>
      </c>
      <c r="V29" s="36">
        <v>77.197473350000109</v>
      </c>
      <c r="W29" s="36">
        <v>-77.197482022098882</v>
      </c>
      <c r="X29" s="36">
        <v>0</v>
      </c>
      <c r="Y29" s="36">
        <v>0</v>
      </c>
      <c r="Z29" s="36">
        <v>1.6310000046360074E-4</v>
      </c>
      <c r="AA29" s="36">
        <v>1.0090899968417943E-4</v>
      </c>
    </row>
    <row r="30" spans="1:27" x14ac:dyDescent="0.3">
      <c r="A30" s="34">
        <v>36003</v>
      </c>
      <c r="B30" s="34" t="s">
        <v>47</v>
      </c>
      <c r="C30" s="34" t="s">
        <v>24</v>
      </c>
      <c r="D30" s="5">
        <v>-2099.2446996318176</v>
      </c>
      <c r="E30" s="5">
        <v>-2354.5739807999998</v>
      </c>
      <c r="F30" s="5">
        <v>5.4298116220000026</v>
      </c>
      <c r="G30" s="5">
        <v>10922.994002000021</v>
      </c>
      <c r="H30" s="5">
        <v>500.11851620000016</v>
      </c>
      <c r="I30" s="5">
        <v>844.57828100000006</v>
      </c>
      <c r="J30" s="5">
        <v>515.26438000000053</v>
      </c>
      <c r="K30" s="5">
        <v>-10904.332328999997</v>
      </c>
      <c r="L30" s="5">
        <v>242.01993900000025</v>
      </c>
      <c r="M30" s="5">
        <v>266.69012546000022</v>
      </c>
      <c r="N30" s="5">
        <v>1873.1557719999983</v>
      </c>
      <c r="O30" s="5">
        <v>89.964442100000269</v>
      </c>
      <c r="P30" s="5">
        <v>39.284999999999854</v>
      </c>
      <c r="Q30" s="5">
        <v>58.547688000000107</v>
      </c>
      <c r="R30" s="35">
        <v>1627.3179340281813</v>
      </c>
      <c r="S30" s="35">
        <v>11110.791132100023</v>
      </c>
      <c r="T30" s="35">
        <v>-13253.476498177997</v>
      </c>
      <c r="U30" s="35">
        <v>515.26438000000053</v>
      </c>
      <c r="V30" s="36">
        <v>1586.7167362000005</v>
      </c>
      <c r="W30" s="36">
        <v>40.60119782818083</v>
      </c>
      <c r="X30" s="36">
        <v>-2349.1441691779996</v>
      </c>
      <c r="Y30" s="36">
        <v>-10904.332328999997</v>
      </c>
      <c r="Z30" s="36">
        <v>11110.791132100023</v>
      </c>
      <c r="AA30" s="36">
        <v>515.26438000000053</v>
      </c>
    </row>
    <row r="31" spans="1:27" x14ac:dyDescent="0.3">
      <c r="A31" s="34">
        <v>36007</v>
      </c>
      <c r="B31" s="34" t="s">
        <v>47</v>
      </c>
      <c r="C31" s="34" t="s">
        <v>48</v>
      </c>
      <c r="D31" s="5">
        <v>-3706.028202</v>
      </c>
      <c r="E31" s="5">
        <v>-2341.1891463999982</v>
      </c>
      <c r="F31" s="5">
        <v>-4.6407229340000029</v>
      </c>
      <c r="G31" s="5">
        <v>11897.540979999991</v>
      </c>
      <c r="H31" s="5">
        <v>1323.7909071000013</v>
      </c>
      <c r="I31" s="5">
        <v>958.4982259999997</v>
      </c>
      <c r="J31" s="5">
        <v>946.20057400000042</v>
      </c>
      <c r="K31" s="5">
        <v>-15220.447313999997</v>
      </c>
      <c r="L31" s="5">
        <v>360.66728299999977</v>
      </c>
      <c r="M31" s="5">
        <v>833.17816200000016</v>
      </c>
      <c r="N31" s="5">
        <v>4311.8268099999987</v>
      </c>
      <c r="O31" s="5">
        <v>310.1823289999993</v>
      </c>
      <c r="P31" s="5">
        <v>230.23925599999984</v>
      </c>
      <c r="Q31" s="5">
        <v>100.17820400000005</v>
      </c>
      <c r="R31" s="35">
        <v>4081.9331860999996</v>
      </c>
      <c r="S31" s="35">
        <v>12538.140768999991</v>
      </c>
      <c r="T31" s="35">
        <v>-17566.277183333994</v>
      </c>
      <c r="U31" s="35">
        <v>946.20057400000042</v>
      </c>
      <c r="V31" s="36">
        <v>2642.9564161000008</v>
      </c>
      <c r="W31" s="36">
        <v>1438.9767699999989</v>
      </c>
      <c r="X31" s="36">
        <v>-2345.8298693339984</v>
      </c>
      <c r="Y31" s="36">
        <v>-15220.447313999997</v>
      </c>
      <c r="Z31" s="36">
        <v>12538.140768999991</v>
      </c>
      <c r="AA31" s="36">
        <v>946.20057400000042</v>
      </c>
    </row>
    <row r="32" spans="1:27" x14ac:dyDescent="0.3">
      <c r="A32" s="34">
        <v>36015</v>
      </c>
      <c r="B32" s="34" t="s">
        <v>47</v>
      </c>
      <c r="C32" s="34" t="s">
        <v>49</v>
      </c>
      <c r="D32" s="5">
        <v>-827.21003798328513</v>
      </c>
      <c r="E32" s="5">
        <v>1095.0913205900015</v>
      </c>
      <c r="F32" s="5">
        <v>1.7756702530000013</v>
      </c>
      <c r="G32" s="5">
        <v>882.11272000000463</v>
      </c>
      <c r="H32" s="5">
        <v>264.66145099999994</v>
      </c>
      <c r="I32" s="5">
        <v>222.12288100000023</v>
      </c>
      <c r="J32" s="5">
        <v>-8.1392180000002554</v>
      </c>
      <c r="K32" s="5">
        <v>-2648.7677049999984</v>
      </c>
      <c r="L32" s="5">
        <v>83.925450000000183</v>
      </c>
      <c r="M32" s="5">
        <v>212.01569100000052</v>
      </c>
      <c r="N32" s="5">
        <v>685.73420400000032</v>
      </c>
      <c r="O32" s="5">
        <v>15.44365899999957</v>
      </c>
      <c r="P32" s="5">
        <v>15.773729210000056</v>
      </c>
      <c r="Q32" s="5">
        <v>5.4489790000000085</v>
      </c>
      <c r="R32" s="35">
        <v>641.24963901671606</v>
      </c>
      <c r="S32" s="35">
        <v>918.77908721000426</v>
      </c>
      <c r="T32" s="35">
        <v>-1551.9007141569969</v>
      </c>
      <c r="U32" s="35">
        <v>-8.1392180000002554</v>
      </c>
      <c r="V32" s="36">
        <v>570.70978200000036</v>
      </c>
      <c r="W32" s="36">
        <v>70.5398570167157</v>
      </c>
      <c r="X32" s="36">
        <v>1096.8669908430015</v>
      </c>
      <c r="Y32" s="36">
        <v>-2648.7677049999984</v>
      </c>
      <c r="Z32" s="36">
        <v>918.77908721000426</v>
      </c>
      <c r="AA32" s="36">
        <v>-8.1392180000002554</v>
      </c>
    </row>
    <row r="33" spans="1:27" x14ac:dyDescent="0.3">
      <c r="A33" s="34">
        <v>36017</v>
      </c>
      <c r="B33" s="34" t="s">
        <v>47</v>
      </c>
      <c r="C33" s="34" t="s">
        <v>50</v>
      </c>
      <c r="D33" s="5">
        <v>-2701.2842189370003</v>
      </c>
      <c r="E33" s="5">
        <v>-5935.7117716399989</v>
      </c>
      <c r="F33" s="5">
        <v>-1.0200335763000083</v>
      </c>
      <c r="G33" s="5">
        <v>16303.453035999963</v>
      </c>
      <c r="H33" s="5">
        <v>712.0046898999999</v>
      </c>
      <c r="I33" s="5">
        <v>1083.3010303999999</v>
      </c>
      <c r="J33" s="5">
        <v>945.16865010000038</v>
      </c>
      <c r="K33" s="5">
        <v>-15200.5156345</v>
      </c>
      <c r="L33" s="5">
        <v>357.71601849999979</v>
      </c>
      <c r="M33" s="5">
        <v>574.48567853999975</v>
      </c>
      <c r="N33" s="5">
        <v>2452.0109979999979</v>
      </c>
      <c r="O33" s="5">
        <v>343.01308213000084</v>
      </c>
      <c r="P33" s="5">
        <v>468.55930999999964</v>
      </c>
      <c r="Q33" s="5">
        <v>598.82144599999992</v>
      </c>
      <c r="R33" s="35">
        <v>2478.234196402997</v>
      </c>
      <c r="S33" s="35">
        <v>17713.846874129966</v>
      </c>
      <c r="T33" s="35">
        <v>-21137.247439716299</v>
      </c>
      <c r="U33" s="35">
        <v>945.16865010000038</v>
      </c>
      <c r="V33" s="36">
        <v>2153.0217387999996</v>
      </c>
      <c r="W33" s="36">
        <v>325.21245760299735</v>
      </c>
      <c r="X33" s="36">
        <v>-5936.7318052162991</v>
      </c>
      <c r="Y33" s="36">
        <v>-15200.5156345</v>
      </c>
      <c r="Z33" s="36">
        <v>17713.846874129966</v>
      </c>
      <c r="AA33" s="36">
        <v>945.16865010000038</v>
      </c>
    </row>
    <row r="34" spans="1:27" x14ac:dyDescent="0.3">
      <c r="A34" s="34">
        <v>36023</v>
      </c>
      <c r="B34" s="34" t="s">
        <v>47</v>
      </c>
      <c r="C34" s="34" t="s">
        <v>51</v>
      </c>
      <c r="D34" s="5">
        <v>-1428.6378087999999</v>
      </c>
      <c r="E34" s="5">
        <v>273.70588889999999</v>
      </c>
      <c r="F34" s="5">
        <v>9.2397069700000003</v>
      </c>
      <c r="G34" s="5">
        <v>5460.6747259999975</v>
      </c>
      <c r="H34" s="5">
        <v>358.36117400000012</v>
      </c>
      <c r="I34" s="5">
        <v>369.97545399999944</v>
      </c>
      <c r="J34" s="5">
        <v>437.83019400000012</v>
      </c>
      <c r="K34" s="5">
        <v>-7923.6303699999989</v>
      </c>
      <c r="L34" s="5">
        <v>81.741280399999937</v>
      </c>
      <c r="M34" s="5">
        <v>244.61435200000005</v>
      </c>
      <c r="N34" s="5">
        <v>1724.129200000003</v>
      </c>
      <c r="O34" s="5">
        <v>106.3732600000003</v>
      </c>
      <c r="P34" s="5">
        <v>188.3272820000002</v>
      </c>
      <c r="Q34" s="5">
        <v>97.314379999999801</v>
      </c>
      <c r="R34" s="35">
        <v>1350.1836516000026</v>
      </c>
      <c r="S34" s="35">
        <v>5852.6896479999978</v>
      </c>
      <c r="T34" s="35">
        <v>-7640.6847741299989</v>
      </c>
      <c r="U34" s="35">
        <v>437.83019400000012</v>
      </c>
      <c r="V34" s="36">
        <v>810.0779083999995</v>
      </c>
      <c r="W34" s="36">
        <v>540.10574320000319</v>
      </c>
      <c r="X34" s="36">
        <v>282.94559586999998</v>
      </c>
      <c r="Y34" s="36">
        <v>-7923.6303699999989</v>
      </c>
      <c r="Z34" s="36">
        <v>5852.6896479999978</v>
      </c>
      <c r="AA34" s="36">
        <v>437.83019400000012</v>
      </c>
    </row>
    <row r="35" spans="1:27" x14ac:dyDescent="0.3">
      <c r="A35" s="34">
        <v>36025</v>
      </c>
      <c r="B35" s="34" t="s">
        <v>47</v>
      </c>
      <c r="C35" s="34" t="s">
        <v>52</v>
      </c>
      <c r="D35" s="5">
        <v>-1824.8721528999999</v>
      </c>
      <c r="E35" s="5">
        <v>3069.7795433020001</v>
      </c>
      <c r="F35" s="5">
        <v>7.51072540881799</v>
      </c>
      <c r="G35" s="5">
        <v>10809.468582000001</v>
      </c>
      <c r="H35" s="5">
        <v>308.23240999999962</v>
      </c>
      <c r="I35" s="5">
        <v>478.50216</v>
      </c>
      <c r="J35" s="5">
        <v>546.52806689999852</v>
      </c>
      <c r="K35" s="5">
        <v>-16351.568248879994</v>
      </c>
      <c r="L35" s="5">
        <v>283.23628999999983</v>
      </c>
      <c r="M35" s="5">
        <v>467.285249999999</v>
      </c>
      <c r="N35" s="5">
        <v>1839.403370510001</v>
      </c>
      <c r="O35" s="5">
        <v>202.26556799999889</v>
      </c>
      <c r="P35" s="5">
        <v>82.618778900000052</v>
      </c>
      <c r="Q35" s="5">
        <v>81.538567999999941</v>
      </c>
      <c r="R35" s="35">
        <v>1551.7873276099995</v>
      </c>
      <c r="S35" s="35">
        <v>11175.8914969</v>
      </c>
      <c r="T35" s="35">
        <v>-13274.277980169176</v>
      </c>
      <c r="U35" s="35">
        <v>546.52806689999852</v>
      </c>
      <c r="V35" s="36">
        <v>1069.9708599999994</v>
      </c>
      <c r="W35" s="36">
        <v>481.81646761000002</v>
      </c>
      <c r="X35" s="36">
        <v>3077.2902687108181</v>
      </c>
      <c r="Y35" s="36">
        <v>-16351.568248879994</v>
      </c>
      <c r="Z35" s="36">
        <v>11175.8914969</v>
      </c>
      <c r="AA35" s="36">
        <v>546.52806689999852</v>
      </c>
    </row>
    <row r="36" spans="1:27" x14ac:dyDescent="0.3">
      <c r="A36" s="34">
        <v>36043</v>
      </c>
      <c r="B36" s="34" t="s">
        <v>47</v>
      </c>
      <c r="C36" s="34" t="s">
        <v>53</v>
      </c>
      <c r="D36" s="5">
        <v>-1319.9467783</v>
      </c>
      <c r="E36" s="5">
        <v>-5565.3258654999991</v>
      </c>
      <c r="F36" s="5">
        <v>-11.808704746999993</v>
      </c>
      <c r="G36" s="5">
        <v>16106.743468000088</v>
      </c>
      <c r="H36" s="5">
        <v>394.26885819999916</v>
      </c>
      <c r="I36" s="5">
        <v>521.78089499999987</v>
      </c>
      <c r="J36" s="5">
        <v>744.56114299999899</v>
      </c>
      <c r="K36" s="5">
        <v>-14808.327726000003</v>
      </c>
      <c r="L36" s="5">
        <v>184.08312099600016</v>
      </c>
      <c r="M36" s="5">
        <v>376.2937794999998</v>
      </c>
      <c r="N36" s="5">
        <v>1333.4563070000004</v>
      </c>
      <c r="O36" s="5">
        <v>594.01660600000469</v>
      </c>
      <c r="P36" s="5">
        <v>303.59220000000005</v>
      </c>
      <c r="Q36" s="5">
        <v>1146.6290800000024</v>
      </c>
      <c r="R36" s="35">
        <v>1489.9361823959994</v>
      </c>
      <c r="S36" s="35">
        <v>18150.981354000094</v>
      </c>
      <c r="T36" s="35">
        <v>-20385.462296247002</v>
      </c>
      <c r="U36" s="35">
        <v>744.56114299999899</v>
      </c>
      <c r="V36" s="36">
        <v>1100.1328741959992</v>
      </c>
      <c r="W36" s="36">
        <v>389.80330820000017</v>
      </c>
      <c r="X36" s="36">
        <v>-5577.1345702469989</v>
      </c>
      <c r="Y36" s="36">
        <v>-14808.327726000003</v>
      </c>
      <c r="Z36" s="36">
        <v>18150.981354000094</v>
      </c>
      <c r="AA36" s="36">
        <v>744.56114299999899</v>
      </c>
    </row>
    <row r="37" spans="1:27" x14ac:dyDescent="0.3">
      <c r="A37" s="34">
        <v>36051</v>
      </c>
      <c r="B37" s="34" t="s">
        <v>47</v>
      </c>
      <c r="C37" s="34" t="s">
        <v>54</v>
      </c>
      <c r="D37" s="5">
        <v>-1717.20847</v>
      </c>
      <c r="E37" s="5">
        <v>-15609.526854999989</v>
      </c>
      <c r="F37" s="5">
        <v>31.909833100000014</v>
      </c>
      <c r="G37" s="5">
        <v>5467.3716000000131</v>
      </c>
      <c r="H37" s="5">
        <v>529.9095899999993</v>
      </c>
      <c r="I37" s="5">
        <v>567.89554999999928</v>
      </c>
      <c r="J37" s="5">
        <v>357.85507000000052</v>
      </c>
      <c r="K37" s="5">
        <v>7058.4949400000041</v>
      </c>
      <c r="L37" s="5">
        <v>155.06797000000006</v>
      </c>
      <c r="M37" s="5">
        <v>557.50818000000072</v>
      </c>
      <c r="N37" s="5">
        <v>1573.2175999999999</v>
      </c>
      <c r="O37" s="5">
        <v>467.35023000000001</v>
      </c>
      <c r="P37" s="5">
        <v>350.82470000000012</v>
      </c>
      <c r="Q37" s="5">
        <v>209.35576300000048</v>
      </c>
      <c r="R37" s="35">
        <v>1666.3904199999993</v>
      </c>
      <c r="S37" s="35">
        <v>6494.9022930000137</v>
      </c>
      <c r="T37" s="35">
        <v>-8519.1220818999846</v>
      </c>
      <c r="U37" s="35">
        <v>357.85507000000052</v>
      </c>
      <c r="V37" s="36">
        <v>1252.8731099999986</v>
      </c>
      <c r="W37" s="36">
        <v>413.51731000000063</v>
      </c>
      <c r="X37" s="36">
        <v>-15577.617021899989</v>
      </c>
      <c r="Y37" s="36">
        <v>7058.4949400000041</v>
      </c>
      <c r="Z37" s="36">
        <v>6494.9022930000137</v>
      </c>
      <c r="AA37" s="36">
        <v>357.85507000000052</v>
      </c>
    </row>
    <row r="38" spans="1:27" x14ac:dyDescent="0.3">
      <c r="A38" s="34">
        <v>36053</v>
      </c>
      <c r="B38" s="34" t="s">
        <v>47</v>
      </c>
      <c r="C38" s="34" t="s">
        <v>55</v>
      </c>
      <c r="D38" s="5">
        <v>-1669.774312</v>
      </c>
      <c r="E38" s="5">
        <v>-7907.969299999997</v>
      </c>
      <c r="F38" s="5">
        <v>-5.3014126000000061</v>
      </c>
      <c r="G38" s="5">
        <v>6599.8580999999831</v>
      </c>
      <c r="H38" s="5">
        <v>634.66989999999987</v>
      </c>
      <c r="I38" s="5">
        <v>517.26659999999993</v>
      </c>
      <c r="J38" s="5">
        <v>501.04190000000017</v>
      </c>
      <c r="K38" s="5">
        <v>-1780.5216000000073</v>
      </c>
      <c r="L38" s="5">
        <v>202.91109000000006</v>
      </c>
      <c r="M38" s="5">
        <v>466.90976000000046</v>
      </c>
      <c r="N38" s="5">
        <v>1673.2527000000009</v>
      </c>
      <c r="O38" s="5">
        <v>139.71230000000014</v>
      </c>
      <c r="P38" s="5">
        <v>322.38119999999981</v>
      </c>
      <c r="Q38" s="5">
        <v>305.54509999999937</v>
      </c>
      <c r="R38" s="35">
        <v>1825.2357380000012</v>
      </c>
      <c r="S38" s="35">
        <v>7367.4966999999824</v>
      </c>
      <c r="T38" s="35">
        <v>-9693.7923126000042</v>
      </c>
      <c r="U38" s="35">
        <v>501.04190000000017</v>
      </c>
      <c r="V38" s="36">
        <v>1354.8475899999999</v>
      </c>
      <c r="W38" s="36">
        <v>470.38814800000137</v>
      </c>
      <c r="X38" s="36">
        <v>-7913.2707125999968</v>
      </c>
      <c r="Y38" s="36">
        <v>-1780.5216000000073</v>
      </c>
      <c r="Z38" s="36">
        <v>7367.4966999999824</v>
      </c>
      <c r="AA38" s="36">
        <v>501.04190000000017</v>
      </c>
    </row>
    <row r="39" spans="1:27" x14ac:dyDescent="0.3">
      <c r="A39" s="34">
        <v>36065</v>
      </c>
      <c r="B39" s="34" t="s">
        <v>47</v>
      </c>
      <c r="C39" s="34" t="s">
        <v>56</v>
      </c>
      <c r="D39" s="5">
        <v>-3121.8342689999999</v>
      </c>
      <c r="E39" s="5">
        <v>-6786.7477999999974</v>
      </c>
      <c r="F39" s="5">
        <v>0.65950790000002257</v>
      </c>
      <c r="G39" s="5">
        <v>11943.442609999969</v>
      </c>
      <c r="H39" s="5">
        <v>1110.8391999900014</v>
      </c>
      <c r="I39" s="5">
        <v>897.00690000000031</v>
      </c>
      <c r="J39" s="5">
        <v>961.34999999999854</v>
      </c>
      <c r="K39" s="5">
        <v>-10253.684200000003</v>
      </c>
      <c r="L39" s="5">
        <v>292.86881999999969</v>
      </c>
      <c r="M39" s="5">
        <v>685.04575999999906</v>
      </c>
      <c r="N39" s="5">
        <v>3410.873400000004</v>
      </c>
      <c r="O39" s="5">
        <v>585.42625000000407</v>
      </c>
      <c r="P39" s="5">
        <v>163.33809999999994</v>
      </c>
      <c r="Q39" s="5">
        <v>111.4051999999997</v>
      </c>
      <c r="R39" s="35">
        <v>3274.7998109900045</v>
      </c>
      <c r="S39" s="35">
        <v>12803.612159999973</v>
      </c>
      <c r="T39" s="35">
        <v>-17039.772492100001</v>
      </c>
      <c r="U39" s="35">
        <v>961.34999999999854</v>
      </c>
      <c r="V39" s="36">
        <v>2300.7149199900014</v>
      </c>
      <c r="W39" s="36">
        <v>974.08489100000315</v>
      </c>
      <c r="X39" s="36">
        <v>-6786.0882920999975</v>
      </c>
      <c r="Y39" s="36">
        <v>-10253.684200000003</v>
      </c>
      <c r="Z39" s="36">
        <v>12803.612159999973</v>
      </c>
      <c r="AA39" s="36">
        <v>961.34999999999854</v>
      </c>
    </row>
    <row r="40" spans="1:27" x14ac:dyDescent="0.3">
      <c r="A40" s="34">
        <v>36067</v>
      </c>
      <c r="B40" s="34" t="s">
        <v>47</v>
      </c>
      <c r="C40" s="34" t="s">
        <v>57</v>
      </c>
      <c r="D40" s="5">
        <v>-4102.1713350790405</v>
      </c>
      <c r="E40" s="5">
        <v>-5696.788149999993</v>
      </c>
      <c r="F40" s="5">
        <v>25.278741100000019</v>
      </c>
      <c r="G40" s="5">
        <v>2178.827970000013</v>
      </c>
      <c r="H40" s="5">
        <v>1549.1170999999995</v>
      </c>
      <c r="I40" s="5">
        <v>834.65619999999944</v>
      </c>
      <c r="J40" s="5">
        <v>154.17460000000028</v>
      </c>
      <c r="K40" s="5">
        <v>-515.27797000000282</v>
      </c>
      <c r="L40" s="5">
        <v>178.27830999999969</v>
      </c>
      <c r="M40" s="5">
        <v>1390.3172000000013</v>
      </c>
      <c r="N40" s="5">
        <v>3329.7796999999991</v>
      </c>
      <c r="O40" s="5">
        <v>163.02959999999803</v>
      </c>
      <c r="P40" s="5">
        <v>230.14508999999998</v>
      </c>
      <c r="Q40" s="5">
        <v>280.67749999999796</v>
      </c>
      <c r="R40" s="35">
        <v>3179.9771749209585</v>
      </c>
      <c r="S40" s="35">
        <v>2852.680160000009</v>
      </c>
      <c r="T40" s="35">
        <v>-6186.7873788999959</v>
      </c>
      <c r="U40" s="35">
        <v>154.17460000000028</v>
      </c>
      <c r="V40" s="36">
        <v>2562.0516099999986</v>
      </c>
      <c r="W40" s="36">
        <v>617.92556492095991</v>
      </c>
      <c r="X40" s="36">
        <v>-5671.5094088999931</v>
      </c>
      <c r="Y40" s="36">
        <v>-515.27797000000282</v>
      </c>
      <c r="Z40" s="36">
        <v>2852.680160000009</v>
      </c>
      <c r="AA40" s="36">
        <v>154.17460000000028</v>
      </c>
    </row>
    <row r="41" spans="1:27" x14ac:dyDescent="0.3">
      <c r="A41" s="34">
        <v>36069</v>
      </c>
      <c r="B41" s="34" t="s">
        <v>47</v>
      </c>
      <c r="C41" s="34" t="s">
        <v>58</v>
      </c>
      <c r="D41" s="5">
        <v>0</v>
      </c>
      <c r="E41" s="5">
        <v>8983.7129799999966</v>
      </c>
      <c r="F41" s="5">
        <v>28.536403879999995</v>
      </c>
      <c r="G41" s="5">
        <v>-4428.1510090000229</v>
      </c>
      <c r="H41" s="5">
        <v>28.896260000001348</v>
      </c>
      <c r="I41" s="5">
        <v>112.7115330000006</v>
      </c>
      <c r="J41" s="5">
        <v>-4201.6821390000005</v>
      </c>
      <c r="K41" s="5">
        <v>628.179461000007</v>
      </c>
      <c r="L41" s="5">
        <v>-279.56463800000006</v>
      </c>
      <c r="M41" s="5">
        <v>133.37247430000025</v>
      </c>
      <c r="N41" s="5">
        <v>4.5793799999955809</v>
      </c>
      <c r="O41" s="5">
        <v>-292.64693299999999</v>
      </c>
      <c r="P41" s="5">
        <v>-300.57841809999991</v>
      </c>
      <c r="Q41" s="5">
        <v>-417.39000000000124</v>
      </c>
      <c r="R41" s="35">
        <v>-4.9907000022813008E-3</v>
      </c>
      <c r="S41" s="35">
        <v>-5438.766360100024</v>
      </c>
      <c r="T41" s="35">
        <v>9640.4288448800035</v>
      </c>
      <c r="U41" s="35">
        <v>-4201.6821390000005</v>
      </c>
      <c r="V41" s="36">
        <v>-137.95684499999811</v>
      </c>
      <c r="W41" s="36">
        <v>137.95185429999583</v>
      </c>
      <c r="X41" s="36">
        <v>9012.2493838799965</v>
      </c>
      <c r="Y41" s="36">
        <v>628.179461000007</v>
      </c>
      <c r="Z41" s="36">
        <v>-5438.766360100024</v>
      </c>
      <c r="AA41" s="36">
        <v>-4201.6821390000005</v>
      </c>
    </row>
    <row r="42" spans="1:27" x14ac:dyDescent="0.3">
      <c r="A42" s="34">
        <v>36077</v>
      </c>
      <c r="B42" s="34" t="s">
        <v>47</v>
      </c>
      <c r="C42" s="34" t="s">
        <v>59</v>
      </c>
      <c r="D42" s="5">
        <v>-2185.8389375199999</v>
      </c>
      <c r="E42" s="5">
        <v>-7156.4297531299962</v>
      </c>
      <c r="F42" s="5">
        <v>-2.5851753489999965</v>
      </c>
      <c r="G42" s="5">
        <v>18498.806631000014</v>
      </c>
      <c r="H42" s="5">
        <v>541.93190699999923</v>
      </c>
      <c r="I42" s="5">
        <v>1188.7057050000003</v>
      </c>
      <c r="J42" s="5">
        <v>1238.2691049999994</v>
      </c>
      <c r="K42" s="5">
        <v>-17789.345681999999</v>
      </c>
      <c r="L42" s="5">
        <v>483.99321899999995</v>
      </c>
      <c r="M42" s="5">
        <v>397.92228389999991</v>
      </c>
      <c r="N42" s="5">
        <v>1714.2973560000009</v>
      </c>
      <c r="O42" s="5">
        <v>600.11821950000012</v>
      </c>
      <c r="P42" s="5">
        <v>1064.2819011200008</v>
      </c>
      <c r="Q42" s="5">
        <v>1405.8864130000002</v>
      </c>
      <c r="R42" s="35">
        <v>2141.0115333800004</v>
      </c>
      <c r="S42" s="35">
        <v>21569.093164620015</v>
      </c>
      <c r="T42" s="35">
        <v>-24948.360610478994</v>
      </c>
      <c r="U42" s="35">
        <v>1238.2691049999994</v>
      </c>
      <c r="V42" s="36">
        <v>2214.6308309999995</v>
      </c>
      <c r="W42" s="36">
        <v>-73.619297619999088</v>
      </c>
      <c r="X42" s="36">
        <v>-7159.0149284789959</v>
      </c>
      <c r="Y42" s="36">
        <v>-17789.345681999999</v>
      </c>
      <c r="Z42" s="36">
        <v>21569.093164620015</v>
      </c>
      <c r="AA42" s="36">
        <v>1238.2691049999994</v>
      </c>
    </row>
    <row r="43" spans="1:27" x14ac:dyDescent="0.3">
      <c r="A43" s="34">
        <v>36095</v>
      </c>
      <c r="B43" s="34" t="s">
        <v>47</v>
      </c>
      <c r="C43" s="34" t="s">
        <v>60</v>
      </c>
      <c r="D43" s="5">
        <v>-1009.7653704742399</v>
      </c>
      <c r="E43" s="5">
        <v>-3978.7579600000008</v>
      </c>
      <c r="F43" s="5">
        <v>4.4136547000000022</v>
      </c>
      <c r="G43" s="5">
        <v>5116.2039999999688</v>
      </c>
      <c r="H43" s="5">
        <v>255.4686099999999</v>
      </c>
      <c r="I43" s="5">
        <v>384.20449999999983</v>
      </c>
      <c r="J43" s="5">
        <v>193.15819999999985</v>
      </c>
      <c r="K43" s="5">
        <v>-2347.2453999999998</v>
      </c>
      <c r="L43" s="5">
        <v>258.25690000000031</v>
      </c>
      <c r="M43" s="5">
        <v>130.70069000000012</v>
      </c>
      <c r="N43" s="5">
        <v>763.89900000000125</v>
      </c>
      <c r="O43" s="5">
        <v>82.220800000000054</v>
      </c>
      <c r="P43" s="5">
        <v>65.341800000000148</v>
      </c>
      <c r="Q43" s="5">
        <v>81.850699999999961</v>
      </c>
      <c r="R43" s="35">
        <v>782.76432952576147</v>
      </c>
      <c r="S43" s="35">
        <v>5345.617299999969</v>
      </c>
      <c r="T43" s="35">
        <v>-6321.5897053000008</v>
      </c>
      <c r="U43" s="35">
        <v>193.15819999999985</v>
      </c>
      <c r="V43" s="36">
        <v>897.93001000000004</v>
      </c>
      <c r="W43" s="36">
        <v>-115.16568047423857</v>
      </c>
      <c r="X43" s="36">
        <v>-3974.344305300001</v>
      </c>
      <c r="Y43" s="36">
        <v>-2347.2453999999998</v>
      </c>
      <c r="Z43" s="36">
        <v>5345.617299999969</v>
      </c>
      <c r="AA43" s="36">
        <v>193.15819999999985</v>
      </c>
    </row>
    <row r="44" spans="1:27" x14ac:dyDescent="0.3">
      <c r="A44" s="34">
        <v>36097</v>
      </c>
      <c r="B44" s="34" t="s">
        <v>47</v>
      </c>
      <c r="C44" s="34" t="s">
        <v>61</v>
      </c>
      <c r="D44" s="5">
        <v>-308.70401816944002</v>
      </c>
      <c r="E44" s="5">
        <v>-2425.0996629999972</v>
      </c>
      <c r="F44" s="5">
        <v>-0.76282229999999629</v>
      </c>
      <c r="G44" s="5">
        <v>-714.45566999999573</v>
      </c>
      <c r="H44" s="5">
        <v>79.873949999999923</v>
      </c>
      <c r="I44" s="5">
        <v>121.75786999999991</v>
      </c>
      <c r="J44" s="5">
        <v>-116.13807000000088</v>
      </c>
      <c r="K44" s="5">
        <v>3100.1074799999988</v>
      </c>
      <c r="L44" s="5">
        <v>-10.254220000000032</v>
      </c>
      <c r="M44" s="5">
        <v>33.001120000000014</v>
      </c>
      <c r="N44" s="5">
        <v>323.63149999999951</v>
      </c>
      <c r="O44" s="5">
        <v>-39.457260000001042</v>
      </c>
      <c r="P44" s="5">
        <v>-27.275480000000243</v>
      </c>
      <c r="Q44" s="5">
        <v>-16.23088000000007</v>
      </c>
      <c r="R44" s="35">
        <v>239.3062018305593</v>
      </c>
      <c r="S44" s="35">
        <v>-797.41928999999709</v>
      </c>
      <c r="T44" s="35">
        <v>674.24499470000137</v>
      </c>
      <c r="U44" s="35">
        <v>-116.13807000000088</v>
      </c>
      <c r="V44" s="36">
        <v>191.3775999999998</v>
      </c>
      <c r="W44" s="36">
        <v>47.928601830559501</v>
      </c>
      <c r="X44" s="36">
        <v>-2425.8624852999974</v>
      </c>
      <c r="Y44" s="36">
        <v>3100.1074799999988</v>
      </c>
      <c r="Z44" s="36">
        <v>-797.41928999999709</v>
      </c>
      <c r="AA44" s="36">
        <v>-116.13807000000088</v>
      </c>
    </row>
    <row r="45" spans="1:27" x14ac:dyDescent="0.3">
      <c r="A45" s="34">
        <v>36101</v>
      </c>
      <c r="B45" s="34" t="s">
        <v>47</v>
      </c>
      <c r="C45" s="34" t="s">
        <v>62</v>
      </c>
      <c r="D45" s="5">
        <v>-584.65001824725096</v>
      </c>
      <c r="E45" s="5">
        <v>5633.7371520000015</v>
      </c>
      <c r="F45" s="5">
        <v>24.069088180000023</v>
      </c>
      <c r="G45" s="5">
        <v>982.61203000001842</v>
      </c>
      <c r="H45" s="5">
        <v>127.93633599999885</v>
      </c>
      <c r="I45" s="5">
        <v>208.26172399999996</v>
      </c>
      <c r="J45" s="5">
        <v>-19.383040000000619</v>
      </c>
      <c r="K45" s="5">
        <v>-7074.8251600000076</v>
      </c>
      <c r="L45" s="5">
        <v>49.425979999999981</v>
      </c>
      <c r="M45" s="5">
        <v>57.290641999999934</v>
      </c>
      <c r="N45" s="5">
        <v>594.94542000000365</v>
      </c>
      <c r="O45" s="5">
        <v>11.816064999999071</v>
      </c>
      <c r="P45" s="5">
        <v>-14.064943999999741</v>
      </c>
      <c r="Q45" s="5">
        <v>2.8247620000001916</v>
      </c>
      <c r="R45" s="35">
        <v>453.21008375275142</v>
      </c>
      <c r="S45" s="35">
        <v>983.18791300001794</v>
      </c>
      <c r="T45" s="35">
        <v>-1417.018919820006</v>
      </c>
      <c r="U45" s="35">
        <v>-19.383040000000619</v>
      </c>
      <c r="V45" s="36">
        <v>385.62403999999879</v>
      </c>
      <c r="W45" s="36">
        <v>67.58604375275263</v>
      </c>
      <c r="X45" s="36">
        <v>5657.8062401800016</v>
      </c>
      <c r="Y45" s="36">
        <v>-7074.8251600000076</v>
      </c>
      <c r="Z45" s="36">
        <v>983.18791300001794</v>
      </c>
      <c r="AA45" s="36">
        <v>-19.383040000000619</v>
      </c>
    </row>
    <row r="46" spans="1:27" x14ac:dyDescent="0.3">
      <c r="A46" s="34">
        <v>36107</v>
      </c>
      <c r="B46" s="34" t="s">
        <v>47</v>
      </c>
      <c r="C46" s="34" t="s">
        <v>63</v>
      </c>
      <c r="D46" s="5">
        <v>-1429.8318404509901</v>
      </c>
      <c r="E46" s="5">
        <v>-791.33932858000117</v>
      </c>
      <c r="F46" s="5">
        <v>3.6207295795999954</v>
      </c>
      <c r="G46" s="5">
        <v>4067.7630720000016</v>
      </c>
      <c r="H46" s="5">
        <v>309.11948099999972</v>
      </c>
      <c r="I46" s="5">
        <v>381.21855300000061</v>
      </c>
      <c r="J46" s="5">
        <v>260.45705999999973</v>
      </c>
      <c r="K46" s="5">
        <v>-4858.002444800004</v>
      </c>
      <c r="L46" s="5">
        <v>145.79764400000022</v>
      </c>
      <c r="M46" s="5">
        <v>124.91573900000003</v>
      </c>
      <c r="N46" s="5">
        <v>1577.1776849999987</v>
      </c>
      <c r="O46" s="5">
        <v>96.278650000000198</v>
      </c>
      <c r="P46" s="5">
        <v>79.805978999999752</v>
      </c>
      <c r="Q46" s="5">
        <v>33.01929999999993</v>
      </c>
      <c r="R46" s="35">
        <v>1108.3972615490093</v>
      </c>
      <c r="S46" s="35">
        <v>4276.8670010000014</v>
      </c>
      <c r="T46" s="35">
        <v>-5645.7210438004049</v>
      </c>
      <c r="U46" s="35">
        <v>260.45705999999973</v>
      </c>
      <c r="V46" s="36">
        <v>836.13567800000055</v>
      </c>
      <c r="W46" s="36">
        <v>272.26158354900872</v>
      </c>
      <c r="X46" s="36">
        <v>-787.71859900040113</v>
      </c>
      <c r="Y46" s="36">
        <v>-4858.002444800004</v>
      </c>
      <c r="Z46" s="36">
        <v>4276.8670010000014</v>
      </c>
      <c r="AA46" s="36">
        <v>260.45705999999973</v>
      </c>
    </row>
    <row r="47" spans="1:27" x14ac:dyDescent="0.3">
      <c r="A47" s="34">
        <v>36109</v>
      </c>
      <c r="B47" s="34" t="s">
        <v>47</v>
      </c>
      <c r="C47" s="34" t="s">
        <v>64</v>
      </c>
      <c r="D47" s="5">
        <v>-256.74080702102907</v>
      </c>
      <c r="E47" s="5">
        <v>-642.03871040000013</v>
      </c>
      <c r="F47" s="5">
        <v>3.3176797339999951</v>
      </c>
      <c r="G47" s="5">
        <v>-998.21697860001586</v>
      </c>
      <c r="H47" s="5">
        <v>62.611937099999523</v>
      </c>
      <c r="I47" s="5">
        <v>78.482838199999605</v>
      </c>
      <c r="J47" s="5">
        <v>-739.83872300000075</v>
      </c>
      <c r="K47" s="5">
        <v>2307.1793959999995</v>
      </c>
      <c r="L47" s="5">
        <v>-54.294491099999959</v>
      </c>
      <c r="M47" s="5">
        <v>71.040111599999818</v>
      </c>
      <c r="N47" s="5">
        <v>297.92189299999882</v>
      </c>
      <c r="O47" s="5">
        <v>-49.537381400001323</v>
      </c>
      <c r="P47" s="5">
        <v>-46.855599999999868</v>
      </c>
      <c r="Q47" s="5">
        <v>-33.029070000000047</v>
      </c>
      <c r="R47" s="35">
        <v>199.02148177896873</v>
      </c>
      <c r="S47" s="35">
        <v>-1127.6390300000171</v>
      </c>
      <c r="T47" s="35">
        <v>1668.4583653339994</v>
      </c>
      <c r="U47" s="35">
        <v>-739.83872300000075</v>
      </c>
      <c r="V47" s="36">
        <v>86.800284199999169</v>
      </c>
      <c r="W47" s="36">
        <v>112.22119757896957</v>
      </c>
      <c r="X47" s="36">
        <v>-638.72103066600016</v>
      </c>
      <c r="Y47" s="36">
        <v>2307.1793959999995</v>
      </c>
      <c r="Z47" s="36">
        <v>-1127.6390300000171</v>
      </c>
      <c r="AA47" s="36">
        <v>-739.83872300000075</v>
      </c>
    </row>
    <row r="48" spans="1:27" x14ac:dyDescent="0.3">
      <c r="A48" s="34">
        <v>36123</v>
      </c>
      <c r="B48" s="34" t="s">
        <v>47</v>
      </c>
      <c r="C48" s="34" t="s">
        <v>65</v>
      </c>
      <c r="D48" s="5">
        <v>-107.735506</v>
      </c>
      <c r="E48" s="5">
        <v>-4127.5258440000034</v>
      </c>
      <c r="F48" s="5">
        <v>-7.9606589699999972</v>
      </c>
      <c r="G48" s="5">
        <v>864.14360000001034</v>
      </c>
      <c r="H48" s="5">
        <v>52.45681999999988</v>
      </c>
      <c r="I48" s="5">
        <v>65.950640000000021</v>
      </c>
      <c r="J48" s="5">
        <v>61.848989999999958</v>
      </c>
      <c r="K48" s="5">
        <v>2738.2745399999985</v>
      </c>
      <c r="L48" s="5">
        <v>12.20363999999995</v>
      </c>
      <c r="M48" s="5">
        <v>17.036699999999996</v>
      </c>
      <c r="N48" s="5">
        <v>174.67439999999988</v>
      </c>
      <c r="O48" s="5">
        <v>172.03600000000006</v>
      </c>
      <c r="P48" s="5">
        <v>44.478200000000015</v>
      </c>
      <c r="Q48" s="5">
        <v>40.128299999999854</v>
      </c>
      <c r="R48" s="35">
        <v>214.58669399999974</v>
      </c>
      <c r="S48" s="35">
        <v>1120.7861000000103</v>
      </c>
      <c r="T48" s="35">
        <v>-1397.2119629700046</v>
      </c>
      <c r="U48" s="35">
        <v>61.848989999999958</v>
      </c>
      <c r="V48" s="36">
        <v>130.61109999999985</v>
      </c>
      <c r="W48" s="36">
        <v>83.975593999999873</v>
      </c>
      <c r="X48" s="36">
        <v>-4135.4865029700031</v>
      </c>
      <c r="Y48" s="36">
        <v>2738.2745399999985</v>
      </c>
      <c r="Z48" s="36">
        <v>1120.7861000000103</v>
      </c>
      <c r="AA48" s="36">
        <v>61.848989999999958</v>
      </c>
    </row>
    <row r="49" spans="1:27" x14ac:dyDescent="0.3">
      <c r="A49" s="34">
        <v>42001</v>
      </c>
      <c r="B49" s="34" t="s">
        <v>66</v>
      </c>
      <c r="C49" s="34" t="s">
        <v>67</v>
      </c>
      <c r="D49" s="5">
        <v>-310.56370234658095</v>
      </c>
      <c r="E49" s="5">
        <v>2752.2118086999981</v>
      </c>
      <c r="F49" s="5">
        <v>-5.3032883829999946</v>
      </c>
      <c r="G49" s="5">
        <v>-363.29933999999776</v>
      </c>
      <c r="H49" s="5">
        <v>76.451301000000967</v>
      </c>
      <c r="I49" s="5">
        <v>63.586022999999841</v>
      </c>
      <c r="J49" s="5">
        <v>-359.47182999999859</v>
      </c>
      <c r="K49" s="5">
        <v>-1881.8589689999935</v>
      </c>
      <c r="L49" s="5">
        <v>-102.78604699999983</v>
      </c>
      <c r="M49" s="5">
        <v>52.13101400000005</v>
      </c>
      <c r="N49" s="5">
        <v>316.88507910000044</v>
      </c>
      <c r="O49" s="5">
        <v>-14.413869999999406</v>
      </c>
      <c r="P49" s="5">
        <v>-143.80996899999991</v>
      </c>
      <c r="Q49" s="5">
        <v>-79.768479999999727</v>
      </c>
      <c r="R49" s="35">
        <v>95.703667753420518</v>
      </c>
      <c r="S49" s="35">
        <v>-601.2916589999968</v>
      </c>
      <c r="T49" s="35">
        <v>865.04955131700444</v>
      </c>
      <c r="U49" s="35">
        <v>-359.47182999999859</v>
      </c>
      <c r="V49" s="36">
        <v>37.251277000000982</v>
      </c>
      <c r="W49" s="36">
        <v>58.452390753419536</v>
      </c>
      <c r="X49" s="36">
        <v>2746.908520316998</v>
      </c>
      <c r="Y49" s="36">
        <v>-1881.8589689999935</v>
      </c>
      <c r="Z49" s="36">
        <v>-601.2916589999968</v>
      </c>
      <c r="AA49" s="36">
        <v>-359.47182999999859</v>
      </c>
    </row>
    <row r="50" spans="1:27" x14ac:dyDescent="0.3">
      <c r="A50" s="34">
        <v>42009</v>
      </c>
      <c r="B50" s="34" t="s">
        <v>66</v>
      </c>
      <c r="C50" s="34" t="s">
        <v>68</v>
      </c>
      <c r="D50" s="5">
        <v>-89.813073404102099</v>
      </c>
      <c r="E50" s="5">
        <v>2769.455023237002</v>
      </c>
      <c r="F50" s="5">
        <v>-13.43004633932</v>
      </c>
      <c r="G50" s="5">
        <v>-1829.9364199999836</v>
      </c>
      <c r="H50" s="5">
        <v>58.453372900000431</v>
      </c>
      <c r="I50" s="5">
        <v>90.292078999999831</v>
      </c>
      <c r="J50" s="5">
        <v>-533.79452700000002</v>
      </c>
      <c r="K50" s="5">
        <v>-676.06986277000397</v>
      </c>
      <c r="L50" s="5">
        <v>-184.06884600000012</v>
      </c>
      <c r="M50" s="5">
        <v>55.371884399999999</v>
      </c>
      <c r="N50" s="5">
        <v>461.06435300000157</v>
      </c>
      <c r="O50" s="5">
        <v>-19.123743000000104</v>
      </c>
      <c r="P50" s="5">
        <v>-59.066392999999152</v>
      </c>
      <c r="Q50" s="5">
        <v>-29.29869890000009</v>
      </c>
      <c r="R50" s="35">
        <v>391.2997698958996</v>
      </c>
      <c r="S50" s="35">
        <v>-1937.425254899983</v>
      </c>
      <c r="T50" s="35">
        <v>2079.9551141276779</v>
      </c>
      <c r="U50" s="35">
        <v>-533.79452700000002</v>
      </c>
      <c r="V50" s="36">
        <v>-35.323394099999859</v>
      </c>
      <c r="W50" s="36">
        <v>426.62316399589946</v>
      </c>
      <c r="X50" s="36">
        <v>2756.0249768976819</v>
      </c>
      <c r="Y50" s="36">
        <v>-676.06986277000397</v>
      </c>
      <c r="Z50" s="36">
        <v>-1937.425254899983</v>
      </c>
      <c r="AA50" s="36">
        <v>-533.79452700000002</v>
      </c>
    </row>
    <row r="51" spans="1:27" x14ac:dyDescent="0.3">
      <c r="A51" s="34">
        <v>42011</v>
      </c>
      <c r="B51" s="34" t="s">
        <v>66</v>
      </c>
      <c r="C51" s="34" t="s">
        <v>69</v>
      </c>
      <c r="D51" s="5">
        <v>-652.1560107900001</v>
      </c>
      <c r="E51" s="5">
        <v>2166.3066916270036</v>
      </c>
      <c r="F51" s="5">
        <v>8.4438332423999896</v>
      </c>
      <c r="G51" s="5">
        <v>-1711.7827690000122</v>
      </c>
      <c r="H51" s="5">
        <v>62.241139999998268</v>
      </c>
      <c r="I51" s="5">
        <v>93.60462600000028</v>
      </c>
      <c r="J51" s="5">
        <v>-555.4279400000014</v>
      </c>
      <c r="K51" s="5">
        <v>337.03406395000638</v>
      </c>
      <c r="L51" s="5">
        <v>-354.5803463999996</v>
      </c>
      <c r="M51" s="5">
        <v>187.59593200000018</v>
      </c>
      <c r="N51" s="5">
        <v>699.89513499999885</v>
      </c>
      <c r="O51" s="5">
        <v>-19.05670629999986</v>
      </c>
      <c r="P51" s="5">
        <v>-145.08148999999867</v>
      </c>
      <c r="Q51" s="5">
        <v>-117.00276200999997</v>
      </c>
      <c r="R51" s="35">
        <v>36.600475809997874</v>
      </c>
      <c r="S51" s="35">
        <v>-1992.9237273100107</v>
      </c>
      <c r="T51" s="35">
        <v>2511.7845888194101</v>
      </c>
      <c r="U51" s="35">
        <v>-555.4279400000014</v>
      </c>
      <c r="V51" s="36">
        <v>-198.73458040000105</v>
      </c>
      <c r="W51" s="36">
        <v>235.33505620999892</v>
      </c>
      <c r="X51" s="36">
        <v>2174.7505248694038</v>
      </c>
      <c r="Y51" s="36">
        <v>337.03406395000638</v>
      </c>
      <c r="Z51" s="36">
        <v>-1992.9237273100107</v>
      </c>
      <c r="AA51" s="36">
        <v>-555.4279400000014</v>
      </c>
    </row>
    <row r="52" spans="1:27" x14ac:dyDescent="0.3">
      <c r="A52" s="34">
        <v>42013</v>
      </c>
      <c r="B52" s="34" t="s">
        <v>66</v>
      </c>
      <c r="C52" s="34" t="s">
        <v>70</v>
      </c>
      <c r="D52" s="5">
        <v>-270.58877353987373</v>
      </c>
      <c r="E52" s="5">
        <v>-2526.196296715003</v>
      </c>
      <c r="F52" s="5">
        <v>-3.7123710150000022</v>
      </c>
      <c r="G52" s="5">
        <v>1549.8908349999983</v>
      </c>
      <c r="H52" s="5">
        <v>194.91954000000078</v>
      </c>
      <c r="I52" s="5">
        <v>79.28314969999974</v>
      </c>
      <c r="J52" s="5">
        <v>178.00806999999986</v>
      </c>
      <c r="K52" s="5">
        <v>-68.669293009999819</v>
      </c>
      <c r="L52" s="5">
        <v>39.942310500000076</v>
      </c>
      <c r="M52" s="5">
        <v>135.58596399999988</v>
      </c>
      <c r="N52" s="5">
        <v>572.6288379999969</v>
      </c>
      <c r="O52" s="5">
        <v>16.324598799999876</v>
      </c>
      <c r="P52" s="5">
        <v>70.071456000000126</v>
      </c>
      <c r="Q52" s="5">
        <v>32.506630000000087</v>
      </c>
      <c r="R52" s="35">
        <v>751.77102866012365</v>
      </c>
      <c r="S52" s="35">
        <v>1668.7935197999984</v>
      </c>
      <c r="T52" s="35">
        <v>-2598.5779607400027</v>
      </c>
      <c r="U52" s="35">
        <v>178.00806999999986</v>
      </c>
      <c r="V52" s="36">
        <v>314.1450002000006</v>
      </c>
      <c r="W52" s="36">
        <v>437.62602846012305</v>
      </c>
      <c r="X52" s="36">
        <v>-2529.9086677300029</v>
      </c>
      <c r="Y52" s="36">
        <v>-68.669293009999819</v>
      </c>
      <c r="Z52" s="36">
        <v>1668.7935197999984</v>
      </c>
      <c r="AA52" s="36">
        <v>178.00806999999986</v>
      </c>
    </row>
    <row r="53" spans="1:27" x14ac:dyDescent="0.3">
      <c r="A53" s="34">
        <v>42015</v>
      </c>
      <c r="B53" s="34" t="s">
        <v>66</v>
      </c>
      <c r="C53" s="34" t="s">
        <v>71</v>
      </c>
      <c r="D53" s="5">
        <v>-605.95345259578494</v>
      </c>
      <c r="E53" s="5">
        <v>-196.18591878999723</v>
      </c>
      <c r="F53" s="5">
        <v>-9.6627228479999872</v>
      </c>
      <c r="G53" s="5">
        <v>660.61779600003501</v>
      </c>
      <c r="H53" s="5">
        <v>355.83803599999919</v>
      </c>
      <c r="I53" s="5">
        <v>232.21462699999938</v>
      </c>
      <c r="J53" s="5">
        <v>-30.52154999999766</v>
      </c>
      <c r="K53" s="5">
        <v>-1831.225523000001</v>
      </c>
      <c r="L53" s="5">
        <v>35.908093999999892</v>
      </c>
      <c r="M53" s="5">
        <v>188.07962700000007</v>
      </c>
      <c r="N53" s="5">
        <v>1093.4220299999979</v>
      </c>
      <c r="O53" s="5">
        <v>11.345470000000205</v>
      </c>
      <c r="P53" s="5">
        <v>53.544393710000804</v>
      </c>
      <c r="Q53" s="5">
        <v>42.575565000001006</v>
      </c>
      <c r="R53" s="35">
        <v>1299.5089614042115</v>
      </c>
      <c r="S53" s="35">
        <v>768.08322471003703</v>
      </c>
      <c r="T53" s="35">
        <v>-2037.0741646379981</v>
      </c>
      <c r="U53" s="35">
        <v>-30.52154999999766</v>
      </c>
      <c r="V53" s="36">
        <v>623.96075699999847</v>
      </c>
      <c r="W53" s="36">
        <v>675.54820440421304</v>
      </c>
      <c r="X53" s="36">
        <v>-205.84864163799722</v>
      </c>
      <c r="Y53" s="36">
        <v>-1831.225523000001</v>
      </c>
      <c r="Z53" s="36">
        <v>768.08322471003703</v>
      </c>
      <c r="AA53" s="36">
        <v>-30.52154999999766</v>
      </c>
    </row>
    <row r="54" spans="1:27" x14ac:dyDescent="0.3">
      <c r="A54" s="34">
        <v>42021</v>
      </c>
      <c r="B54" s="34" t="s">
        <v>66</v>
      </c>
      <c r="C54" s="34" t="s">
        <v>72</v>
      </c>
      <c r="D54" s="5">
        <v>-442.998017531497</v>
      </c>
      <c r="E54" s="5">
        <v>3356.1786607999966</v>
      </c>
      <c r="F54" s="5">
        <v>0.72565724000000387</v>
      </c>
      <c r="G54" s="5">
        <v>1099.5820299999905</v>
      </c>
      <c r="H54" s="5">
        <v>325.09339290000025</v>
      </c>
      <c r="I54" s="5">
        <v>136.18876400000045</v>
      </c>
      <c r="J54" s="5">
        <v>-87.944259999996575</v>
      </c>
      <c r="K54" s="5">
        <v>-6018.8014021499985</v>
      </c>
      <c r="L54" s="5">
        <v>59.487950000000183</v>
      </c>
      <c r="M54" s="5">
        <v>223.50133129999995</v>
      </c>
      <c r="N54" s="5">
        <v>1131.6113810000024</v>
      </c>
      <c r="O54" s="5">
        <v>16.738257999999405</v>
      </c>
      <c r="P54" s="5">
        <v>89.277196000000004</v>
      </c>
      <c r="Q54" s="5">
        <v>111.35737110000082</v>
      </c>
      <c r="R54" s="35">
        <v>1432.8848016685063</v>
      </c>
      <c r="S54" s="35">
        <v>1316.9548550999907</v>
      </c>
      <c r="T54" s="35">
        <v>-2661.8970841100017</v>
      </c>
      <c r="U54" s="35">
        <v>-87.944259999996575</v>
      </c>
      <c r="V54" s="36">
        <v>520.77010690000088</v>
      </c>
      <c r="W54" s="36">
        <v>912.11469476850539</v>
      </c>
      <c r="X54" s="36">
        <v>3356.9043180399967</v>
      </c>
      <c r="Y54" s="36">
        <v>-6018.8014021499985</v>
      </c>
      <c r="Z54" s="36">
        <v>1316.9548550999907</v>
      </c>
      <c r="AA54" s="36">
        <v>-87.944259999996575</v>
      </c>
    </row>
    <row r="55" spans="1:27" x14ac:dyDescent="0.3">
      <c r="A55" s="34">
        <v>42023</v>
      </c>
      <c r="B55" s="34" t="s">
        <v>66</v>
      </c>
      <c r="C55" s="34" t="s">
        <v>73</v>
      </c>
      <c r="D55" s="5">
        <v>-65.927860613000007</v>
      </c>
      <c r="E55" s="5">
        <v>76.357718278999982</v>
      </c>
      <c r="F55" s="5">
        <v>-0.31102417040000008</v>
      </c>
      <c r="G55" s="5">
        <v>740.70405299999402</v>
      </c>
      <c r="H55" s="5">
        <v>15.893917470000019</v>
      </c>
      <c r="I55" s="5">
        <v>9.3676070000000209</v>
      </c>
      <c r="J55" s="5">
        <v>94.931990000000042</v>
      </c>
      <c r="K55" s="5">
        <v>-1005.2441235900001</v>
      </c>
      <c r="L55" s="5">
        <v>12.191370000000006</v>
      </c>
      <c r="M55" s="5">
        <v>25.283970599999975</v>
      </c>
      <c r="N55" s="5">
        <v>53.054912999999942</v>
      </c>
      <c r="O55" s="5">
        <v>5.0553773000001456</v>
      </c>
      <c r="P55" s="5">
        <v>18.474250999999867</v>
      </c>
      <c r="Q55" s="5">
        <v>20.133383000000322</v>
      </c>
      <c r="R55" s="35">
        <v>49.863917456999957</v>
      </c>
      <c r="S55" s="35">
        <v>784.36706429999435</v>
      </c>
      <c r="T55" s="35">
        <v>-929.19742948140015</v>
      </c>
      <c r="U55" s="35">
        <v>94.931990000000042</v>
      </c>
      <c r="V55" s="36">
        <v>37.452894470000047</v>
      </c>
      <c r="W55" s="36">
        <v>12.41102298699991</v>
      </c>
      <c r="X55" s="36">
        <v>76.046694108599979</v>
      </c>
      <c r="Y55" s="36">
        <v>-1005.2441235900001</v>
      </c>
      <c r="Z55" s="36">
        <v>784.36706429999435</v>
      </c>
      <c r="AA55" s="36">
        <v>94.931990000000042</v>
      </c>
    </row>
    <row r="56" spans="1:27" x14ac:dyDescent="0.3">
      <c r="A56" s="34">
        <v>42025</v>
      </c>
      <c r="B56" s="34" t="s">
        <v>66</v>
      </c>
      <c r="C56" s="34" t="s">
        <v>74</v>
      </c>
      <c r="D56" s="5">
        <v>-920.81426184708005</v>
      </c>
      <c r="E56" s="5">
        <v>-1700.9292735100007</v>
      </c>
      <c r="F56" s="5">
        <v>-0.41992717529999979</v>
      </c>
      <c r="G56" s="5">
        <v>1976.77291900001</v>
      </c>
      <c r="H56" s="5">
        <v>341.34828500000003</v>
      </c>
      <c r="I56" s="5">
        <v>164.31665000000021</v>
      </c>
      <c r="J56" s="5">
        <v>411.77559999999994</v>
      </c>
      <c r="K56" s="5">
        <v>-2139.6683870000006</v>
      </c>
      <c r="L56" s="5">
        <v>108.14216400000009</v>
      </c>
      <c r="M56" s="5">
        <v>556.72230900000068</v>
      </c>
      <c r="N56" s="5">
        <v>629.41732299999967</v>
      </c>
      <c r="O56" s="5">
        <v>29.309391000000687</v>
      </c>
      <c r="P56" s="5">
        <v>128.09299999999985</v>
      </c>
      <c r="Q56" s="5">
        <v>415.85549999999967</v>
      </c>
      <c r="R56" s="35">
        <v>879.13246915292063</v>
      </c>
      <c r="S56" s="35">
        <v>2550.0308100000102</v>
      </c>
      <c r="T56" s="35">
        <v>-3841.0175876853014</v>
      </c>
      <c r="U56" s="35">
        <v>411.77559999999994</v>
      </c>
      <c r="V56" s="36">
        <v>613.80709900000033</v>
      </c>
      <c r="W56" s="36">
        <v>265.3253701529203</v>
      </c>
      <c r="X56" s="36">
        <v>-1701.3492006853007</v>
      </c>
      <c r="Y56" s="36">
        <v>-2139.6683870000006</v>
      </c>
      <c r="Z56" s="36">
        <v>2550.0308100000102</v>
      </c>
      <c r="AA56" s="36">
        <v>411.77559999999994</v>
      </c>
    </row>
    <row r="57" spans="1:27" x14ac:dyDescent="0.3">
      <c r="A57" s="34">
        <v>42027</v>
      </c>
      <c r="B57" s="34" t="s">
        <v>66</v>
      </c>
      <c r="C57" s="34" t="s">
        <v>75</v>
      </c>
      <c r="D57" s="5">
        <v>134.11939885139998</v>
      </c>
      <c r="E57" s="5">
        <v>1275.7206849170034</v>
      </c>
      <c r="F57" s="5">
        <v>-8.2598040430000026</v>
      </c>
      <c r="G57" s="5">
        <v>958.59529999998631</v>
      </c>
      <c r="H57" s="5">
        <v>202.8488698000001</v>
      </c>
      <c r="I57" s="5">
        <v>125.88187600000037</v>
      </c>
      <c r="J57" s="5">
        <v>123.81810000000041</v>
      </c>
      <c r="K57" s="5">
        <v>-4186.1539858599936</v>
      </c>
      <c r="L57" s="5">
        <v>67.115846999999576</v>
      </c>
      <c r="M57" s="5">
        <v>195.22738600000048</v>
      </c>
      <c r="N57" s="5">
        <v>1000.0870690000011</v>
      </c>
      <c r="O57" s="5">
        <v>12.17168700000002</v>
      </c>
      <c r="P57" s="5">
        <v>43.501939299999322</v>
      </c>
      <c r="Q57" s="5">
        <v>55.345419999999649</v>
      </c>
      <c r="R57" s="35">
        <v>1725.2804466514017</v>
      </c>
      <c r="S57" s="35">
        <v>1069.6143462999853</v>
      </c>
      <c r="T57" s="35">
        <v>-2918.6931049859904</v>
      </c>
      <c r="U57" s="35">
        <v>123.81810000000041</v>
      </c>
      <c r="V57" s="36">
        <v>395.84659280000005</v>
      </c>
      <c r="W57" s="36">
        <v>1329.4338538514016</v>
      </c>
      <c r="X57" s="36">
        <v>1267.4608808740034</v>
      </c>
      <c r="Y57" s="36">
        <v>-4186.1539858599936</v>
      </c>
      <c r="Z57" s="36">
        <v>1069.6143462999853</v>
      </c>
      <c r="AA57" s="36">
        <v>123.81810000000041</v>
      </c>
    </row>
    <row r="58" spans="1:27" x14ac:dyDescent="0.3">
      <c r="A58" s="34">
        <v>42029</v>
      </c>
      <c r="B58" s="34" t="s">
        <v>66</v>
      </c>
      <c r="C58" s="34" t="s">
        <v>76</v>
      </c>
      <c r="D58" s="5">
        <v>395.33946944156014</v>
      </c>
      <c r="E58" s="5">
        <v>2017.0933220000006</v>
      </c>
      <c r="F58" s="5">
        <v>17.682154830000002</v>
      </c>
      <c r="G58" s="5">
        <v>-1464.5528999999806</v>
      </c>
      <c r="H58" s="5">
        <v>201.44656000000032</v>
      </c>
      <c r="I58" s="5">
        <v>81.53787900000134</v>
      </c>
      <c r="J58" s="5">
        <v>-563.54392999999982</v>
      </c>
      <c r="K58" s="5">
        <v>-710.21722600000066</v>
      </c>
      <c r="L58" s="5">
        <v>-139.73607400000037</v>
      </c>
      <c r="M58" s="5">
        <v>206.75022899999749</v>
      </c>
      <c r="N58" s="5">
        <v>184.21683000000485</v>
      </c>
      <c r="O58" s="5">
        <v>-9.2407230000007985</v>
      </c>
      <c r="P58" s="5">
        <v>-132.77880100000039</v>
      </c>
      <c r="Q58" s="5">
        <v>-84.000390000000152</v>
      </c>
      <c r="R58" s="35">
        <v>929.55489344156376</v>
      </c>
      <c r="S58" s="35">
        <v>-1690.5728139999819</v>
      </c>
      <c r="T58" s="35">
        <v>1324.5582508299999</v>
      </c>
      <c r="U58" s="35">
        <v>-563.54392999999982</v>
      </c>
      <c r="V58" s="36">
        <v>143.24836500000129</v>
      </c>
      <c r="W58" s="36">
        <v>786.30652844156248</v>
      </c>
      <c r="X58" s="36">
        <v>2034.7754768300006</v>
      </c>
      <c r="Y58" s="36">
        <v>-710.21722600000066</v>
      </c>
      <c r="Z58" s="36">
        <v>-1690.5728139999819</v>
      </c>
      <c r="AA58" s="36">
        <v>-563.54392999999982</v>
      </c>
    </row>
    <row r="59" spans="1:27" x14ac:dyDescent="0.3">
      <c r="A59" s="34">
        <v>42033</v>
      </c>
      <c r="B59" s="34" t="s">
        <v>66</v>
      </c>
      <c r="C59" s="34" t="s">
        <v>77</v>
      </c>
      <c r="D59" s="5">
        <v>-113.52038725761001</v>
      </c>
      <c r="E59" s="5">
        <v>-6065.4169702830004</v>
      </c>
      <c r="F59" s="5">
        <v>-1.1586127710000014</v>
      </c>
      <c r="G59" s="5">
        <v>9862.0007110000588</v>
      </c>
      <c r="H59" s="5">
        <v>519.19160310000007</v>
      </c>
      <c r="I59" s="5">
        <v>264.87754769999992</v>
      </c>
      <c r="J59" s="5">
        <v>3827.1806998999964</v>
      </c>
      <c r="K59" s="5">
        <v>-12945.001060499999</v>
      </c>
      <c r="L59" s="5">
        <v>161.65413419699962</v>
      </c>
      <c r="M59" s="5">
        <v>604.74399719999928</v>
      </c>
      <c r="N59" s="5">
        <v>2004.1922219000044</v>
      </c>
      <c r="O59" s="5">
        <v>138.59220050180011</v>
      </c>
      <c r="P59" s="5">
        <v>779.30919990000075</v>
      </c>
      <c r="Q59" s="5">
        <v>963.28244999999879</v>
      </c>
      <c r="R59" s="35">
        <v>3441.139116839393</v>
      </c>
      <c r="S59" s="35">
        <v>11743.184561401858</v>
      </c>
      <c r="T59" s="35">
        <v>-19011.576643553999</v>
      </c>
      <c r="U59" s="35">
        <v>3827.1806998999964</v>
      </c>
      <c r="V59" s="36">
        <v>945.72328499699961</v>
      </c>
      <c r="W59" s="36">
        <v>2495.4158318423938</v>
      </c>
      <c r="X59" s="36">
        <v>-6066.5755830540002</v>
      </c>
      <c r="Y59" s="36">
        <v>-12945.001060499999</v>
      </c>
      <c r="Z59" s="36">
        <v>11743.184561401858</v>
      </c>
      <c r="AA59" s="36">
        <v>3827.1806998999964</v>
      </c>
    </row>
    <row r="60" spans="1:27" x14ac:dyDescent="0.3">
      <c r="A60" s="34">
        <v>42035</v>
      </c>
      <c r="B60" s="34" t="s">
        <v>66</v>
      </c>
      <c r="C60" s="34" t="s">
        <v>78</v>
      </c>
      <c r="D60" s="5">
        <v>-451.43661751343888</v>
      </c>
      <c r="E60" s="5">
        <v>546.62513895899974</v>
      </c>
      <c r="F60" s="5">
        <v>-33.918402502487005</v>
      </c>
      <c r="G60" s="5">
        <v>2311.154857000045</v>
      </c>
      <c r="H60" s="5">
        <v>206.46172350199959</v>
      </c>
      <c r="I60" s="5">
        <v>110.54889309999999</v>
      </c>
      <c r="J60" s="5">
        <v>203.56950029999825</v>
      </c>
      <c r="K60" s="5">
        <v>-4148.8301445420002</v>
      </c>
      <c r="L60" s="5">
        <v>68.233970289999888</v>
      </c>
      <c r="M60" s="5">
        <v>237.83133139989968</v>
      </c>
      <c r="N60" s="5">
        <v>700.56079300000056</v>
      </c>
      <c r="O60" s="5">
        <v>29.288125700000819</v>
      </c>
      <c r="P60" s="5">
        <v>111.76131040400014</v>
      </c>
      <c r="Q60" s="5">
        <v>108.14861800000108</v>
      </c>
      <c r="R60" s="35">
        <v>872.20009377846077</v>
      </c>
      <c r="S60" s="35">
        <v>2560.3529111040471</v>
      </c>
      <c r="T60" s="35">
        <v>-3636.1234080854874</v>
      </c>
      <c r="U60" s="35">
        <v>203.56950029999825</v>
      </c>
      <c r="V60" s="36">
        <v>385.24458689199946</v>
      </c>
      <c r="W60" s="36">
        <v>486.95550688646136</v>
      </c>
      <c r="X60" s="36">
        <v>512.70673645651277</v>
      </c>
      <c r="Y60" s="36">
        <v>-4148.8301445420002</v>
      </c>
      <c r="Z60" s="36">
        <v>2560.3529111040471</v>
      </c>
      <c r="AA60" s="36">
        <v>203.56950029999825</v>
      </c>
    </row>
    <row r="61" spans="1:27" x14ac:dyDescent="0.3">
      <c r="A61" s="34">
        <v>42037</v>
      </c>
      <c r="B61" s="34" t="s">
        <v>66</v>
      </c>
      <c r="C61" s="34" t="s">
        <v>79</v>
      </c>
      <c r="D61" s="5">
        <v>-552.73801104586198</v>
      </c>
      <c r="E61" s="5">
        <v>-1865.8581550200033</v>
      </c>
      <c r="F61" s="5">
        <v>-9.6840339959999966</v>
      </c>
      <c r="G61" s="5">
        <v>2230.2267839999986</v>
      </c>
      <c r="H61" s="5">
        <v>275.15040909999971</v>
      </c>
      <c r="I61" s="5">
        <v>153.15251609999996</v>
      </c>
      <c r="J61" s="5">
        <v>437.1607699999995</v>
      </c>
      <c r="K61" s="5">
        <v>-2042.2141250999994</v>
      </c>
      <c r="L61" s="5">
        <v>86.632405300000073</v>
      </c>
      <c r="M61" s="5">
        <v>255.20807510000031</v>
      </c>
      <c r="N61" s="5">
        <v>793.87208499999906</v>
      </c>
      <c r="O61" s="5">
        <v>48.652627000000393</v>
      </c>
      <c r="P61" s="5">
        <v>95.119676488000096</v>
      </c>
      <c r="Q61" s="5">
        <v>95.324493000000075</v>
      </c>
      <c r="R61" s="35">
        <v>1011.2774795541371</v>
      </c>
      <c r="S61" s="35">
        <v>2469.3235804879992</v>
      </c>
      <c r="T61" s="35">
        <v>-3917.7563141160026</v>
      </c>
      <c r="U61" s="35">
        <v>437.1607699999995</v>
      </c>
      <c r="V61" s="36">
        <v>514.93533049999974</v>
      </c>
      <c r="W61" s="36">
        <v>496.34214905413739</v>
      </c>
      <c r="X61" s="36">
        <v>-1875.5421890160032</v>
      </c>
      <c r="Y61" s="36">
        <v>-2042.2141250999994</v>
      </c>
      <c r="Z61" s="36">
        <v>2469.3235804879992</v>
      </c>
      <c r="AA61" s="36">
        <v>437.1607699999995</v>
      </c>
    </row>
    <row r="62" spans="1:27" x14ac:dyDescent="0.3">
      <c r="A62" s="34">
        <v>42041</v>
      </c>
      <c r="B62" s="34" t="s">
        <v>66</v>
      </c>
      <c r="C62" s="34" t="s">
        <v>80</v>
      </c>
      <c r="D62" s="5">
        <v>-596.01975488279095</v>
      </c>
      <c r="E62" s="5">
        <v>11324.954984566997</v>
      </c>
      <c r="F62" s="5">
        <v>-7.2537832217999778</v>
      </c>
      <c r="G62" s="5">
        <v>-4110.0498748999962</v>
      </c>
      <c r="H62" s="5">
        <v>-182.70933877300195</v>
      </c>
      <c r="I62" s="5">
        <v>196.7039250100006</v>
      </c>
      <c r="J62" s="5">
        <v>-3569.0047380000015</v>
      </c>
      <c r="K62" s="5">
        <v>-2740.4344152199992</v>
      </c>
      <c r="L62" s="5">
        <v>-236.85876400000006</v>
      </c>
      <c r="M62" s="5">
        <v>216.60596412999985</v>
      </c>
      <c r="N62" s="5">
        <v>609.73284000000422</v>
      </c>
      <c r="O62" s="5">
        <v>-98.621493000000555</v>
      </c>
      <c r="P62" s="5">
        <v>-447.55521789999966</v>
      </c>
      <c r="Q62" s="5">
        <v>-359.47511725000004</v>
      </c>
      <c r="R62" s="35">
        <v>7.4548714842117079</v>
      </c>
      <c r="S62" s="35">
        <v>-5015.7017030499965</v>
      </c>
      <c r="T62" s="35">
        <v>8577.2667861251975</v>
      </c>
      <c r="U62" s="35">
        <v>-3569.0047380000015</v>
      </c>
      <c r="V62" s="36">
        <v>-222.86417776300141</v>
      </c>
      <c r="W62" s="36">
        <v>230.31904924721312</v>
      </c>
      <c r="X62" s="36">
        <v>11317.701201345197</v>
      </c>
      <c r="Y62" s="36">
        <v>-2740.4344152199992</v>
      </c>
      <c r="Z62" s="36">
        <v>-5015.7017030499965</v>
      </c>
      <c r="AA62" s="36">
        <v>-3569.0047380000015</v>
      </c>
    </row>
    <row r="63" spans="1:27" x14ac:dyDescent="0.3">
      <c r="A63" s="34">
        <v>42043</v>
      </c>
      <c r="B63" s="34" t="s">
        <v>66</v>
      </c>
      <c r="C63" s="34" t="s">
        <v>81</v>
      </c>
      <c r="D63" s="5">
        <v>-162.648812985429</v>
      </c>
      <c r="E63" s="5">
        <v>-1866.6021696929965</v>
      </c>
      <c r="F63" s="5">
        <v>-26.372628943500018</v>
      </c>
      <c r="G63" s="5">
        <v>-493.32996689999709</v>
      </c>
      <c r="H63" s="5">
        <v>102.59417196700088</v>
      </c>
      <c r="I63" s="5">
        <v>26.606276999999864</v>
      </c>
      <c r="J63" s="5">
        <v>-255.89197990000139</v>
      </c>
      <c r="K63" s="5">
        <v>2211.0586445560002</v>
      </c>
      <c r="L63" s="5">
        <v>-74.883833961000164</v>
      </c>
      <c r="M63" s="5">
        <v>106.2889224999999</v>
      </c>
      <c r="N63" s="5">
        <v>512.74407664599858</v>
      </c>
      <c r="O63" s="5">
        <v>-21.7835699999996</v>
      </c>
      <c r="P63" s="5">
        <v>-38.678213799999867</v>
      </c>
      <c r="Q63" s="5">
        <v>-19.118471499999941</v>
      </c>
      <c r="R63" s="35">
        <v>510.70080116657005</v>
      </c>
      <c r="S63" s="35">
        <v>-572.9102221999965</v>
      </c>
      <c r="T63" s="35">
        <v>318.08384591950357</v>
      </c>
      <c r="U63" s="35">
        <v>-255.89197990000139</v>
      </c>
      <c r="V63" s="36">
        <v>54.316615006000575</v>
      </c>
      <c r="W63" s="36">
        <v>456.38418616056947</v>
      </c>
      <c r="X63" s="36">
        <v>-1892.9747986364966</v>
      </c>
      <c r="Y63" s="36">
        <v>2211.0586445560002</v>
      </c>
      <c r="Z63" s="36">
        <v>-572.9102221999965</v>
      </c>
      <c r="AA63" s="36">
        <v>-255.89197990000139</v>
      </c>
    </row>
    <row r="64" spans="1:27" x14ac:dyDescent="0.3">
      <c r="A64" s="34">
        <v>42047</v>
      </c>
      <c r="B64" s="34" t="s">
        <v>66</v>
      </c>
      <c r="C64" s="34" t="s">
        <v>82</v>
      </c>
      <c r="D64" s="5">
        <v>-99.99941894220099</v>
      </c>
      <c r="E64" s="5">
        <v>-1397.7992913299995</v>
      </c>
      <c r="F64" s="5">
        <v>0.74449016800000045</v>
      </c>
      <c r="G64" s="5">
        <v>2646.6361490000272</v>
      </c>
      <c r="H64" s="5">
        <v>130.24363089000053</v>
      </c>
      <c r="I64" s="5">
        <v>52.505309560000114</v>
      </c>
      <c r="J64" s="5">
        <v>615.04993630000172</v>
      </c>
      <c r="K64" s="5">
        <v>-2923.1648451000001</v>
      </c>
      <c r="L64" s="5">
        <v>43.625102999999854</v>
      </c>
      <c r="M64" s="5">
        <v>152.96390400000018</v>
      </c>
      <c r="N64" s="5">
        <v>313.16130799999883</v>
      </c>
      <c r="O64" s="5">
        <v>14.392886000000544</v>
      </c>
      <c r="P64" s="5">
        <v>95.311180000000604</v>
      </c>
      <c r="Q64" s="5">
        <v>356.32368499999939</v>
      </c>
      <c r="R64" s="35">
        <v>592.49983650779859</v>
      </c>
      <c r="S64" s="35">
        <v>3112.6639000000278</v>
      </c>
      <c r="T64" s="35">
        <v>-4320.2196462619995</v>
      </c>
      <c r="U64" s="35">
        <v>615.04993630000172</v>
      </c>
      <c r="V64" s="36">
        <v>226.3740434500005</v>
      </c>
      <c r="W64" s="36">
        <v>366.12579305779803</v>
      </c>
      <c r="X64" s="36">
        <v>-1397.0548011619994</v>
      </c>
      <c r="Y64" s="36">
        <v>-2923.1648451000001</v>
      </c>
      <c r="Z64" s="36">
        <v>3112.6639000000278</v>
      </c>
      <c r="AA64" s="36">
        <v>615.04993630000172</v>
      </c>
    </row>
    <row r="65" spans="1:27" x14ac:dyDescent="0.3">
      <c r="A65" s="34">
        <v>42055</v>
      </c>
      <c r="B65" s="34" t="s">
        <v>66</v>
      </c>
      <c r="C65" s="34" t="s">
        <v>83</v>
      </c>
      <c r="D65" s="5">
        <v>-1277.8133424176119</v>
      </c>
      <c r="E65" s="5">
        <v>10423.28205953601</v>
      </c>
      <c r="F65" s="5">
        <v>45.041566633599984</v>
      </c>
      <c r="G65" s="5">
        <v>-5598.4545440000074</v>
      </c>
      <c r="H65" s="5">
        <v>-239.96931631000007</v>
      </c>
      <c r="I65" s="5">
        <v>191.14814229000058</v>
      </c>
      <c r="J65" s="5">
        <v>-2263.4923067</v>
      </c>
      <c r="K65" s="5">
        <v>-1675.2243459810124</v>
      </c>
      <c r="L65" s="5">
        <v>-7.9910134320000026</v>
      </c>
      <c r="M65" s="5">
        <v>135.52898819000075</v>
      </c>
      <c r="N65" s="5">
        <v>1201.7598095799985</v>
      </c>
      <c r="O65" s="5">
        <v>-106.49847520000003</v>
      </c>
      <c r="P65" s="5">
        <v>-590.51756550000027</v>
      </c>
      <c r="Q65" s="5">
        <v>-236.80072329999985</v>
      </c>
      <c r="R65" s="35">
        <v>2.6632679003878366</v>
      </c>
      <c r="S65" s="35">
        <v>-6532.2713080000076</v>
      </c>
      <c r="T65" s="35">
        <v>8793.0992801885968</v>
      </c>
      <c r="U65" s="35">
        <v>-2263.4923067</v>
      </c>
      <c r="V65" s="36">
        <v>-56.812187451999492</v>
      </c>
      <c r="W65" s="36">
        <v>59.475455352387371</v>
      </c>
      <c r="X65" s="36">
        <v>10468.323626169609</v>
      </c>
      <c r="Y65" s="36">
        <v>-1675.2243459810124</v>
      </c>
      <c r="Z65" s="36">
        <v>-6532.2713080000076</v>
      </c>
      <c r="AA65" s="36">
        <v>-2263.4923067</v>
      </c>
    </row>
    <row r="66" spans="1:27" x14ac:dyDescent="0.3">
      <c r="A66" s="34">
        <v>42057</v>
      </c>
      <c r="B66" s="34" t="s">
        <v>66</v>
      </c>
      <c r="C66" s="34" t="s">
        <v>84</v>
      </c>
      <c r="D66" s="5">
        <v>-29.762953734820002</v>
      </c>
      <c r="E66" s="5">
        <v>-595.84710353999981</v>
      </c>
      <c r="F66" s="5">
        <v>7.5907095169999934</v>
      </c>
      <c r="G66" s="5">
        <v>848.49773999999161</v>
      </c>
      <c r="H66" s="5">
        <v>41.874415769999814</v>
      </c>
      <c r="I66" s="5">
        <v>39.125786040000094</v>
      </c>
      <c r="J66" s="5">
        <v>179.13091999999961</v>
      </c>
      <c r="K66" s="5">
        <v>-764.36356499999965</v>
      </c>
      <c r="L66" s="5">
        <v>16.460186506000014</v>
      </c>
      <c r="M66" s="5">
        <v>49.040485940000053</v>
      </c>
      <c r="N66" s="5">
        <v>162.42272779999985</v>
      </c>
      <c r="O66" s="5">
        <v>7.5778399999999237</v>
      </c>
      <c r="P66" s="5">
        <v>29.095095749999928</v>
      </c>
      <c r="Q66" s="5">
        <v>9.1830421999999317</v>
      </c>
      <c r="R66" s="35">
        <v>279.16064832117979</v>
      </c>
      <c r="S66" s="35">
        <v>894.35371794999139</v>
      </c>
      <c r="T66" s="35">
        <v>-1352.6199590229994</v>
      </c>
      <c r="U66" s="35">
        <v>179.13091999999961</v>
      </c>
      <c r="V66" s="36">
        <v>97.460388315999921</v>
      </c>
      <c r="W66" s="36">
        <v>181.7002600051799</v>
      </c>
      <c r="X66" s="36">
        <v>-588.25639402299976</v>
      </c>
      <c r="Y66" s="36">
        <v>-764.36356499999965</v>
      </c>
      <c r="Z66" s="36">
        <v>894.35371794999139</v>
      </c>
      <c r="AA66" s="36">
        <v>179.13091999999961</v>
      </c>
    </row>
    <row r="67" spans="1:27" x14ac:dyDescent="0.3">
      <c r="A67" s="34">
        <v>42061</v>
      </c>
      <c r="B67" s="34" t="s">
        <v>66</v>
      </c>
      <c r="C67" s="34" t="s">
        <v>85</v>
      </c>
      <c r="D67" s="5">
        <v>-44.280900414000001</v>
      </c>
      <c r="E67" s="5">
        <v>-3819.3235737381983</v>
      </c>
      <c r="F67" s="5">
        <v>-2.1405176771159944</v>
      </c>
      <c r="G67" s="5">
        <v>5098.452827000001</v>
      </c>
      <c r="H67" s="5">
        <v>218.34264561489999</v>
      </c>
      <c r="I67" s="5">
        <v>120.88535349999984</v>
      </c>
      <c r="J67" s="5">
        <v>428.76365919999989</v>
      </c>
      <c r="K67" s="5">
        <v>-3797.9358943633997</v>
      </c>
      <c r="L67" s="5">
        <v>97.626150199999756</v>
      </c>
      <c r="M67" s="5">
        <v>299.76893599999948</v>
      </c>
      <c r="N67" s="5">
        <v>1001.989960400002</v>
      </c>
      <c r="O67" s="5">
        <v>49.391256999999314</v>
      </c>
      <c r="P67" s="5">
        <v>216.80769000000055</v>
      </c>
      <c r="Q67" s="5">
        <v>131.66293899999982</v>
      </c>
      <c r="R67" s="35">
        <v>1694.3321453009012</v>
      </c>
      <c r="S67" s="35">
        <v>5496.3147130000007</v>
      </c>
      <c r="T67" s="35">
        <v>-7619.3999857787139</v>
      </c>
      <c r="U67" s="35">
        <v>428.76365919999989</v>
      </c>
      <c r="V67" s="36">
        <v>436.85414931489959</v>
      </c>
      <c r="W67" s="36">
        <v>1257.4779959860016</v>
      </c>
      <c r="X67" s="36">
        <v>-3821.4640914153142</v>
      </c>
      <c r="Y67" s="36">
        <v>-3797.9358943633997</v>
      </c>
      <c r="Z67" s="36">
        <v>5496.3147130000007</v>
      </c>
      <c r="AA67" s="36">
        <v>428.76365919999989</v>
      </c>
    </row>
    <row r="68" spans="1:27" x14ac:dyDescent="0.3">
      <c r="A68" s="34">
        <v>42063</v>
      </c>
      <c r="B68" s="34" t="s">
        <v>66</v>
      </c>
      <c r="C68" s="34" t="s">
        <v>86</v>
      </c>
      <c r="D68" s="5">
        <v>-4871.3032000000003</v>
      </c>
      <c r="E68" s="5">
        <v>-4368.7112800000032</v>
      </c>
      <c r="F68" s="5">
        <v>7.281423999999987</v>
      </c>
      <c r="G68" s="5">
        <v>5738.8927999999723</v>
      </c>
      <c r="H68" s="5">
        <v>1513.7204999999994</v>
      </c>
      <c r="I68" s="5">
        <v>786.84130000000005</v>
      </c>
      <c r="J68" s="5">
        <v>895.64210000000094</v>
      </c>
      <c r="K68" s="5">
        <v>-7082.1953999999969</v>
      </c>
      <c r="L68" s="5">
        <v>352.03580000000011</v>
      </c>
      <c r="M68" s="5">
        <v>1434.3740999999991</v>
      </c>
      <c r="N68" s="5">
        <v>4560.5349999999999</v>
      </c>
      <c r="O68" s="5">
        <v>69.878499999999804</v>
      </c>
      <c r="P68" s="5">
        <v>375.90689999999995</v>
      </c>
      <c r="Q68" s="5">
        <v>587.16300000000047</v>
      </c>
      <c r="R68" s="35">
        <v>3776.2034999999983</v>
      </c>
      <c r="S68" s="35">
        <v>6771.8411999999726</v>
      </c>
      <c r="T68" s="35">
        <v>-11443.625255999999</v>
      </c>
      <c r="U68" s="35">
        <v>895.64210000000094</v>
      </c>
      <c r="V68" s="36">
        <v>2652.5975999999996</v>
      </c>
      <c r="W68" s="36">
        <v>1123.6058999999987</v>
      </c>
      <c r="X68" s="36">
        <v>-4361.4298560000034</v>
      </c>
      <c r="Y68" s="36">
        <v>-7082.1953999999969</v>
      </c>
      <c r="Z68" s="36">
        <v>6771.8411999999726</v>
      </c>
      <c r="AA68" s="36">
        <v>895.64210000000094</v>
      </c>
    </row>
    <row r="69" spans="1:27" x14ac:dyDescent="0.3">
      <c r="A69" s="34">
        <v>42065</v>
      </c>
      <c r="B69" s="34" t="s">
        <v>66</v>
      </c>
      <c r="C69" s="34" t="s">
        <v>87</v>
      </c>
      <c r="D69" s="5">
        <v>-2030.376810469</v>
      </c>
      <c r="E69" s="5">
        <v>140.72204699999929</v>
      </c>
      <c r="F69" s="5">
        <v>-1.9459560000000025</v>
      </c>
      <c r="G69" s="5">
        <v>4764.3051580000028</v>
      </c>
      <c r="H69" s="5">
        <v>539.67167999999947</v>
      </c>
      <c r="I69" s="5">
        <v>303.88842900000009</v>
      </c>
      <c r="J69" s="5">
        <v>1964.6080199999997</v>
      </c>
      <c r="K69" s="5">
        <v>-10558.488644999998</v>
      </c>
      <c r="L69" s="5">
        <v>176.66071499999998</v>
      </c>
      <c r="M69" s="5">
        <v>612.21126999999979</v>
      </c>
      <c r="N69" s="5">
        <v>2896.6242399999974</v>
      </c>
      <c r="O69" s="5">
        <v>39.59607700000015</v>
      </c>
      <c r="P69" s="5">
        <v>362.98476100000062</v>
      </c>
      <c r="Q69" s="5">
        <v>789.5125999999982</v>
      </c>
      <c r="R69" s="35">
        <v>2498.6795235309964</v>
      </c>
      <c r="S69" s="35">
        <v>5956.3985960000018</v>
      </c>
      <c r="T69" s="35">
        <v>-10419.712553999998</v>
      </c>
      <c r="U69" s="35">
        <v>1964.6080199999997</v>
      </c>
      <c r="V69" s="36">
        <v>1020.2208239999995</v>
      </c>
      <c r="W69" s="36">
        <v>1478.4586995309971</v>
      </c>
      <c r="X69" s="36">
        <v>138.7760909999993</v>
      </c>
      <c r="Y69" s="36">
        <v>-10558.488644999998</v>
      </c>
      <c r="Z69" s="36">
        <v>5956.3985960000018</v>
      </c>
      <c r="AA69" s="36">
        <v>1964.6080199999997</v>
      </c>
    </row>
    <row r="70" spans="1:27" x14ac:dyDescent="0.3">
      <c r="A70" s="34">
        <v>42067</v>
      </c>
      <c r="B70" s="34" t="s">
        <v>66</v>
      </c>
      <c r="C70" s="34" t="s">
        <v>88</v>
      </c>
      <c r="D70" s="5">
        <v>-8.5368040005900987</v>
      </c>
      <c r="E70" s="5">
        <v>421.13196269200125</v>
      </c>
      <c r="F70" s="5">
        <v>-1.1554712127999949</v>
      </c>
      <c r="G70" s="5">
        <v>-449.97786299997824</v>
      </c>
      <c r="H70" s="5">
        <v>5.1673098999999638</v>
      </c>
      <c r="I70" s="5">
        <v>11.15640099999996</v>
      </c>
      <c r="J70" s="5">
        <v>-109.69121300000006</v>
      </c>
      <c r="K70" s="5">
        <v>189.64084839600037</v>
      </c>
      <c r="L70" s="5">
        <v>-51.774704000000042</v>
      </c>
      <c r="M70" s="5">
        <v>12.821491000000151</v>
      </c>
      <c r="N70" s="5">
        <v>37.802749999998923</v>
      </c>
      <c r="O70" s="5">
        <v>-7.3453509000000849</v>
      </c>
      <c r="P70" s="5">
        <v>-30.593429999999898</v>
      </c>
      <c r="Q70" s="5">
        <v>-18.65558010759969</v>
      </c>
      <c r="R70" s="35">
        <v>6.6364438994088601</v>
      </c>
      <c r="S70" s="35">
        <v>-506.57222400757792</v>
      </c>
      <c r="T70" s="35">
        <v>609.61733987520165</v>
      </c>
      <c r="U70" s="35">
        <v>-109.69121300000006</v>
      </c>
      <c r="V70" s="36">
        <v>-35.450993100000119</v>
      </c>
      <c r="W70" s="36">
        <v>42.087436999408979</v>
      </c>
      <c r="X70" s="36">
        <v>419.97649147920129</v>
      </c>
      <c r="Y70" s="36">
        <v>189.64084839600037</v>
      </c>
      <c r="Z70" s="36">
        <v>-506.57222400757792</v>
      </c>
      <c r="AA70" s="36">
        <v>-109.69121300000006</v>
      </c>
    </row>
    <row r="71" spans="1:27" x14ac:dyDescent="0.3">
      <c r="A71" s="34">
        <v>42069</v>
      </c>
      <c r="B71" s="34" t="s">
        <v>66</v>
      </c>
      <c r="C71" s="34" t="s">
        <v>89</v>
      </c>
      <c r="D71" s="5">
        <v>-268.79079810000002</v>
      </c>
      <c r="E71" s="5">
        <v>-18.387883800000054</v>
      </c>
      <c r="F71" s="5">
        <v>0.85452229999999929</v>
      </c>
      <c r="G71" s="5">
        <v>-356.16354999999749</v>
      </c>
      <c r="H71" s="5">
        <v>198.49744002000079</v>
      </c>
      <c r="I71" s="5">
        <v>99.338571999999658</v>
      </c>
      <c r="J71" s="5">
        <v>-255.25359999899956</v>
      </c>
      <c r="K71" s="5">
        <v>-280.52013499999885</v>
      </c>
      <c r="L71" s="5">
        <v>-13.898529998999948</v>
      </c>
      <c r="M71" s="5">
        <v>253.98061000999951</v>
      </c>
      <c r="N71" s="5">
        <v>660.2704000019985</v>
      </c>
      <c r="O71" s="5">
        <v>3.7714999999998327</v>
      </c>
      <c r="P71" s="5">
        <v>6.9150000010004078</v>
      </c>
      <c r="Q71" s="5">
        <v>-30.607100000001083</v>
      </c>
      <c r="R71" s="35">
        <v>929.39769393299844</v>
      </c>
      <c r="S71" s="35">
        <v>-376.08414999899833</v>
      </c>
      <c r="T71" s="35">
        <v>-298.05349649999891</v>
      </c>
      <c r="U71" s="35">
        <v>-255.25359999899956</v>
      </c>
      <c r="V71" s="36">
        <v>283.93748202100051</v>
      </c>
      <c r="W71" s="36">
        <v>645.46021191199793</v>
      </c>
      <c r="X71" s="36">
        <v>-17.533361500000055</v>
      </c>
      <c r="Y71" s="36">
        <v>-280.52013499999885</v>
      </c>
      <c r="Z71" s="36">
        <v>-376.08414999899833</v>
      </c>
      <c r="AA71" s="36">
        <v>-255.25359999899956</v>
      </c>
    </row>
    <row r="72" spans="1:27" x14ac:dyDescent="0.3">
      <c r="A72" s="34">
        <v>42071</v>
      </c>
      <c r="B72" s="34" t="s">
        <v>66</v>
      </c>
      <c r="C72" s="34" t="s">
        <v>90</v>
      </c>
      <c r="D72" s="5">
        <v>-916.23460694195001</v>
      </c>
      <c r="E72" s="5">
        <v>9542.5772579999757</v>
      </c>
      <c r="F72" s="5">
        <v>63.115373899999895</v>
      </c>
      <c r="G72" s="5">
        <v>-1967.6493130000017</v>
      </c>
      <c r="H72" s="5">
        <v>149.47639100000379</v>
      </c>
      <c r="I72" s="5">
        <v>227.23239099999955</v>
      </c>
      <c r="J72" s="5">
        <v>-2618.2941900000005</v>
      </c>
      <c r="K72" s="5">
        <v>-4622.1252890000032</v>
      </c>
      <c r="L72" s="5">
        <v>-32.202756099999988</v>
      </c>
      <c r="M72" s="5">
        <v>254.57107499999984</v>
      </c>
      <c r="N72" s="5">
        <v>426.56695999999647</v>
      </c>
      <c r="O72" s="5">
        <v>-227.81686199999967</v>
      </c>
      <c r="P72" s="5">
        <v>-154.63007999999991</v>
      </c>
      <c r="Q72" s="5">
        <v>-124.60059600000022</v>
      </c>
      <c r="R72" s="35">
        <v>109.40945395804965</v>
      </c>
      <c r="S72" s="35">
        <v>-2474.6968510000015</v>
      </c>
      <c r="T72" s="35">
        <v>4983.5673428999726</v>
      </c>
      <c r="U72" s="35">
        <v>-2618.2941900000005</v>
      </c>
      <c r="V72" s="36">
        <v>344.50602590000335</v>
      </c>
      <c r="W72" s="36">
        <v>-235.0965719419537</v>
      </c>
      <c r="X72" s="36">
        <v>9605.6926318999758</v>
      </c>
      <c r="Y72" s="36">
        <v>-4622.1252890000032</v>
      </c>
      <c r="Z72" s="36">
        <v>-2474.6968510000015</v>
      </c>
      <c r="AA72" s="36">
        <v>-2618.2941900000005</v>
      </c>
    </row>
    <row r="73" spans="1:27" x14ac:dyDescent="0.3">
      <c r="A73" s="34">
        <v>42075</v>
      </c>
      <c r="B73" s="34" t="s">
        <v>66</v>
      </c>
      <c r="C73" s="34" t="s">
        <v>91</v>
      </c>
      <c r="D73" s="5">
        <v>-739.59182787537509</v>
      </c>
      <c r="E73" s="5">
        <v>-2338.7829386640005</v>
      </c>
      <c r="F73" s="5">
        <v>-5.6934337229999983</v>
      </c>
      <c r="G73" s="5">
        <v>-251.89372400000866</v>
      </c>
      <c r="H73" s="5">
        <v>192.46510832999957</v>
      </c>
      <c r="I73" s="5">
        <v>69.316284300000007</v>
      </c>
      <c r="J73" s="5">
        <v>-255.38400799999908</v>
      </c>
      <c r="K73" s="5">
        <v>2875.6083822299952</v>
      </c>
      <c r="L73" s="5">
        <v>-37.05598119900003</v>
      </c>
      <c r="M73" s="5">
        <v>107.17133459999968</v>
      </c>
      <c r="N73" s="5">
        <v>451.39835399000003</v>
      </c>
      <c r="O73" s="5">
        <v>-8.9204100000001745</v>
      </c>
      <c r="P73" s="5">
        <v>-44.270580000000336</v>
      </c>
      <c r="Q73" s="5">
        <v>-14.371536999999989</v>
      </c>
      <c r="R73" s="35">
        <v>43.703272145624169</v>
      </c>
      <c r="S73" s="35">
        <v>-319.45625100000916</v>
      </c>
      <c r="T73" s="35">
        <v>531.13200984299465</v>
      </c>
      <c r="U73" s="35">
        <v>-255.38400799999908</v>
      </c>
      <c r="V73" s="36">
        <v>224.72541143099954</v>
      </c>
      <c r="W73" s="36">
        <v>-181.02213928537537</v>
      </c>
      <c r="X73" s="36">
        <v>-2344.4763723870005</v>
      </c>
      <c r="Y73" s="36">
        <v>2875.6083822299952</v>
      </c>
      <c r="Z73" s="36">
        <v>-319.45625100000916</v>
      </c>
      <c r="AA73" s="36">
        <v>-255.38400799999908</v>
      </c>
    </row>
    <row r="74" spans="1:27" x14ac:dyDescent="0.3">
      <c r="A74" s="34">
        <v>42079</v>
      </c>
      <c r="B74" s="34" t="s">
        <v>66</v>
      </c>
      <c r="C74" s="34" t="s">
        <v>92</v>
      </c>
      <c r="D74" s="5">
        <v>-1531.8884509787999</v>
      </c>
      <c r="E74" s="5">
        <v>-8820.7194529215012</v>
      </c>
      <c r="F74" s="5">
        <v>-1.5518000656000019</v>
      </c>
      <c r="G74" s="5">
        <v>5955.2862629999872</v>
      </c>
      <c r="H74" s="5">
        <v>1200.0399515999998</v>
      </c>
      <c r="I74" s="5">
        <v>414.56213790000038</v>
      </c>
      <c r="J74" s="5">
        <v>1288.7888877000005</v>
      </c>
      <c r="K74" s="5">
        <v>-3774.2580838099984</v>
      </c>
      <c r="L74" s="5">
        <v>264.15641384990067</v>
      </c>
      <c r="M74" s="5">
        <v>1147.3840716159975</v>
      </c>
      <c r="N74" s="5">
        <v>2175.9466122750018</v>
      </c>
      <c r="O74" s="5">
        <v>193.08231009999872</v>
      </c>
      <c r="P74" s="5">
        <v>567.08371399999851</v>
      </c>
      <c r="Q74" s="5">
        <v>922.12350439999864</v>
      </c>
      <c r="R74" s="35">
        <v>3670.2007362621002</v>
      </c>
      <c r="S74" s="35">
        <v>7637.5757914999831</v>
      </c>
      <c r="T74" s="35">
        <v>-12596.529336797099</v>
      </c>
      <c r="U74" s="35">
        <v>1288.7888877000005</v>
      </c>
      <c r="V74" s="36">
        <v>1878.7585033499008</v>
      </c>
      <c r="W74" s="36">
        <v>1791.4422329121994</v>
      </c>
      <c r="X74" s="36">
        <v>-8822.2712529871005</v>
      </c>
      <c r="Y74" s="36">
        <v>-3774.2580838099984</v>
      </c>
      <c r="Z74" s="36">
        <v>7637.5757914999831</v>
      </c>
      <c r="AA74" s="36">
        <v>1288.7888877000005</v>
      </c>
    </row>
    <row r="75" spans="1:27" x14ac:dyDescent="0.3">
      <c r="A75" s="34">
        <v>42081</v>
      </c>
      <c r="B75" s="34" t="s">
        <v>66</v>
      </c>
      <c r="C75" s="34" t="s">
        <v>93</v>
      </c>
      <c r="D75" s="5">
        <v>-168.91147228316001</v>
      </c>
      <c r="E75" s="5">
        <v>-1431.4684696590048</v>
      </c>
      <c r="F75" s="5">
        <v>7.6027191746799971</v>
      </c>
      <c r="G75" s="5">
        <v>2408.6372830000473</v>
      </c>
      <c r="H75" s="5">
        <v>140.42982244499944</v>
      </c>
      <c r="I75" s="5">
        <v>84.634196800000609</v>
      </c>
      <c r="J75" s="5">
        <v>285.36209740000049</v>
      </c>
      <c r="K75" s="5">
        <v>-2264.9049094219954</v>
      </c>
      <c r="L75" s="5">
        <v>50.971879907300263</v>
      </c>
      <c r="M75" s="5">
        <v>63.493184799999653</v>
      </c>
      <c r="N75" s="5">
        <v>600.14826489999541</v>
      </c>
      <c r="O75" s="5">
        <v>35.931184299999586</v>
      </c>
      <c r="P75" s="5">
        <v>66.136318300000312</v>
      </c>
      <c r="Q75" s="5">
        <v>121.93507900000077</v>
      </c>
      <c r="R75" s="35">
        <v>770.76587656913534</v>
      </c>
      <c r="S75" s="35">
        <v>2632.639864600048</v>
      </c>
      <c r="T75" s="35">
        <v>-3688.7706599063204</v>
      </c>
      <c r="U75" s="35">
        <v>285.36209740000049</v>
      </c>
      <c r="V75" s="36">
        <v>276.03589915230032</v>
      </c>
      <c r="W75" s="36">
        <v>494.72997741683503</v>
      </c>
      <c r="X75" s="36">
        <v>-1423.8657504843247</v>
      </c>
      <c r="Y75" s="36">
        <v>-2264.9049094219954</v>
      </c>
      <c r="Z75" s="36">
        <v>2632.639864600048</v>
      </c>
      <c r="AA75" s="36">
        <v>285.36209740000049</v>
      </c>
    </row>
    <row r="76" spans="1:27" x14ac:dyDescent="0.3">
      <c r="A76" s="34">
        <v>42083</v>
      </c>
      <c r="B76" s="34" t="s">
        <v>66</v>
      </c>
      <c r="C76" s="34" t="s">
        <v>94</v>
      </c>
      <c r="D76" s="5">
        <v>-558.63508884664998</v>
      </c>
      <c r="E76" s="5">
        <v>440.0073796000006</v>
      </c>
      <c r="F76" s="5">
        <v>2.1863090499999984</v>
      </c>
      <c r="G76" s="5">
        <v>1416.5656399999862</v>
      </c>
      <c r="H76" s="5">
        <v>168.45628970000007</v>
      </c>
      <c r="I76" s="5">
        <v>97.308811999999762</v>
      </c>
      <c r="J76" s="5">
        <v>184.44729999999981</v>
      </c>
      <c r="K76" s="5">
        <v>-2912.4624210000002</v>
      </c>
      <c r="L76" s="5">
        <v>55.463694000000032</v>
      </c>
      <c r="M76" s="5">
        <v>207.30743900000016</v>
      </c>
      <c r="N76" s="5">
        <v>463.14808000000085</v>
      </c>
      <c r="O76" s="5">
        <v>5.7924849999999424</v>
      </c>
      <c r="P76" s="5">
        <v>119.14459999999963</v>
      </c>
      <c r="Q76" s="5">
        <v>311.25500000000466</v>
      </c>
      <c r="R76" s="35">
        <v>433.04922585335089</v>
      </c>
      <c r="S76" s="35">
        <v>1852.7577249999904</v>
      </c>
      <c r="T76" s="35">
        <v>-2470.2687323499995</v>
      </c>
      <c r="U76" s="35">
        <v>184.44729999999981</v>
      </c>
      <c r="V76" s="36">
        <v>321.22879569999986</v>
      </c>
      <c r="W76" s="36">
        <v>111.82043015335103</v>
      </c>
      <c r="X76" s="36">
        <v>442.19368865000058</v>
      </c>
      <c r="Y76" s="36">
        <v>-2912.4624210000002</v>
      </c>
      <c r="Z76" s="36">
        <v>1852.7577249999904</v>
      </c>
      <c r="AA76" s="36">
        <v>184.44729999999981</v>
      </c>
    </row>
    <row r="77" spans="1:27" x14ac:dyDescent="0.3">
      <c r="A77" s="34">
        <v>42087</v>
      </c>
      <c r="B77" s="34" t="s">
        <v>66</v>
      </c>
      <c r="C77" s="34" t="s">
        <v>95</v>
      </c>
      <c r="D77" s="5">
        <v>-71.565717158399991</v>
      </c>
      <c r="E77" s="5">
        <v>-672.07385680199877</v>
      </c>
      <c r="F77" s="5">
        <v>12.227862625599997</v>
      </c>
      <c r="G77" s="5">
        <v>-157.30000099999597</v>
      </c>
      <c r="H77" s="5">
        <v>23.760605000000396</v>
      </c>
      <c r="I77" s="5">
        <v>9.6284331000001657</v>
      </c>
      <c r="J77" s="5">
        <v>-23.076733799999602</v>
      </c>
      <c r="K77" s="5">
        <v>792.91278809000141</v>
      </c>
      <c r="L77" s="5">
        <v>-8.5666849999998931</v>
      </c>
      <c r="M77" s="5">
        <v>24.976276000000325</v>
      </c>
      <c r="N77" s="5">
        <v>78.428077000000485</v>
      </c>
      <c r="O77" s="5">
        <v>-1.2691880000002129</v>
      </c>
      <c r="P77" s="5">
        <v>-2.9535399999999754</v>
      </c>
      <c r="Q77" s="5">
        <v>-5.1146200000002864</v>
      </c>
      <c r="R77" s="35">
        <v>56.660988941601488</v>
      </c>
      <c r="S77" s="35">
        <v>-166.63734899999645</v>
      </c>
      <c r="T77" s="35">
        <v>133.06679391360262</v>
      </c>
      <c r="U77" s="35">
        <v>-23.076733799999602</v>
      </c>
      <c r="V77" s="36">
        <v>24.822353100000669</v>
      </c>
      <c r="W77" s="36">
        <v>31.838635841600819</v>
      </c>
      <c r="X77" s="36">
        <v>-659.84599417639879</v>
      </c>
      <c r="Y77" s="36">
        <v>792.91278809000141</v>
      </c>
      <c r="Z77" s="36">
        <v>-166.63734899999645</v>
      </c>
      <c r="AA77" s="36">
        <v>-23.076733799999602</v>
      </c>
    </row>
    <row r="78" spans="1:27" x14ac:dyDescent="0.3">
      <c r="A78" s="34">
        <v>42093</v>
      </c>
      <c r="B78" s="34" t="s">
        <v>66</v>
      </c>
      <c r="C78" s="34" t="s">
        <v>96</v>
      </c>
      <c r="D78" s="5">
        <v>5.6833417999999938</v>
      </c>
      <c r="E78" s="5">
        <v>20.116798099999869</v>
      </c>
      <c r="F78" s="5">
        <v>13.681231520000004</v>
      </c>
      <c r="G78" s="5">
        <v>646.2301899999984</v>
      </c>
      <c r="H78" s="5">
        <v>138.64010999999982</v>
      </c>
      <c r="I78" s="5">
        <v>68.785134000000198</v>
      </c>
      <c r="J78" s="5">
        <v>169.02372000000014</v>
      </c>
      <c r="K78" s="5">
        <v>-1850.1944365999989</v>
      </c>
      <c r="L78" s="5">
        <v>21.492949510000017</v>
      </c>
      <c r="M78" s="5">
        <v>100.99858870000003</v>
      </c>
      <c r="N78" s="5">
        <v>466.80358400000023</v>
      </c>
      <c r="O78" s="5">
        <v>24.047941999999921</v>
      </c>
      <c r="P78" s="5">
        <v>116.81766020000009</v>
      </c>
      <c r="Q78" s="5">
        <v>57.874900000000025</v>
      </c>
      <c r="R78" s="35">
        <v>802.40370801000029</v>
      </c>
      <c r="S78" s="35">
        <v>844.97069219999844</v>
      </c>
      <c r="T78" s="35">
        <v>-1816.396406979999</v>
      </c>
      <c r="U78" s="35">
        <v>169.02372000000014</v>
      </c>
      <c r="V78" s="36">
        <v>228.91819351000004</v>
      </c>
      <c r="W78" s="36">
        <v>573.48551450000025</v>
      </c>
      <c r="X78" s="36">
        <v>33.798029619999873</v>
      </c>
      <c r="Y78" s="36">
        <v>-1850.1944365999989</v>
      </c>
      <c r="Z78" s="36">
        <v>844.97069219999844</v>
      </c>
      <c r="AA78" s="36">
        <v>169.02372000000014</v>
      </c>
    </row>
    <row r="79" spans="1:27" x14ac:dyDescent="0.3">
      <c r="A79" s="34">
        <v>42097</v>
      </c>
      <c r="B79" s="34" t="s">
        <v>66</v>
      </c>
      <c r="C79" s="34" t="s">
        <v>97</v>
      </c>
      <c r="D79" s="5">
        <v>-449.94821769036304</v>
      </c>
      <c r="E79" s="5">
        <v>3552.2348257720005</v>
      </c>
      <c r="F79" s="5">
        <v>-3.4328911258999995</v>
      </c>
      <c r="G79" s="5">
        <v>-1323.8593355000048</v>
      </c>
      <c r="H79" s="5">
        <v>-25.49272800000017</v>
      </c>
      <c r="I79" s="5">
        <v>54.497423999999683</v>
      </c>
      <c r="J79" s="5">
        <v>-1119.9025419999998</v>
      </c>
      <c r="K79" s="5">
        <v>-705.55781830600245</v>
      </c>
      <c r="L79" s="5">
        <v>-6.9972532999999544</v>
      </c>
      <c r="M79" s="5">
        <v>57.570257000000311</v>
      </c>
      <c r="N79" s="5">
        <v>370.53131600000052</v>
      </c>
      <c r="O79" s="5">
        <v>-108.06384999999864</v>
      </c>
      <c r="P79" s="5">
        <v>-197.31771000000026</v>
      </c>
      <c r="Q79" s="5">
        <v>-94.266841999999997</v>
      </c>
      <c r="R79" s="35">
        <v>0.16079800963734669</v>
      </c>
      <c r="S79" s="35">
        <v>-1723.5077375000037</v>
      </c>
      <c r="T79" s="35">
        <v>2843.2441163400981</v>
      </c>
      <c r="U79" s="35">
        <v>-1119.9025419999998</v>
      </c>
      <c r="V79" s="36">
        <v>22.007442699999558</v>
      </c>
      <c r="W79" s="36">
        <v>-21.846644690362211</v>
      </c>
      <c r="X79" s="36">
        <v>3548.8019346461006</v>
      </c>
      <c r="Y79" s="36">
        <v>-705.55781830600245</v>
      </c>
      <c r="Z79" s="36">
        <v>-1723.5077375000037</v>
      </c>
      <c r="AA79" s="36">
        <v>-1119.9025419999998</v>
      </c>
    </row>
    <row r="80" spans="1:27" x14ac:dyDescent="0.3">
      <c r="A80" s="34">
        <v>42099</v>
      </c>
      <c r="B80" s="34" t="s">
        <v>66</v>
      </c>
      <c r="C80" s="34" t="s">
        <v>98</v>
      </c>
      <c r="D80" s="5">
        <v>-241.28899057894</v>
      </c>
      <c r="E80" s="5">
        <v>3732.7902408515947</v>
      </c>
      <c r="F80" s="5">
        <v>22.534528246579981</v>
      </c>
      <c r="G80" s="5">
        <v>1269.1235469999956</v>
      </c>
      <c r="H80" s="5">
        <v>158.21115779899992</v>
      </c>
      <c r="I80" s="5">
        <v>61.437432990000161</v>
      </c>
      <c r="J80" s="5">
        <v>73.380677000000105</v>
      </c>
      <c r="K80" s="5">
        <v>-5961.3749609599981</v>
      </c>
      <c r="L80" s="5">
        <v>33.315948072000083</v>
      </c>
      <c r="M80" s="5">
        <v>208.48941550000018</v>
      </c>
      <c r="N80" s="5">
        <v>504.9630417999997</v>
      </c>
      <c r="O80" s="5">
        <v>16.477339000000029</v>
      </c>
      <c r="P80" s="5">
        <v>70.452205200000208</v>
      </c>
      <c r="Q80" s="5">
        <v>51.470118499999899</v>
      </c>
      <c r="R80" s="35">
        <v>725.12800558206004</v>
      </c>
      <c r="S80" s="35">
        <v>1407.5232096999957</v>
      </c>
      <c r="T80" s="35">
        <v>-2206.0501918618234</v>
      </c>
      <c r="U80" s="35">
        <v>73.380677000000105</v>
      </c>
      <c r="V80" s="36">
        <v>252.96453886100016</v>
      </c>
      <c r="W80" s="36">
        <v>472.16346672105988</v>
      </c>
      <c r="X80" s="36">
        <v>3755.3247690981748</v>
      </c>
      <c r="Y80" s="36">
        <v>-5961.3749609599981</v>
      </c>
      <c r="Z80" s="36">
        <v>1407.5232096999957</v>
      </c>
      <c r="AA80" s="36">
        <v>73.380677000000105</v>
      </c>
    </row>
    <row r="81" spans="1:27" x14ac:dyDescent="0.3">
      <c r="A81" s="34">
        <v>42105</v>
      </c>
      <c r="B81" s="34" t="s">
        <v>66</v>
      </c>
      <c r="C81" s="34" t="s">
        <v>99</v>
      </c>
      <c r="D81" s="5">
        <v>-36.10051354782</v>
      </c>
      <c r="E81" s="5">
        <v>-1939.7557056599981</v>
      </c>
      <c r="F81" s="5">
        <v>0.99485385380000224</v>
      </c>
      <c r="G81" s="5">
        <v>1859.1181499999948</v>
      </c>
      <c r="H81" s="5">
        <v>63.321068600000217</v>
      </c>
      <c r="I81" s="5">
        <v>65.167162000000189</v>
      </c>
      <c r="J81" s="5">
        <v>210.62888999999996</v>
      </c>
      <c r="K81" s="5">
        <v>-896.39907223000046</v>
      </c>
      <c r="L81" s="5">
        <v>23.108152000000018</v>
      </c>
      <c r="M81" s="5">
        <v>77.722065400000247</v>
      </c>
      <c r="N81" s="5">
        <v>376.37031000000025</v>
      </c>
      <c r="O81" s="5">
        <v>8.8577010000003611</v>
      </c>
      <c r="P81" s="5">
        <v>103.95119229999909</v>
      </c>
      <c r="Q81" s="5">
        <v>83.005495999999766</v>
      </c>
      <c r="R81" s="35">
        <v>569.5882444521809</v>
      </c>
      <c r="S81" s="35">
        <v>2054.932539299994</v>
      </c>
      <c r="T81" s="35">
        <v>-2835.1599240361984</v>
      </c>
      <c r="U81" s="35">
        <v>210.62888999999996</v>
      </c>
      <c r="V81" s="36">
        <v>151.59638260000042</v>
      </c>
      <c r="W81" s="36">
        <v>417.99186185218048</v>
      </c>
      <c r="X81" s="36">
        <v>-1938.7608518061982</v>
      </c>
      <c r="Y81" s="36">
        <v>-896.39907223000046</v>
      </c>
      <c r="Z81" s="36">
        <v>2054.932539299994</v>
      </c>
      <c r="AA81" s="36">
        <v>210.62888999999996</v>
      </c>
    </row>
    <row r="82" spans="1:27" x14ac:dyDescent="0.3">
      <c r="A82" s="34">
        <v>42107</v>
      </c>
      <c r="B82" s="34" t="s">
        <v>66</v>
      </c>
      <c r="C82" s="34" t="s">
        <v>100</v>
      </c>
      <c r="D82" s="5">
        <v>-83.900827954300013</v>
      </c>
      <c r="E82" s="5">
        <v>-457.23155199999746</v>
      </c>
      <c r="F82" s="5">
        <v>-33.354050000000001</v>
      </c>
      <c r="G82" s="5">
        <v>360.98758099996485</v>
      </c>
      <c r="H82" s="5">
        <v>122.21029455000098</v>
      </c>
      <c r="I82" s="5">
        <v>45.718780000000152</v>
      </c>
      <c r="J82" s="5">
        <v>114.76056999999855</v>
      </c>
      <c r="K82" s="5">
        <v>-607.80800900000031</v>
      </c>
      <c r="L82" s="5">
        <v>25.595235520000188</v>
      </c>
      <c r="M82" s="5">
        <v>100.04731682999955</v>
      </c>
      <c r="N82" s="5">
        <v>330.50467999999819</v>
      </c>
      <c r="O82" s="5">
        <v>8.4246108999996068</v>
      </c>
      <c r="P82" s="5">
        <v>35.199200000000019</v>
      </c>
      <c r="Q82" s="5">
        <v>38.87240699999893</v>
      </c>
      <c r="R82" s="35">
        <v>540.17547894569907</v>
      </c>
      <c r="S82" s="35">
        <v>443.4837988999634</v>
      </c>
      <c r="T82" s="35">
        <v>-1098.3936109999977</v>
      </c>
      <c r="U82" s="35">
        <v>114.76056999999855</v>
      </c>
      <c r="V82" s="36">
        <v>193.52431007000132</v>
      </c>
      <c r="W82" s="36">
        <v>346.65116887569775</v>
      </c>
      <c r="X82" s="36">
        <v>-490.58560199999749</v>
      </c>
      <c r="Y82" s="36">
        <v>-607.80800900000031</v>
      </c>
      <c r="Z82" s="36">
        <v>443.4837988999634</v>
      </c>
      <c r="AA82" s="36">
        <v>114.76056999999855</v>
      </c>
    </row>
    <row r="83" spans="1:27" x14ac:dyDescent="0.3">
      <c r="A83" s="34">
        <v>42109</v>
      </c>
      <c r="B83" s="34" t="s">
        <v>66</v>
      </c>
      <c r="C83" s="34" t="s">
        <v>101</v>
      </c>
      <c r="D83" s="5">
        <v>-293.99997985347011</v>
      </c>
      <c r="E83" s="5">
        <v>7130.1409514299958</v>
      </c>
      <c r="F83" s="5">
        <v>16.703497684000013</v>
      </c>
      <c r="G83" s="5">
        <v>-1939.5524330000044</v>
      </c>
      <c r="H83" s="5">
        <v>121.5384839999997</v>
      </c>
      <c r="I83" s="5">
        <v>132.6309610000003</v>
      </c>
      <c r="J83" s="5">
        <v>-939.35315000000082</v>
      </c>
      <c r="K83" s="5">
        <v>-3951.4596220099993</v>
      </c>
      <c r="L83" s="5">
        <v>-257.98775800000004</v>
      </c>
      <c r="M83" s="5">
        <v>82.419944999999871</v>
      </c>
      <c r="N83" s="5">
        <v>215.39646999999968</v>
      </c>
      <c r="O83" s="5">
        <v>-33.758041999999932</v>
      </c>
      <c r="P83" s="5">
        <v>-153.91494579999971</v>
      </c>
      <c r="Q83" s="5">
        <v>-128.79568280000012</v>
      </c>
      <c r="R83" s="35">
        <v>-1.8778534706029859E-3</v>
      </c>
      <c r="S83" s="35">
        <v>-2256.0211036000042</v>
      </c>
      <c r="T83" s="35">
        <v>3195.3848271039969</v>
      </c>
      <c r="U83" s="35">
        <v>-939.35315000000082</v>
      </c>
      <c r="V83" s="36">
        <v>-3.818313000000046</v>
      </c>
      <c r="W83" s="36">
        <v>3.816435146529443</v>
      </c>
      <c r="X83" s="36">
        <v>7146.8444491139962</v>
      </c>
      <c r="Y83" s="36">
        <v>-3951.4596220099993</v>
      </c>
      <c r="Z83" s="36">
        <v>-2256.0211036000042</v>
      </c>
      <c r="AA83" s="36">
        <v>-939.35315000000082</v>
      </c>
    </row>
    <row r="84" spans="1:27" x14ac:dyDescent="0.3">
      <c r="A84" s="34">
        <v>42111</v>
      </c>
      <c r="B84" s="34" t="s">
        <v>66</v>
      </c>
      <c r="C84" s="34" t="s">
        <v>41</v>
      </c>
      <c r="D84" s="5">
        <v>-400.99934244132112</v>
      </c>
      <c r="E84" s="5">
        <v>2009.6848563999956</v>
      </c>
      <c r="F84" s="5">
        <v>5.1047989999999999</v>
      </c>
      <c r="G84" s="5">
        <v>2428.4882799999905</v>
      </c>
      <c r="H84" s="5">
        <v>344.24032999999872</v>
      </c>
      <c r="I84" s="5">
        <v>212.86905999999999</v>
      </c>
      <c r="J84" s="5">
        <v>510.489840000002</v>
      </c>
      <c r="K84" s="5">
        <v>-6847.104760000002</v>
      </c>
      <c r="L84" s="5">
        <v>106.99011000000019</v>
      </c>
      <c r="M84" s="5">
        <v>138.28172899999981</v>
      </c>
      <c r="N84" s="5">
        <v>1065.2446799999998</v>
      </c>
      <c r="O84" s="5">
        <v>25.779744999999821</v>
      </c>
      <c r="P84" s="5">
        <v>168.53824700000041</v>
      </c>
      <c r="Q84" s="5">
        <v>232.44654000000082</v>
      </c>
      <c r="R84" s="35">
        <v>1466.6265665586775</v>
      </c>
      <c r="S84" s="35">
        <v>2855.2528119999915</v>
      </c>
      <c r="T84" s="35">
        <v>-4832.3151046000066</v>
      </c>
      <c r="U84" s="35">
        <v>510.489840000002</v>
      </c>
      <c r="V84" s="36">
        <v>664.0994999999989</v>
      </c>
      <c r="W84" s="36">
        <v>802.52706655867848</v>
      </c>
      <c r="X84" s="36">
        <v>2014.7896553999956</v>
      </c>
      <c r="Y84" s="36">
        <v>-6847.104760000002</v>
      </c>
      <c r="Z84" s="36">
        <v>2855.2528119999915</v>
      </c>
      <c r="AA84" s="36">
        <v>510.489840000002</v>
      </c>
    </row>
    <row r="85" spans="1:27" x14ac:dyDescent="0.3">
      <c r="A85" s="34">
        <v>42113</v>
      </c>
      <c r="B85" s="34" t="s">
        <v>66</v>
      </c>
      <c r="C85" s="34" t="s">
        <v>102</v>
      </c>
      <c r="D85" s="5">
        <v>-5.9999830606969002</v>
      </c>
      <c r="E85" s="5">
        <v>-1569.8928689596996</v>
      </c>
      <c r="F85" s="5">
        <v>1.7881544717116</v>
      </c>
      <c r="G85" s="5">
        <v>63.860454999987269</v>
      </c>
      <c r="H85" s="5">
        <v>21.153608690000056</v>
      </c>
      <c r="I85" s="5">
        <v>28.069727839999814</v>
      </c>
      <c r="J85" s="5">
        <v>2.0297668800003521</v>
      </c>
      <c r="K85" s="5">
        <v>1331.6968940129991</v>
      </c>
      <c r="L85" s="5">
        <v>7.1455812670000114</v>
      </c>
      <c r="M85" s="5">
        <v>43.439489800000047</v>
      </c>
      <c r="N85" s="5">
        <v>71.004931599999964</v>
      </c>
      <c r="O85" s="5">
        <v>1.1313248400001612</v>
      </c>
      <c r="P85" s="5">
        <v>-1.2779324999996788</v>
      </c>
      <c r="Q85" s="5">
        <v>5.8749510000016016</v>
      </c>
      <c r="R85" s="35">
        <v>164.81335613630299</v>
      </c>
      <c r="S85" s="35">
        <v>69.588798339989353</v>
      </c>
      <c r="T85" s="35">
        <v>-236.40782047498897</v>
      </c>
      <c r="U85" s="35">
        <v>2.0297668800003521</v>
      </c>
      <c r="V85" s="36">
        <v>56.368917796999881</v>
      </c>
      <c r="W85" s="36">
        <v>108.4444383393031</v>
      </c>
      <c r="X85" s="36">
        <v>-1568.1047144879881</v>
      </c>
      <c r="Y85" s="36">
        <v>1331.6968940129991</v>
      </c>
      <c r="Z85" s="36">
        <v>69.588798339989353</v>
      </c>
      <c r="AA85" s="36">
        <v>2.0297668800003521</v>
      </c>
    </row>
    <row r="86" spans="1:27" x14ac:dyDescent="0.3">
      <c r="A86" s="34">
        <v>42115</v>
      </c>
      <c r="B86" s="34" t="s">
        <v>66</v>
      </c>
      <c r="C86" s="34" t="s">
        <v>103</v>
      </c>
      <c r="D86" s="5">
        <v>-339.89655018000002</v>
      </c>
      <c r="E86" s="5">
        <v>-2824.6758247799989</v>
      </c>
      <c r="F86" s="5">
        <v>0.69785527891998811</v>
      </c>
      <c r="G86" s="5">
        <v>7841.7559592000325</v>
      </c>
      <c r="H86" s="5">
        <v>385.01188300000013</v>
      </c>
      <c r="I86" s="5">
        <v>250.2914009999995</v>
      </c>
      <c r="J86" s="5">
        <v>1359.868781000001</v>
      </c>
      <c r="K86" s="5">
        <v>-9568.3963987999887</v>
      </c>
      <c r="L86" s="5">
        <v>164.33019100000001</v>
      </c>
      <c r="M86" s="5">
        <v>158.07646399999976</v>
      </c>
      <c r="N86" s="5">
        <v>1244.1788820000002</v>
      </c>
      <c r="O86" s="5">
        <v>202.07724000000053</v>
      </c>
      <c r="P86" s="5">
        <v>673.43782100000135</v>
      </c>
      <c r="Q86" s="5">
        <v>453.27725399999872</v>
      </c>
      <c r="R86" s="35">
        <v>1861.9922708199995</v>
      </c>
      <c r="S86" s="35">
        <v>9170.5482742000331</v>
      </c>
      <c r="T86" s="35">
        <v>-12392.374368301067</v>
      </c>
      <c r="U86" s="35">
        <v>1359.868781000001</v>
      </c>
      <c r="V86" s="36">
        <v>799.63347499999963</v>
      </c>
      <c r="W86" s="36">
        <v>1062.3587958199998</v>
      </c>
      <c r="X86" s="36">
        <v>-2823.9779695010789</v>
      </c>
      <c r="Y86" s="36">
        <v>-9568.3963987999887</v>
      </c>
      <c r="Z86" s="36">
        <v>9170.5482742000331</v>
      </c>
      <c r="AA86" s="36">
        <v>1359.868781000001</v>
      </c>
    </row>
    <row r="87" spans="1:27" x14ac:dyDescent="0.3">
      <c r="A87" s="34">
        <v>42117</v>
      </c>
      <c r="B87" s="34" t="s">
        <v>66</v>
      </c>
      <c r="C87" s="34" t="s">
        <v>63</v>
      </c>
      <c r="D87" s="5">
        <v>-117.999636011828</v>
      </c>
      <c r="E87" s="5">
        <v>3626.7838717839986</v>
      </c>
      <c r="F87" s="5">
        <v>12.406822578900005</v>
      </c>
      <c r="G87" s="5">
        <v>-4244.6327049999963</v>
      </c>
      <c r="H87" s="5">
        <v>-3.8601584999996703</v>
      </c>
      <c r="I87" s="5">
        <v>70.013033000000178</v>
      </c>
      <c r="J87" s="5">
        <v>-4010.8599899999972</v>
      </c>
      <c r="K87" s="5">
        <v>5146.5717534200085</v>
      </c>
      <c r="L87" s="5">
        <v>-159.32637979999993</v>
      </c>
      <c r="M87" s="5">
        <v>18.772108000000117</v>
      </c>
      <c r="N87" s="5">
        <v>192.40446599999996</v>
      </c>
      <c r="O87" s="5">
        <v>-56.788702299998477</v>
      </c>
      <c r="P87" s="5">
        <v>-133.6659580000005</v>
      </c>
      <c r="Q87" s="5">
        <v>-339.8265567999988</v>
      </c>
      <c r="R87" s="35">
        <v>3.4326881726656211E-3</v>
      </c>
      <c r="S87" s="35">
        <v>-4774.9139220999941</v>
      </c>
      <c r="T87" s="35">
        <v>8785.7624477829067</v>
      </c>
      <c r="U87" s="35">
        <v>-4010.8599899999972</v>
      </c>
      <c r="V87" s="36">
        <v>-93.17350529999942</v>
      </c>
      <c r="W87" s="36">
        <v>93.176937988172071</v>
      </c>
      <c r="X87" s="36">
        <v>3639.1906943628987</v>
      </c>
      <c r="Y87" s="36">
        <v>5146.5717534200085</v>
      </c>
      <c r="Z87" s="36">
        <v>-4774.9139220999941</v>
      </c>
      <c r="AA87" s="36">
        <v>-4010.8599899999972</v>
      </c>
    </row>
    <row r="88" spans="1:27" x14ac:dyDescent="0.3">
      <c r="A88" s="34">
        <v>42119</v>
      </c>
      <c r="B88" s="34" t="s">
        <v>66</v>
      </c>
      <c r="C88" s="34" t="s">
        <v>104</v>
      </c>
      <c r="D88" s="5">
        <v>-28.852749598713004</v>
      </c>
      <c r="E88" s="5">
        <v>576.92882977129921</v>
      </c>
      <c r="F88" s="5">
        <v>-4.5258735873660214</v>
      </c>
      <c r="G88" s="5">
        <v>92.022885000013048</v>
      </c>
      <c r="H88" s="5">
        <v>46.704664489999686</v>
      </c>
      <c r="I88" s="5">
        <v>27.474363400000129</v>
      </c>
      <c r="J88" s="5">
        <v>19.561828300000343</v>
      </c>
      <c r="K88" s="5">
        <v>-1027.7371487953023</v>
      </c>
      <c r="L88" s="5">
        <v>8.9820964900000035</v>
      </c>
      <c r="M88" s="5">
        <v>26.543609719999949</v>
      </c>
      <c r="N88" s="5">
        <v>226.26317502070015</v>
      </c>
      <c r="O88" s="5">
        <v>2.5280388000001039</v>
      </c>
      <c r="P88" s="5">
        <v>18.181190000000242</v>
      </c>
      <c r="Q88" s="5">
        <v>15.915363400000388</v>
      </c>
      <c r="R88" s="35">
        <v>307.11515952198693</v>
      </c>
      <c r="S88" s="35">
        <v>128.64747720001378</v>
      </c>
      <c r="T88" s="35">
        <v>-455.33419261136919</v>
      </c>
      <c r="U88" s="35">
        <v>19.561828300000343</v>
      </c>
      <c r="V88" s="36">
        <v>83.161124379999819</v>
      </c>
      <c r="W88" s="36">
        <v>223.95403514198711</v>
      </c>
      <c r="X88" s="36">
        <v>572.40295618393316</v>
      </c>
      <c r="Y88" s="36">
        <v>-1027.7371487953023</v>
      </c>
      <c r="Z88" s="36">
        <v>128.64747720001378</v>
      </c>
      <c r="AA88" s="36">
        <v>19.561828300000343</v>
      </c>
    </row>
    <row r="89" spans="1:27" x14ac:dyDescent="0.3">
      <c r="A89" s="34">
        <v>42127</v>
      </c>
      <c r="B89" s="34" t="s">
        <v>66</v>
      </c>
      <c r="C89" s="34" t="s">
        <v>105</v>
      </c>
      <c r="D89" s="5">
        <v>-1197.83399412268</v>
      </c>
      <c r="E89" s="5">
        <v>3006.4337831000003</v>
      </c>
      <c r="F89" s="5">
        <v>-1.6143432499999975</v>
      </c>
      <c r="G89" s="5">
        <v>3816.3057799999951</v>
      </c>
      <c r="H89" s="5">
        <v>388.47218290000001</v>
      </c>
      <c r="I89" s="5">
        <v>245.82865700000002</v>
      </c>
      <c r="J89" s="5">
        <v>391.32831500000066</v>
      </c>
      <c r="K89" s="5">
        <v>-9458.1316815000027</v>
      </c>
      <c r="L89" s="5">
        <v>197.43157650000012</v>
      </c>
      <c r="M89" s="5">
        <v>269.00619099999994</v>
      </c>
      <c r="N89" s="5">
        <v>1128.5621690000007</v>
      </c>
      <c r="O89" s="5">
        <v>148.46400999999969</v>
      </c>
      <c r="P89" s="5">
        <v>388.1224600000005</v>
      </c>
      <c r="Q89" s="5">
        <v>677.71019999999771</v>
      </c>
      <c r="R89" s="35">
        <v>1031.4667822773208</v>
      </c>
      <c r="S89" s="35">
        <v>5030.602449999993</v>
      </c>
      <c r="T89" s="35">
        <v>-6453.3122416500028</v>
      </c>
      <c r="U89" s="35">
        <v>391.32831500000066</v>
      </c>
      <c r="V89" s="36">
        <v>831.73241640000015</v>
      </c>
      <c r="W89" s="36">
        <v>199.73436587732067</v>
      </c>
      <c r="X89" s="36">
        <v>3004.8194398500004</v>
      </c>
      <c r="Y89" s="36">
        <v>-9458.1316815000027</v>
      </c>
      <c r="Z89" s="36">
        <v>5030.602449999993</v>
      </c>
      <c r="AA89" s="36">
        <v>391.32831500000066</v>
      </c>
    </row>
    <row r="90" spans="1:27" x14ac:dyDescent="0.3">
      <c r="A90" s="34">
        <v>42131</v>
      </c>
      <c r="B90" s="34" t="s">
        <v>66</v>
      </c>
      <c r="C90" s="34" t="s">
        <v>106</v>
      </c>
      <c r="D90" s="5">
        <v>-3.7226162036400012</v>
      </c>
      <c r="E90" s="5">
        <v>-21.846960100001525</v>
      </c>
      <c r="F90" s="5">
        <v>-8.3330370000002318E-2</v>
      </c>
      <c r="G90" s="5">
        <v>860.89645500000915</v>
      </c>
      <c r="H90" s="5">
        <v>78.246596999999383</v>
      </c>
      <c r="I90" s="5">
        <v>22.834977349999917</v>
      </c>
      <c r="J90" s="5">
        <v>282.59557300000051</v>
      </c>
      <c r="K90" s="5">
        <v>-1579.1597270999991</v>
      </c>
      <c r="L90" s="5">
        <v>16.171768400000133</v>
      </c>
      <c r="M90" s="5">
        <v>22.572709000000032</v>
      </c>
      <c r="N90" s="5">
        <v>153.59383759999946</v>
      </c>
      <c r="O90" s="5">
        <v>29.15903999999955</v>
      </c>
      <c r="P90" s="5">
        <v>53.987329999999929</v>
      </c>
      <c r="Q90" s="5">
        <v>84.736870000000636</v>
      </c>
      <c r="R90" s="35">
        <v>289.69727314635895</v>
      </c>
      <c r="S90" s="35">
        <v>1028.7796950000093</v>
      </c>
      <c r="T90" s="35">
        <v>-1601.0900175700008</v>
      </c>
      <c r="U90" s="35">
        <v>282.59557300000051</v>
      </c>
      <c r="V90" s="36">
        <v>117.25334274999943</v>
      </c>
      <c r="W90" s="36">
        <v>172.44393039635949</v>
      </c>
      <c r="X90" s="36">
        <v>-21.930290470001527</v>
      </c>
      <c r="Y90" s="36">
        <v>-1579.1597270999991</v>
      </c>
      <c r="Z90" s="36">
        <v>1028.7796950000093</v>
      </c>
      <c r="AA90" s="36">
        <v>282.59557300000051</v>
      </c>
    </row>
    <row r="91" spans="1:27" x14ac:dyDescent="0.3">
      <c r="A91" s="34">
        <v>42133</v>
      </c>
      <c r="B91" s="34" t="s">
        <v>66</v>
      </c>
      <c r="C91" s="34" t="s">
        <v>107</v>
      </c>
      <c r="D91" s="5">
        <v>-1887.8084183835499</v>
      </c>
      <c r="E91" s="5">
        <v>5981.153418700007</v>
      </c>
      <c r="F91" s="5">
        <v>2.2677589400000215</v>
      </c>
      <c r="G91" s="5">
        <v>-1416.9558149999939</v>
      </c>
      <c r="H91" s="5">
        <v>725.56767049449991</v>
      </c>
      <c r="I91" s="5">
        <v>322.81764021999879</v>
      </c>
      <c r="J91" s="5">
        <v>-1351.0985629999996</v>
      </c>
      <c r="K91" s="5">
        <v>-3430.1882515999969</v>
      </c>
      <c r="L91" s="5">
        <v>-175.23270801199942</v>
      </c>
      <c r="M91" s="5">
        <v>464.19715471100062</v>
      </c>
      <c r="N91" s="5">
        <v>946.18744180000795</v>
      </c>
      <c r="O91" s="5">
        <v>-21.357861999999841</v>
      </c>
      <c r="P91" s="5">
        <v>-80.39023300000008</v>
      </c>
      <c r="Q91" s="5">
        <v>-79.153799700000491</v>
      </c>
      <c r="R91" s="35">
        <v>395.72878082995794</v>
      </c>
      <c r="S91" s="35">
        <v>-1597.8577096999943</v>
      </c>
      <c r="T91" s="35">
        <v>2553.2329260400102</v>
      </c>
      <c r="U91" s="35">
        <v>-1351.0985629999996</v>
      </c>
      <c r="V91" s="36">
        <v>873.15260270249928</v>
      </c>
      <c r="W91" s="36">
        <v>-477.42382187254134</v>
      </c>
      <c r="X91" s="36">
        <v>5983.421177640007</v>
      </c>
      <c r="Y91" s="36">
        <v>-3430.1882515999969</v>
      </c>
      <c r="Z91" s="36">
        <v>-1597.8577096999943</v>
      </c>
      <c r="AA91" s="36">
        <v>-1351.0985629999996</v>
      </c>
    </row>
    <row r="92" spans="1:27" x14ac:dyDescent="0.3">
      <c r="A92" s="34">
        <v>51001</v>
      </c>
      <c r="B92" s="34" t="s">
        <v>108</v>
      </c>
      <c r="C92" s="34" t="s">
        <v>109</v>
      </c>
      <c r="D92" s="5">
        <v>411.5201184</v>
      </c>
      <c r="E92" s="5">
        <v>-437.4837600000028</v>
      </c>
      <c r="F92" s="5">
        <v>-13.013171999999997</v>
      </c>
      <c r="G92" s="5">
        <v>104.20967740999913</v>
      </c>
      <c r="H92" s="5">
        <v>-68.659959999999955</v>
      </c>
      <c r="I92" s="5">
        <v>-43.00985000000037</v>
      </c>
      <c r="J92" s="5">
        <v>26.735199999999168</v>
      </c>
      <c r="K92" s="5">
        <v>125.52750650000007</v>
      </c>
      <c r="L92" s="5">
        <v>-21.400834999999915</v>
      </c>
      <c r="M92" s="5">
        <v>-59.204309999999168</v>
      </c>
      <c r="N92" s="5">
        <v>-107.42302999999993</v>
      </c>
      <c r="O92" s="5">
        <v>0</v>
      </c>
      <c r="P92" s="5">
        <v>40.9095099999995</v>
      </c>
      <c r="Q92" s="5">
        <v>41.299199999999473</v>
      </c>
      <c r="R92" s="35">
        <v>111.82213340000067</v>
      </c>
      <c r="S92" s="35">
        <v>186.4183874099981</v>
      </c>
      <c r="T92" s="35">
        <v>-324.96942550000273</v>
      </c>
      <c r="U92" s="35">
        <v>26.735199999999168</v>
      </c>
      <c r="V92" s="36">
        <v>-133.07064500000024</v>
      </c>
      <c r="W92" s="36">
        <v>244.89277840000091</v>
      </c>
      <c r="X92" s="36">
        <v>-450.4969320000028</v>
      </c>
      <c r="Y92" s="36">
        <v>125.52750650000007</v>
      </c>
      <c r="Z92" s="36">
        <v>186.4183874099981</v>
      </c>
      <c r="AA92" s="36">
        <v>26.735199999999168</v>
      </c>
    </row>
    <row r="93" spans="1:27" x14ac:dyDescent="0.3">
      <c r="A93" s="34">
        <v>51003</v>
      </c>
      <c r="B93" s="34" t="s">
        <v>108</v>
      </c>
      <c r="C93" s="34" t="s">
        <v>110</v>
      </c>
      <c r="D93" s="5">
        <v>-40.949357220524007</v>
      </c>
      <c r="E93" s="5">
        <v>1161.3549994768291</v>
      </c>
      <c r="F93" s="5">
        <v>-6.5144208453779981</v>
      </c>
      <c r="G93" s="5">
        <v>-3100.5445829999517</v>
      </c>
      <c r="H93" s="5">
        <v>263.86603579999974</v>
      </c>
      <c r="I93" s="5">
        <v>199.39960896999946</v>
      </c>
      <c r="J93" s="5">
        <v>-341.1831089999996</v>
      </c>
      <c r="K93" s="5">
        <v>1925.8832441500126</v>
      </c>
      <c r="L93" s="5">
        <v>13.952486650000083</v>
      </c>
      <c r="M93" s="5">
        <v>186.5769537999995</v>
      </c>
      <c r="N93" s="5">
        <v>-198.67922440999973</v>
      </c>
      <c r="O93" s="5">
        <v>0</v>
      </c>
      <c r="P93" s="5">
        <v>-47.529680999999982</v>
      </c>
      <c r="Q93" s="5">
        <v>-15.635812299999998</v>
      </c>
      <c r="R93" s="35">
        <v>424.16650358947504</v>
      </c>
      <c r="S93" s="35">
        <v>-3163.7100762999517</v>
      </c>
      <c r="T93" s="35">
        <v>3080.7238227814637</v>
      </c>
      <c r="U93" s="35">
        <v>-341.1831089999996</v>
      </c>
      <c r="V93" s="36">
        <v>477.21813141999928</v>
      </c>
      <c r="W93" s="36">
        <v>-53.051627830524239</v>
      </c>
      <c r="X93" s="36">
        <v>1154.8405786314511</v>
      </c>
      <c r="Y93" s="36">
        <v>1925.8832441500126</v>
      </c>
      <c r="Z93" s="36">
        <v>-3163.7100762999517</v>
      </c>
      <c r="AA93" s="36">
        <v>-341.1831089999996</v>
      </c>
    </row>
    <row r="94" spans="1:27" x14ac:dyDescent="0.3">
      <c r="A94" s="34">
        <v>51005</v>
      </c>
      <c r="B94" s="34" t="s">
        <v>108</v>
      </c>
      <c r="C94" s="34" t="s">
        <v>111</v>
      </c>
      <c r="D94" s="5">
        <v>-8.8299155539851011</v>
      </c>
      <c r="E94" s="5">
        <v>241.01564539533001</v>
      </c>
      <c r="F94" s="5">
        <v>-0.91737737686900012</v>
      </c>
      <c r="G94" s="5">
        <v>-94.471689871978015</v>
      </c>
      <c r="H94" s="5">
        <v>7.1228110000001834</v>
      </c>
      <c r="I94" s="5">
        <v>7.0564730000000964</v>
      </c>
      <c r="J94" s="5">
        <v>-14.278753099999903</v>
      </c>
      <c r="K94" s="5">
        <v>-131.17682469330066</v>
      </c>
      <c r="L94" s="5">
        <v>-0.29038302999992993</v>
      </c>
      <c r="M94" s="5">
        <v>1.4090572489999431</v>
      </c>
      <c r="N94" s="5">
        <v>-6.4470620009997219</v>
      </c>
      <c r="O94" s="5">
        <v>0</v>
      </c>
      <c r="P94" s="5">
        <v>-0.10581739999999229</v>
      </c>
      <c r="Q94" s="5">
        <v>-7.2423700000001645E-2</v>
      </c>
      <c r="R94" s="35">
        <v>2.0980664015469941E-2</v>
      </c>
      <c r="S94" s="35">
        <v>-94.649930971978009</v>
      </c>
      <c r="T94" s="35">
        <v>108.92144332516034</v>
      </c>
      <c r="U94" s="35">
        <v>-14.278753099999903</v>
      </c>
      <c r="V94" s="36">
        <v>13.88890097000035</v>
      </c>
      <c r="W94" s="36">
        <v>-13.86792030598488</v>
      </c>
      <c r="X94" s="36">
        <v>240.098268018461</v>
      </c>
      <c r="Y94" s="36">
        <v>-131.17682469330066</v>
      </c>
      <c r="Z94" s="36">
        <v>-94.649930971978009</v>
      </c>
      <c r="AA94" s="36">
        <v>-14.278753099999903</v>
      </c>
    </row>
    <row r="95" spans="1:27" x14ac:dyDescent="0.3">
      <c r="A95" s="34">
        <v>51007</v>
      </c>
      <c r="B95" s="34" t="s">
        <v>108</v>
      </c>
      <c r="C95" s="34" t="s">
        <v>112</v>
      </c>
      <c r="D95" s="5">
        <v>-3.1915912502100001</v>
      </c>
      <c r="E95" s="5">
        <v>1430.2549182000002</v>
      </c>
      <c r="F95" s="5">
        <v>-1.8477581000000072</v>
      </c>
      <c r="G95" s="5">
        <v>-906.59606000001077</v>
      </c>
      <c r="H95" s="5">
        <v>43.689929999999777</v>
      </c>
      <c r="I95" s="5">
        <v>50.925590000000057</v>
      </c>
      <c r="J95" s="5">
        <v>-109.46522899999991</v>
      </c>
      <c r="K95" s="5">
        <v>-229.55901420000009</v>
      </c>
      <c r="L95" s="5">
        <v>-1.0609620000000177</v>
      </c>
      <c r="M95" s="5">
        <v>18.521369999999933</v>
      </c>
      <c r="N95" s="5">
        <v>-108.88233000000037</v>
      </c>
      <c r="O95" s="5">
        <v>0</v>
      </c>
      <c r="P95" s="5">
        <v>-176.12935000000107</v>
      </c>
      <c r="Q95" s="5">
        <v>-6.6666244804999906</v>
      </c>
      <c r="R95" s="35">
        <v>2.0067497893876407E-3</v>
      </c>
      <c r="S95" s="35">
        <v>-1089.3920344805119</v>
      </c>
      <c r="T95" s="35">
        <v>1198.8481459000002</v>
      </c>
      <c r="U95" s="35">
        <v>-109.46522899999991</v>
      </c>
      <c r="V95" s="36">
        <v>93.554557999999815</v>
      </c>
      <c r="W95" s="36">
        <v>-93.552551250210428</v>
      </c>
      <c r="X95" s="36">
        <v>1428.4071601000003</v>
      </c>
      <c r="Y95" s="36">
        <v>-229.55901420000009</v>
      </c>
      <c r="Z95" s="36">
        <v>-1089.3920344805119</v>
      </c>
      <c r="AA95" s="36">
        <v>-109.46522899999991</v>
      </c>
    </row>
    <row r="96" spans="1:27" x14ac:dyDescent="0.3">
      <c r="A96" s="34">
        <v>51009</v>
      </c>
      <c r="B96" s="34" t="s">
        <v>108</v>
      </c>
      <c r="C96" s="34" t="s">
        <v>113</v>
      </c>
      <c r="D96" s="5">
        <v>-31.375242185637624</v>
      </c>
      <c r="E96" s="5">
        <v>378.13437115000011</v>
      </c>
      <c r="F96" s="5">
        <v>-7.8361487317999945</v>
      </c>
      <c r="G96" s="5">
        <v>-427.2404089999909</v>
      </c>
      <c r="H96" s="5">
        <v>27.72708522999983</v>
      </c>
      <c r="I96" s="5">
        <v>30.069837499999721</v>
      </c>
      <c r="J96" s="5">
        <v>-43.113090499999998</v>
      </c>
      <c r="K96" s="5">
        <v>102.80214183600037</v>
      </c>
      <c r="L96" s="5">
        <v>-2.8062051000001702</v>
      </c>
      <c r="M96" s="5">
        <v>7.6347569089998615</v>
      </c>
      <c r="N96" s="5">
        <v>-31.137323300999924</v>
      </c>
      <c r="O96" s="5">
        <v>0</v>
      </c>
      <c r="P96" s="5">
        <v>-2.5756666000000905</v>
      </c>
      <c r="Q96" s="5">
        <v>-0.28374850000000151</v>
      </c>
      <c r="R96" s="35">
        <v>0.1129090523616938</v>
      </c>
      <c r="S96" s="35">
        <v>-430.099824099991</v>
      </c>
      <c r="T96" s="35">
        <v>473.10036425420049</v>
      </c>
      <c r="U96" s="35">
        <v>-43.113090499999998</v>
      </c>
      <c r="V96" s="36">
        <v>54.990717629999381</v>
      </c>
      <c r="W96" s="36">
        <v>-54.877808577637687</v>
      </c>
      <c r="X96" s="36">
        <v>370.29822241820011</v>
      </c>
      <c r="Y96" s="36">
        <v>102.80214183600037</v>
      </c>
      <c r="Z96" s="36">
        <v>-430.099824099991</v>
      </c>
      <c r="AA96" s="36">
        <v>-43.113090499999998</v>
      </c>
    </row>
    <row r="97" spans="1:27" x14ac:dyDescent="0.3">
      <c r="A97" s="34">
        <v>51011</v>
      </c>
      <c r="B97" s="34" t="s">
        <v>108</v>
      </c>
      <c r="C97" s="34" t="s">
        <v>114</v>
      </c>
      <c r="D97" s="5">
        <v>22.348754487140003</v>
      </c>
      <c r="E97" s="5">
        <v>166.4714842000003</v>
      </c>
      <c r="F97" s="5">
        <v>-6.4883500999999981</v>
      </c>
      <c r="G97" s="5">
        <v>-585.05628199997591</v>
      </c>
      <c r="H97" s="5">
        <v>22.136247420000018</v>
      </c>
      <c r="I97" s="5">
        <v>24.323159000000032</v>
      </c>
      <c r="J97" s="5">
        <v>-61.546892899999875</v>
      </c>
      <c r="K97" s="5">
        <v>507.28194000000076</v>
      </c>
      <c r="L97" s="5">
        <v>-4.1942885230999991</v>
      </c>
      <c r="M97" s="5">
        <v>-5.3252000000002226</v>
      </c>
      <c r="N97" s="5">
        <v>-59.284333999999944</v>
      </c>
      <c r="O97" s="5">
        <v>0</v>
      </c>
      <c r="P97" s="5">
        <v>-19.191250000000309</v>
      </c>
      <c r="Q97" s="5">
        <v>-1.4823859999999911</v>
      </c>
      <c r="R97" s="35">
        <v>4.3383840398831808E-3</v>
      </c>
      <c r="S97" s="35">
        <v>-605.72991799997624</v>
      </c>
      <c r="T97" s="35">
        <v>667.26507410000113</v>
      </c>
      <c r="U97" s="35">
        <v>-61.546892899999875</v>
      </c>
      <c r="V97" s="36">
        <v>42.265117896900051</v>
      </c>
      <c r="W97" s="36">
        <v>-42.260779512860168</v>
      </c>
      <c r="X97" s="36">
        <v>159.98313410000031</v>
      </c>
      <c r="Y97" s="36">
        <v>507.28194000000076</v>
      </c>
      <c r="Z97" s="36">
        <v>-605.72991799997624</v>
      </c>
      <c r="AA97" s="36">
        <v>-61.546892899999875</v>
      </c>
    </row>
    <row r="98" spans="1:27" x14ac:dyDescent="0.3">
      <c r="A98" s="34">
        <v>51013</v>
      </c>
      <c r="B98" s="34" t="s">
        <v>108</v>
      </c>
      <c r="C98" s="34" t="s">
        <v>115</v>
      </c>
      <c r="D98" s="5">
        <v>11.500691999999987</v>
      </c>
      <c r="E98" s="5">
        <v>0</v>
      </c>
      <c r="F98" s="5">
        <v>0</v>
      </c>
      <c r="G98" s="5">
        <v>-16.014058820000173</v>
      </c>
      <c r="H98" s="5">
        <v>-1.2491961999999148</v>
      </c>
      <c r="I98" s="5">
        <v>-0.77001400000017384</v>
      </c>
      <c r="J98" s="5">
        <v>-7.2711000000026615E-2</v>
      </c>
      <c r="K98" s="5">
        <v>0</v>
      </c>
      <c r="L98" s="5">
        <v>-0.37977129999990211</v>
      </c>
      <c r="M98" s="5">
        <v>-0.65099800000007235</v>
      </c>
      <c r="N98" s="5">
        <v>7.6961089999999786</v>
      </c>
      <c r="O98" s="5">
        <v>0</v>
      </c>
      <c r="P98" s="5">
        <v>-5.353511000000033E-2</v>
      </c>
      <c r="Q98" s="5">
        <v>-8.6368999999999474E-3</v>
      </c>
      <c r="R98" s="35">
        <v>16.146821499999902</v>
      </c>
      <c r="S98" s="35">
        <v>-16.076230830000171</v>
      </c>
      <c r="T98" s="35">
        <v>0</v>
      </c>
      <c r="U98" s="35">
        <v>-7.2711000000026615E-2</v>
      </c>
      <c r="V98" s="36">
        <v>-2.3989814999999908</v>
      </c>
      <c r="W98" s="36">
        <v>18.545802999999893</v>
      </c>
      <c r="X98" s="36">
        <v>0</v>
      </c>
      <c r="Y98" s="36">
        <v>0</v>
      </c>
      <c r="Z98" s="36">
        <v>-16.076230830000171</v>
      </c>
      <c r="AA98" s="36">
        <v>-7.2711000000026615E-2</v>
      </c>
    </row>
    <row r="99" spans="1:27" x14ac:dyDescent="0.3">
      <c r="A99" s="34">
        <v>51015</v>
      </c>
      <c r="B99" s="34" t="s">
        <v>108</v>
      </c>
      <c r="C99" s="34" t="s">
        <v>116</v>
      </c>
      <c r="D99" s="5">
        <v>-262.90909624281403</v>
      </c>
      <c r="E99" s="5">
        <v>2137.4108082694001</v>
      </c>
      <c r="F99" s="5">
        <v>24.837168327000029</v>
      </c>
      <c r="G99" s="5">
        <v>-1767.7882542999578</v>
      </c>
      <c r="H99" s="5">
        <v>482.17119000000093</v>
      </c>
      <c r="I99" s="5">
        <v>316.18418982900039</v>
      </c>
      <c r="J99" s="5">
        <v>-644.66015599999992</v>
      </c>
      <c r="K99" s="5">
        <v>268.18544970001676</v>
      </c>
      <c r="L99" s="5">
        <v>-30.669582925999748</v>
      </c>
      <c r="M99" s="5">
        <v>62.509167100000013</v>
      </c>
      <c r="N99" s="5">
        <v>-564.52914885000064</v>
      </c>
      <c r="O99" s="5">
        <v>0</v>
      </c>
      <c r="P99" s="5">
        <v>-12.809419800000001</v>
      </c>
      <c r="Q99" s="5">
        <v>-7.9098367999999937</v>
      </c>
      <c r="R99" s="35">
        <v>2.7567189101869189</v>
      </c>
      <c r="S99" s="35">
        <v>-1788.5075108999577</v>
      </c>
      <c r="T99" s="35">
        <v>2430.4334262964171</v>
      </c>
      <c r="U99" s="35">
        <v>-644.66015599999992</v>
      </c>
      <c r="V99" s="36">
        <v>767.68579690300157</v>
      </c>
      <c r="W99" s="36">
        <v>-764.92907799281465</v>
      </c>
      <c r="X99" s="36">
        <v>2162.2479765964003</v>
      </c>
      <c r="Y99" s="36">
        <v>268.18544970001676</v>
      </c>
      <c r="Z99" s="36">
        <v>-1788.5075108999577</v>
      </c>
      <c r="AA99" s="36">
        <v>-644.66015599999992</v>
      </c>
    </row>
    <row r="100" spans="1:27" x14ac:dyDescent="0.3">
      <c r="A100" s="34">
        <v>51017</v>
      </c>
      <c r="B100" s="34" t="s">
        <v>108</v>
      </c>
      <c r="C100" s="34" t="s">
        <v>117</v>
      </c>
      <c r="D100" s="5">
        <v>1.6303194999999935E-6</v>
      </c>
      <c r="E100" s="5">
        <v>145.84584737</v>
      </c>
      <c r="F100" s="5">
        <v>0.91365394699000113</v>
      </c>
      <c r="G100" s="5">
        <v>-994.98022000002675</v>
      </c>
      <c r="H100" s="5">
        <v>24.408279959999959</v>
      </c>
      <c r="I100" s="5">
        <v>39.607617140000002</v>
      </c>
      <c r="J100" s="5">
        <v>-70.712295699999686</v>
      </c>
      <c r="K100" s="5">
        <v>930.69628712000122</v>
      </c>
      <c r="L100" s="5">
        <v>-4.5207524599999829</v>
      </c>
      <c r="M100" s="5">
        <v>6.5827913999999055</v>
      </c>
      <c r="N100" s="5">
        <v>-66.078270763000091</v>
      </c>
      <c r="O100" s="5">
        <v>0</v>
      </c>
      <c r="P100" s="5">
        <v>-9.9768142000000353</v>
      </c>
      <c r="Q100" s="5">
        <v>-1.7868068389999934</v>
      </c>
      <c r="R100" s="35">
        <v>-3.3309268070524922E-4</v>
      </c>
      <c r="S100" s="35">
        <v>-1006.7438410390267</v>
      </c>
      <c r="T100" s="35">
        <v>1077.4557884369913</v>
      </c>
      <c r="U100" s="35">
        <v>-70.712295699999686</v>
      </c>
      <c r="V100" s="36">
        <v>59.495144639999978</v>
      </c>
      <c r="W100" s="36">
        <v>-59.495477732680683</v>
      </c>
      <c r="X100" s="36">
        <v>146.75950131699</v>
      </c>
      <c r="Y100" s="36">
        <v>930.69628712000122</v>
      </c>
      <c r="Z100" s="36">
        <v>-1006.7438410390267</v>
      </c>
      <c r="AA100" s="36">
        <v>-70.712295699999686</v>
      </c>
    </row>
    <row r="101" spans="1:27" x14ac:dyDescent="0.3">
      <c r="A101" s="34">
        <v>51019</v>
      </c>
      <c r="B101" s="34" t="s">
        <v>108</v>
      </c>
      <c r="C101" s="34" t="s">
        <v>68</v>
      </c>
      <c r="D101" s="5">
        <v>-18.82626642</v>
      </c>
      <c r="E101" s="5">
        <v>1924.7313293999987</v>
      </c>
      <c r="F101" s="5">
        <v>-2.1955949999999973</v>
      </c>
      <c r="G101" s="5">
        <v>-4553.2170099999639</v>
      </c>
      <c r="H101" s="5">
        <v>462.83358159999989</v>
      </c>
      <c r="I101" s="5">
        <v>378.25584040000012</v>
      </c>
      <c r="J101" s="5">
        <v>-552.82141000000047</v>
      </c>
      <c r="K101" s="5">
        <v>3188.2290600000124</v>
      </c>
      <c r="L101" s="5">
        <v>-44.405140200000005</v>
      </c>
      <c r="M101" s="5">
        <v>77.558107899999413</v>
      </c>
      <c r="N101" s="5">
        <v>-847.42023020000124</v>
      </c>
      <c r="O101" s="5">
        <v>0</v>
      </c>
      <c r="P101" s="5">
        <v>-7.8930100000000039</v>
      </c>
      <c r="Q101" s="5">
        <v>-4.8132659999999987</v>
      </c>
      <c r="R101" s="35">
        <v>7.9958930799981545</v>
      </c>
      <c r="S101" s="35">
        <v>-4565.9232859999638</v>
      </c>
      <c r="T101" s="35">
        <v>5110.7647944000109</v>
      </c>
      <c r="U101" s="35">
        <v>-552.82141000000047</v>
      </c>
      <c r="V101" s="36">
        <v>796.68428180000001</v>
      </c>
      <c r="W101" s="36">
        <v>-788.68838872000185</v>
      </c>
      <c r="X101" s="36">
        <v>1922.5357343999988</v>
      </c>
      <c r="Y101" s="36">
        <v>3188.2290600000124</v>
      </c>
      <c r="Z101" s="36">
        <v>-4565.9232859999638</v>
      </c>
      <c r="AA101" s="36">
        <v>-552.82141000000047</v>
      </c>
    </row>
    <row r="102" spans="1:27" x14ac:dyDescent="0.3">
      <c r="A102" s="34">
        <v>51023</v>
      </c>
      <c r="B102" s="34" t="s">
        <v>108</v>
      </c>
      <c r="C102" s="34" t="s">
        <v>118</v>
      </c>
      <c r="D102" s="5">
        <v>-104.16546347181119</v>
      </c>
      <c r="E102" s="5">
        <v>383.58530353905007</v>
      </c>
      <c r="F102" s="5">
        <v>-1.6583480022979984</v>
      </c>
      <c r="G102" s="5">
        <v>-1129.6967059500166</v>
      </c>
      <c r="H102" s="5">
        <v>106.01727103999974</v>
      </c>
      <c r="I102" s="5">
        <v>107.78277545999981</v>
      </c>
      <c r="J102" s="5">
        <v>-196.10163999999986</v>
      </c>
      <c r="K102" s="5">
        <v>955.48068471660372</v>
      </c>
      <c r="L102" s="5">
        <v>-1.7071790687999737</v>
      </c>
      <c r="M102" s="5">
        <v>20.92460519999986</v>
      </c>
      <c r="N102" s="5">
        <v>-128.81034063999869</v>
      </c>
      <c r="O102" s="5">
        <v>0</v>
      </c>
      <c r="P102" s="5">
        <v>-8.26700900000003</v>
      </c>
      <c r="Q102" s="5">
        <v>-3.3699731009999994</v>
      </c>
      <c r="R102" s="35">
        <v>4.1668519389560288E-2</v>
      </c>
      <c r="S102" s="35">
        <v>-1141.3336880510167</v>
      </c>
      <c r="T102" s="35">
        <v>1337.4076402533558</v>
      </c>
      <c r="U102" s="35">
        <v>-196.10163999999986</v>
      </c>
      <c r="V102" s="36">
        <v>212.09286743119958</v>
      </c>
      <c r="W102" s="36">
        <v>-212.05119891181002</v>
      </c>
      <c r="X102" s="36">
        <v>381.92695553675208</v>
      </c>
      <c r="Y102" s="36">
        <v>955.48068471660372</v>
      </c>
      <c r="Z102" s="36">
        <v>-1141.3336880510167</v>
      </c>
      <c r="AA102" s="36">
        <v>-196.10163999999986</v>
      </c>
    </row>
    <row r="103" spans="1:27" x14ac:dyDescent="0.3">
      <c r="A103" s="34">
        <v>51029</v>
      </c>
      <c r="B103" s="34" t="s">
        <v>108</v>
      </c>
      <c r="C103" s="34" t="s">
        <v>119</v>
      </c>
      <c r="D103" s="5">
        <v>-10.6464574371</v>
      </c>
      <c r="E103" s="5">
        <v>825.22826033999991</v>
      </c>
      <c r="F103" s="5">
        <v>-5.6366013499999923</v>
      </c>
      <c r="G103" s="5">
        <v>-638.44466999999713</v>
      </c>
      <c r="H103" s="5">
        <v>19.75038399999994</v>
      </c>
      <c r="I103" s="5">
        <v>28.829195000000254</v>
      </c>
      <c r="J103" s="5">
        <v>-59.766810000000078</v>
      </c>
      <c r="K103" s="5">
        <v>-79.574895999998262</v>
      </c>
      <c r="L103" s="5">
        <v>-0.70795000000003938</v>
      </c>
      <c r="M103" s="5">
        <v>6.7236509999997907</v>
      </c>
      <c r="N103" s="5">
        <v>-43.123019999999997</v>
      </c>
      <c r="O103" s="5">
        <v>0</v>
      </c>
      <c r="P103" s="5">
        <v>-36.578829999999471</v>
      </c>
      <c r="Q103" s="5">
        <v>-6.1142340000001241</v>
      </c>
      <c r="R103" s="35">
        <v>0.82580256289995191</v>
      </c>
      <c r="S103" s="35">
        <v>-681.13773399999673</v>
      </c>
      <c r="T103" s="35">
        <v>740.01676299000167</v>
      </c>
      <c r="U103" s="35">
        <v>-59.766810000000078</v>
      </c>
      <c r="V103" s="36">
        <v>47.871629000000155</v>
      </c>
      <c r="W103" s="36">
        <v>-47.045826437100203</v>
      </c>
      <c r="X103" s="36">
        <v>819.59165898999993</v>
      </c>
      <c r="Y103" s="36">
        <v>-79.574895999998262</v>
      </c>
      <c r="Z103" s="36">
        <v>-681.13773399999673</v>
      </c>
      <c r="AA103" s="36">
        <v>-59.766810000000078</v>
      </c>
    </row>
    <row r="104" spans="1:27" x14ac:dyDescent="0.3">
      <c r="A104" s="34">
        <v>51031</v>
      </c>
      <c r="B104" s="34" t="s">
        <v>108</v>
      </c>
      <c r="C104" s="34" t="s">
        <v>120</v>
      </c>
      <c r="D104" s="5">
        <v>-62.739997446220002</v>
      </c>
      <c r="E104" s="5">
        <v>413.18628653399901</v>
      </c>
      <c r="F104" s="5">
        <v>-6.1513862099999983</v>
      </c>
      <c r="G104" s="5">
        <v>-1361.0185884000093</v>
      </c>
      <c r="H104" s="5">
        <v>170.11448099999961</v>
      </c>
      <c r="I104" s="5">
        <v>105.87119799999982</v>
      </c>
      <c r="J104" s="5">
        <v>-207.1298569999999</v>
      </c>
      <c r="K104" s="5">
        <v>1180.606051869996</v>
      </c>
      <c r="L104" s="5">
        <v>-13.980582200000072</v>
      </c>
      <c r="M104" s="5">
        <v>19.086765000000014</v>
      </c>
      <c r="N104" s="5">
        <v>-218.35102600000027</v>
      </c>
      <c r="O104" s="5">
        <v>0</v>
      </c>
      <c r="P104" s="5">
        <v>-17.193099999999959</v>
      </c>
      <c r="Q104" s="5">
        <v>-2.365949999999998</v>
      </c>
      <c r="R104" s="35">
        <v>8.38353779101908E-4</v>
      </c>
      <c r="S104" s="35">
        <v>-1380.5776384000092</v>
      </c>
      <c r="T104" s="35">
        <v>1587.640952193995</v>
      </c>
      <c r="U104" s="35">
        <v>-207.1298569999999</v>
      </c>
      <c r="V104" s="36">
        <v>262.00509679999936</v>
      </c>
      <c r="W104" s="36">
        <v>-262.00425844622026</v>
      </c>
      <c r="X104" s="36">
        <v>407.03490032399901</v>
      </c>
      <c r="Y104" s="36">
        <v>1180.606051869996</v>
      </c>
      <c r="Z104" s="36">
        <v>-1380.5776384000092</v>
      </c>
      <c r="AA104" s="36">
        <v>-207.1298569999999</v>
      </c>
    </row>
    <row r="105" spans="1:27" x14ac:dyDescent="0.3">
      <c r="A105" s="34">
        <v>51033</v>
      </c>
      <c r="B105" s="34" t="s">
        <v>108</v>
      </c>
      <c r="C105" s="34" t="s">
        <v>28</v>
      </c>
      <c r="D105" s="5">
        <v>514.22048574999997</v>
      </c>
      <c r="E105" s="5">
        <v>1657.6930203250013</v>
      </c>
      <c r="F105" s="5">
        <v>0.94122484999999934</v>
      </c>
      <c r="G105" s="5">
        <v>-1392.1074687000073</v>
      </c>
      <c r="H105" s="5">
        <v>8.7614767400000346</v>
      </c>
      <c r="I105" s="5">
        <v>10.863558000000012</v>
      </c>
      <c r="J105" s="5">
        <v>-389.45133699999951</v>
      </c>
      <c r="K105" s="5">
        <v>448.98574540000027</v>
      </c>
      <c r="L105" s="5">
        <v>-4.6511424099999772</v>
      </c>
      <c r="M105" s="5">
        <v>-4.3606829999998808</v>
      </c>
      <c r="N105" s="5">
        <v>-524.83257762999892</v>
      </c>
      <c r="O105" s="5">
        <v>0</v>
      </c>
      <c r="P105" s="5">
        <v>-291.69362399999955</v>
      </c>
      <c r="Q105" s="5">
        <v>-34.397397819999696</v>
      </c>
      <c r="R105" s="35">
        <v>1.1174500011748023E-3</v>
      </c>
      <c r="S105" s="35">
        <v>-1718.1984905200065</v>
      </c>
      <c r="T105" s="35">
        <v>2107.6199905750018</v>
      </c>
      <c r="U105" s="35">
        <v>-389.45133699999951</v>
      </c>
      <c r="V105" s="36">
        <v>14.973892330000069</v>
      </c>
      <c r="W105" s="36">
        <v>-14.972774879998838</v>
      </c>
      <c r="X105" s="36">
        <v>1658.6342451750013</v>
      </c>
      <c r="Y105" s="36">
        <v>448.98574540000027</v>
      </c>
      <c r="Z105" s="36">
        <v>-1718.1984905200065</v>
      </c>
      <c r="AA105" s="36">
        <v>-389.45133699999951</v>
      </c>
    </row>
    <row r="106" spans="1:27" x14ac:dyDescent="0.3">
      <c r="A106" s="34">
        <v>51036</v>
      </c>
      <c r="B106" s="34" t="s">
        <v>108</v>
      </c>
      <c r="C106" s="34" t="s">
        <v>121</v>
      </c>
      <c r="D106" s="5">
        <v>147.10779947</v>
      </c>
      <c r="E106" s="5">
        <v>862.71806959999958</v>
      </c>
      <c r="F106" s="5">
        <v>-0.3806871289999999</v>
      </c>
      <c r="G106" s="5">
        <v>-340.16090000000258</v>
      </c>
      <c r="H106" s="5">
        <v>6.1163139999999885</v>
      </c>
      <c r="I106" s="5">
        <v>6.1914770000000203</v>
      </c>
      <c r="J106" s="5">
        <v>-294.98500700000022</v>
      </c>
      <c r="K106" s="5">
        <v>-115.35197740000012</v>
      </c>
      <c r="L106" s="5">
        <v>-15.796924999999987</v>
      </c>
      <c r="M106" s="5">
        <v>-32.095599999999649</v>
      </c>
      <c r="N106" s="5">
        <v>-111.52320000000054</v>
      </c>
      <c r="O106" s="5">
        <v>0</v>
      </c>
      <c r="P106" s="5">
        <v>-52.478495999999723</v>
      </c>
      <c r="Q106" s="5">
        <v>-59.34853000000021</v>
      </c>
      <c r="R106" s="35">
        <v>-1.345300001673877E-4</v>
      </c>
      <c r="S106" s="35">
        <v>-451.98792600000252</v>
      </c>
      <c r="T106" s="35">
        <v>746.98540507099949</v>
      </c>
      <c r="U106" s="35">
        <v>-294.98500700000022</v>
      </c>
      <c r="V106" s="36">
        <v>-3.4891339999999786</v>
      </c>
      <c r="W106" s="36">
        <v>3.4889994699998113</v>
      </c>
      <c r="X106" s="36">
        <v>862.33738247099961</v>
      </c>
      <c r="Y106" s="36">
        <v>-115.35197740000012</v>
      </c>
      <c r="Z106" s="36">
        <v>-451.98792600000252</v>
      </c>
      <c r="AA106" s="36">
        <v>-294.98500700000022</v>
      </c>
    </row>
    <row r="107" spans="1:27" x14ac:dyDescent="0.3">
      <c r="A107" s="34">
        <v>51041</v>
      </c>
      <c r="B107" s="34" t="s">
        <v>108</v>
      </c>
      <c r="C107" s="34" t="s">
        <v>122</v>
      </c>
      <c r="D107" s="5">
        <v>4931.6568145000001</v>
      </c>
      <c r="E107" s="5">
        <v>49.006361245999869</v>
      </c>
      <c r="F107" s="5">
        <v>0.53237275900000114</v>
      </c>
      <c r="G107" s="5">
        <v>-2623.4095405000262</v>
      </c>
      <c r="H107" s="5">
        <v>-380.52989900000102</v>
      </c>
      <c r="I107" s="5">
        <v>-341.26118035999934</v>
      </c>
      <c r="J107" s="5">
        <v>-209.84344000000056</v>
      </c>
      <c r="K107" s="5">
        <v>-351.0438323999997</v>
      </c>
      <c r="L107" s="5">
        <v>-3.833493830000009</v>
      </c>
      <c r="M107" s="5">
        <v>-41.486558899996453</v>
      </c>
      <c r="N107" s="5">
        <v>-744.75910799999838</v>
      </c>
      <c r="O107" s="5">
        <v>0</v>
      </c>
      <c r="P107" s="5">
        <v>-245.01405999999952</v>
      </c>
      <c r="Q107" s="5">
        <v>-40.000665000000026</v>
      </c>
      <c r="R107" s="35">
        <v>3419.7865744100045</v>
      </c>
      <c r="S107" s="35">
        <v>-2908.4242655000257</v>
      </c>
      <c r="T107" s="35">
        <v>-301.50509839499983</v>
      </c>
      <c r="U107" s="35">
        <v>-209.84344000000056</v>
      </c>
      <c r="V107" s="36">
        <v>-725.62457319000032</v>
      </c>
      <c r="W107" s="36">
        <v>4145.4111476000053</v>
      </c>
      <c r="X107" s="36">
        <v>49.538734004999867</v>
      </c>
      <c r="Y107" s="36">
        <v>-351.0438323999997</v>
      </c>
      <c r="Z107" s="36">
        <v>-2908.4242655000257</v>
      </c>
      <c r="AA107" s="36">
        <v>-209.84344000000056</v>
      </c>
    </row>
    <row r="108" spans="1:27" x14ac:dyDescent="0.3">
      <c r="A108" s="34">
        <v>51043</v>
      </c>
      <c r="B108" s="34" t="s">
        <v>108</v>
      </c>
      <c r="C108" s="34" t="s">
        <v>123</v>
      </c>
      <c r="D108" s="5">
        <v>-6.1250844200000003</v>
      </c>
      <c r="E108" s="5">
        <v>691.03143099999943</v>
      </c>
      <c r="F108" s="5">
        <v>3.19935598</v>
      </c>
      <c r="G108" s="5">
        <v>-246.65198499999678</v>
      </c>
      <c r="H108" s="5">
        <v>53.35694411999998</v>
      </c>
      <c r="I108" s="5">
        <v>44.63255190000018</v>
      </c>
      <c r="J108" s="5">
        <v>-100.93704000000025</v>
      </c>
      <c r="K108" s="5">
        <v>-339.86196999999811</v>
      </c>
      <c r="L108" s="5">
        <v>-1.1998256440000148</v>
      </c>
      <c r="M108" s="5">
        <v>7.255369680000058</v>
      </c>
      <c r="N108" s="5">
        <v>-97.919368270000632</v>
      </c>
      <c r="O108" s="5">
        <v>0</v>
      </c>
      <c r="P108" s="5">
        <v>-5.015199999999993</v>
      </c>
      <c r="Q108" s="5">
        <v>-1.7668029999999817</v>
      </c>
      <c r="R108" s="35">
        <v>5.8736599956432656E-4</v>
      </c>
      <c r="S108" s="35">
        <v>-253.43398799999676</v>
      </c>
      <c r="T108" s="35">
        <v>354.36881698000127</v>
      </c>
      <c r="U108" s="35">
        <v>-100.93704000000025</v>
      </c>
      <c r="V108" s="36">
        <v>96.789670376000146</v>
      </c>
      <c r="W108" s="36">
        <v>-96.789083010000581</v>
      </c>
      <c r="X108" s="36">
        <v>694.23078697999938</v>
      </c>
      <c r="Y108" s="36">
        <v>-339.86196999999811</v>
      </c>
      <c r="Z108" s="36">
        <v>-253.43398799999676</v>
      </c>
      <c r="AA108" s="36">
        <v>-100.93704000000025</v>
      </c>
    </row>
    <row r="109" spans="1:27" x14ac:dyDescent="0.3">
      <c r="A109" s="34">
        <v>51045</v>
      </c>
      <c r="B109" s="34" t="s">
        <v>108</v>
      </c>
      <c r="C109" s="34" t="s">
        <v>124</v>
      </c>
      <c r="D109" s="5">
        <v>-26.289996358378907</v>
      </c>
      <c r="E109" s="5">
        <v>61.911631815000192</v>
      </c>
      <c r="F109" s="5">
        <v>-1.0914651674799991</v>
      </c>
      <c r="G109" s="5">
        <v>-195.23240662398166</v>
      </c>
      <c r="H109" s="5">
        <v>13.451774099999966</v>
      </c>
      <c r="I109" s="5">
        <v>19.028254999999945</v>
      </c>
      <c r="J109" s="5">
        <v>-26.770251499999858</v>
      </c>
      <c r="K109" s="5">
        <v>162.4990554190008</v>
      </c>
      <c r="L109" s="5">
        <v>-0.32785780000006071</v>
      </c>
      <c r="M109" s="5">
        <v>9.9441305599998486</v>
      </c>
      <c r="N109" s="5">
        <v>-15.806153500000164</v>
      </c>
      <c r="O109" s="5">
        <v>0</v>
      </c>
      <c r="P109" s="5">
        <v>-0.75505318999999815</v>
      </c>
      <c r="Q109" s="5">
        <v>-0.56161999999999068</v>
      </c>
      <c r="R109" s="35">
        <v>1.5200162062711797E-4</v>
      </c>
      <c r="S109" s="35">
        <v>-196.54907981398168</v>
      </c>
      <c r="T109" s="35">
        <v>223.31922206652098</v>
      </c>
      <c r="U109" s="35">
        <v>-26.770251499999858</v>
      </c>
      <c r="V109" s="36">
        <v>32.15217129999985</v>
      </c>
      <c r="W109" s="36">
        <v>-32.152019298379223</v>
      </c>
      <c r="X109" s="36">
        <v>60.820166647520196</v>
      </c>
      <c r="Y109" s="36">
        <v>162.4990554190008</v>
      </c>
      <c r="Z109" s="36">
        <v>-196.54907981398168</v>
      </c>
      <c r="AA109" s="36">
        <v>-26.770251499999858</v>
      </c>
    </row>
    <row r="110" spans="1:27" x14ac:dyDescent="0.3">
      <c r="A110" s="34">
        <v>51047</v>
      </c>
      <c r="B110" s="34" t="s">
        <v>108</v>
      </c>
      <c r="C110" s="34" t="s">
        <v>125</v>
      </c>
      <c r="D110" s="5">
        <v>-19.455451200800006</v>
      </c>
      <c r="E110" s="5">
        <v>851.31180279999899</v>
      </c>
      <c r="F110" s="5">
        <v>-8.9693720470000073</v>
      </c>
      <c r="G110" s="5">
        <v>-1156.8409040999977</v>
      </c>
      <c r="H110" s="5">
        <v>130.27542757999981</v>
      </c>
      <c r="I110" s="5">
        <v>103.77250620000041</v>
      </c>
      <c r="J110" s="5">
        <v>-265.98061900000084</v>
      </c>
      <c r="K110" s="5">
        <v>238.84917000000132</v>
      </c>
      <c r="L110" s="5">
        <v>-0.74816749000000016</v>
      </c>
      <c r="M110" s="5">
        <v>10.501813180000227</v>
      </c>
      <c r="N110" s="5">
        <v>242.39747299999908</v>
      </c>
      <c r="O110" s="5">
        <v>0</v>
      </c>
      <c r="P110" s="5">
        <v>-86.747107000000142</v>
      </c>
      <c r="Q110" s="5">
        <v>-38.369196000000102</v>
      </c>
      <c r="R110" s="35">
        <v>466.74360126919953</v>
      </c>
      <c r="S110" s="35">
        <v>-1281.957207099998</v>
      </c>
      <c r="T110" s="35">
        <v>1081.1916007530003</v>
      </c>
      <c r="U110" s="35">
        <v>-265.98061900000084</v>
      </c>
      <c r="V110" s="36">
        <v>233.29976629000021</v>
      </c>
      <c r="W110" s="36">
        <v>233.44383497919929</v>
      </c>
      <c r="X110" s="36">
        <v>842.34243075299901</v>
      </c>
      <c r="Y110" s="36">
        <v>238.84917000000132</v>
      </c>
      <c r="Z110" s="36">
        <v>-1281.957207099998</v>
      </c>
      <c r="AA110" s="36">
        <v>-265.98061900000084</v>
      </c>
    </row>
    <row r="111" spans="1:27" x14ac:dyDescent="0.3">
      <c r="A111" s="34">
        <v>51049</v>
      </c>
      <c r="B111" s="34" t="s">
        <v>108</v>
      </c>
      <c r="C111" s="34" t="s">
        <v>80</v>
      </c>
      <c r="D111" s="5">
        <v>-7.6420012483700006</v>
      </c>
      <c r="E111" s="5">
        <v>220.35788068999955</v>
      </c>
      <c r="F111" s="5">
        <v>-8.8663015999999999</v>
      </c>
      <c r="G111" s="5">
        <v>-322.82610999999451</v>
      </c>
      <c r="H111" s="5">
        <v>10.975819999999999</v>
      </c>
      <c r="I111" s="5">
        <v>15.554779999999937</v>
      </c>
      <c r="J111" s="5">
        <v>-24.145660000000134</v>
      </c>
      <c r="K111" s="5">
        <v>191.75185499999861</v>
      </c>
      <c r="L111" s="5">
        <v>-0.31695999999999458</v>
      </c>
      <c r="M111" s="5">
        <v>5.3839100000000144</v>
      </c>
      <c r="N111" s="5">
        <v>-23.837289999999484</v>
      </c>
      <c r="O111" s="5">
        <v>0</v>
      </c>
      <c r="P111" s="5">
        <v>-54.163169999999809</v>
      </c>
      <c r="Q111" s="5">
        <v>-2.2184110000000032</v>
      </c>
      <c r="R111" s="35">
        <v>0.11825875163047073</v>
      </c>
      <c r="S111" s="35">
        <v>-379.20769099999433</v>
      </c>
      <c r="T111" s="35">
        <v>403.24343408999817</v>
      </c>
      <c r="U111" s="35">
        <v>-24.145660000000134</v>
      </c>
      <c r="V111" s="36">
        <v>26.213639999999941</v>
      </c>
      <c r="W111" s="36">
        <v>-26.09538124836947</v>
      </c>
      <c r="X111" s="36">
        <v>211.49157908999956</v>
      </c>
      <c r="Y111" s="36">
        <v>191.75185499999861</v>
      </c>
      <c r="Z111" s="36">
        <v>-379.20769099999433</v>
      </c>
      <c r="AA111" s="36">
        <v>-24.145660000000134</v>
      </c>
    </row>
    <row r="112" spans="1:27" x14ac:dyDescent="0.3">
      <c r="A112" s="34">
        <v>51053</v>
      </c>
      <c r="B112" s="34" t="s">
        <v>108</v>
      </c>
      <c r="C112" s="34" t="s">
        <v>126</v>
      </c>
      <c r="D112" s="5">
        <v>90.638519800761401</v>
      </c>
      <c r="E112" s="5">
        <v>2317.2011643000005</v>
      </c>
      <c r="F112" s="5">
        <v>-1.9849268000000002</v>
      </c>
      <c r="G112" s="5">
        <v>-1537.8985300000058</v>
      </c>
      <c r="H112" s="5">
        <v>116.3382330000004</v>
      </c>
      <c r="I112" s="5">
        <v>96.123826999999892</v>
      </c>
      <c r="J112" s="5">
        <v>-502.58559999999943</v>
      </c>
      <c r="K112" s="5">
        <v>-3.9180409999989934</v>
      </c>
      <c r="L112" s="5">
        <v>-5.4411646800000426</v>
      </c>
      <c r="M112" s="5">
        <v>62.605155299999751</v>
      </c>
      <c r="N112" s="5">
        <v>-326.02862200000163</v>
      </c>
      <c r="O112" s="5">
        <v>0</v>
      </c>
      <c r="P112" s="5">
        <v>-268.59720000000016</v>
      </c>
      <c r="Q112" s="5">
        <v>-36.459910000000036</v>
      </c>
      <c r="R112" s="35">
        <v>34.235948420759769</v>
      </c>
      <c r="S112" s="35">
        <v>-1842.955640000006</v>
      </c>
      <c r="T112" s="35">
        <v>2311.2981965000017</v>
      </c>
      <c r="U112" s="35">
        <v>-502.58559999999943</v>
      </c>
      <c r="V112" s="36">
        <v>207.02089532000025</v>
      </c>
      <c r="W112" s="36">
        <v>-172.78494689924048</v>
      </c>
      <c r="X112" s="36">
        <v>2315.2162375000007</v>
      </c>
      <c r="Y112" s="36">
        <v>-3.9180409999989934</v>
      </c>
      <c r="Z112" s="36">
        <v>-1842.955640000006</v>
      </c>
      <c r="AA112" s="36">
        <v>-502.58559999999943</v>
      </c>
    </row>
    <row r="113" spans="1:27" x14ac:dyDescent="0.3">
      <c r="A113" s="34">
        <v>51057</v>
      </c>
      <c r="B113" s="34" t="s">
        <v>108</v>
      </c>
      <c r="C113" s="34" t="s">
        <v>127</v>
      </c>
      <c r="D113" s="5">
        <v>30.986071190000004</v>
      </c>
      <c r="E113" s="5">
        <v>2384.7145243999985</v>
      </c>
      <c r="F113" s="5">
        <v>0.53266794000000006</v>
      </c>
      <c r="G113" s="5">
        <v>-1089.1225799999957</v>
      </c>
      <c r="H113" s="5">
        <v>60.55925000000002</v>
      </c>
      <c r="I113" s="5">
        <v>80.199129999999968</v>
      </c>
      <c r="J113" s="5">
        <v>-447.38166000000001</v>
      </c>
      <c r="K113" s="5">
        <v>-587.87065080000025</v>
      </c>
      <c r="L113" s="5">
        <v>-3.1523359999999911</v>
      </c>
      <c r="M113" s="5">
        <v>10.787879999999973</v>
      </c>
      <c r="N113" s="5">
        <v>-179.3797999999997</v>
      </c>
      <c r="O113" s="5">
        <v>0</v>
      </c>
      <c r="P113" s="5">
        <v>-156.31985529999929</v>
      </c>
      <c r="Q113" s="5">
        <v>-104.57252600000038</v>
      </c>
      <c r="R113" s="35">
        <v>1.9519000028367373E-4</v>
      </c>
      <c r="S113" s="35">
        <v>-1350.0149612999953</v>
      </c>
      <c r="T113" s="35">
        <v>1797.3765415399982</v>
      </c>
      <c r="U113" s="35">
        <v>-447.38166000000001</v>
      </c>
      <c r="V113" s="36">
        <v>137.606044</v>
      </c>
      <c r="W113" s="36">
        <v>-137.60584880999971</v>
      </c>
      <c r="X113" s="36">
        <v>2385.2471923399985</v>
      </c>
      <c r="Y113" s="36">
        <v>-587.87065080000025</v>
      </c>
      <c r="Z113" s="36">
        <v>-1350.0149612999953</v>
      </c>
      <c r="AA113" s="36">
        <v>-447.38166000000001</v>
      </c>
    </row>
    <row r="114" spans="1:27" x14ac:dyDescent="0.3">
      <c r="A114" s="34">
        <v>51059</v>
      </c>
      <c r="B114" s="34" t="s">
        <v>108</v>
      </c>
      <c r="C114" s="34" t="s">
        <v>128</v>
      </c>
      <c r="D114" s="5">
        <v>1937.2478101664719</v>
      </c>
      <c r="E114" s="5">
        <v>7.3257261566210019</v>
      </c>
      <c r="F114" s="5">
        <v>-5.3819984000000431E-2</v>
      </c>
      <c r="G114" s="5">
        <v>-546.21243179870362</v>
      </c>
      <c r="H114" s="5">
        <v>-296.45729410000058</v>
      </c>
      <c r="I114" s="5">
        <v>-261.88679799999954</v>
      </c>
      <c r="J114" s="5">
        <v>-44.414270900000702</v>
      </c>
      <c r="K114" s="5">
        <v>48.928027950400008</v>
      </c>
      <c r="L114" s="5">
        <v>-98.971479660000114</v>
      </c>
      <c r="M114" s="5">
        <v>-426.87298318000103</v>
      </c>
      <c r="N114" s="5">
        <v>-275.56508162590035</v>
      </c>
      <c r="O114" s="5">
        <v>0</v>
      </c>
      <c r="P114" s="5">
        <v>-34.337377540000489</v>
      </c>
      <c r="Q114" s="5">
        <v>-8.7336071000001994</v>
      </c>
      <c r="R114" s="35">
        <v>577.49417360057032</v>
      </c>
      <c r="S114" s="35">
        <v>-589.28341643870431</v>
      </c>
      <c r="T114" s="35">
        <v>56.199934123021009</v>
      </c>
      <c r="U114" s="35">
        <v>-44.414270900000702</v>
      </c>
      <c r="V114" s="36">
        <v>-657.31557176000024</v>
      </c>
      <c r="W114" s="36">
        <v>1234.8097453605706</v>
      </c>
      <c r="X114" s="36">
        <v>7.2719061726210015</v>
      </c>
      <c r="Y114" s="36">
        <v>48.928027950400008</v>
      </c>
      <c r="Z114" s="36">
        <v>-589.28341643870431</v>
      </c>
      <c r="AA114" s="36">
        <v>-44.414270900000702</v>
      </c>
    </row>
    <row r="115" spans="1:27" x14ac:dyDescent="0.3">
      <c r="A115" s="34">
        <v>51061</v>
      </c>
      <c r="B115" s="34" t="s">
        <v>108</v>
      </c>
      <c r="C115" s="34" t="s">
        <v>129</v>
      </c>
      <c r="D115" s="5">
        <v>-53.001616194999983</v>
      </c>
      <c r="E115" s="5">
        <v>275.93436173900045</v>
      </c>
      <c r="F115" s="5">
        <v>-11.302202575999985</v>
      </c>
      <c r="G115" s="5">
        <v>-1142.301134999987</v>
      </c>
      <c r="H115" s="5">
        <v>183.66323099999954</v>
      </c>
      <c r="I115" s="5">
        <v>149.77206099000068</v>
      </c>
      <c r="J115" s="5">
        <v>-262.59388899999976</v>
      </c>
      <c r="K115" s="5">
        <v>868.14966500000446</v>
      </c>
      <c r="L115" s="5">
        <v>0.36348343999999599</v>
      </c>
      <c r="M115" s="5">
        <v>67.041078000000198</v>
      </c>
      <c r="N115" s="5">
        <v>56.557318999999552</v>
      </c>
      <c r="O115" s="5">
        <v>0</v>
      </c>
      <c r="P115" s="5">
        <v>-126.13377000000037</v>
      </c>
      <c r="Q115" s="5">
        <v>-6.1353199799999629</v>
      </c>
      <c r="R115" s="35">
        <v>404.39555623499996</v>
      </c>
      <c r="S115" s="35">
        <v>-1274.5702249799874</v>
      </c>
      <c r="T115" s="35">
        <v>1132.7818241630048</v>
      </c>
      <c r="U115" s="35">
        <v>-262.59388899999976</v>
      </c>
      <c r="V115" s="36">
        <v>333.79877543000021</v>
      </c>
      <c r="W115" s="36">
        <v>70.596780804999767</v>
      </c>
      <c r="X115" s="36">
        <v>264.63215916300044</v>
      </c>
      <c r="Y115" s="36">
        <v>868.14966500000446</v>
      </c>
      <c r="Z115" s="36">
        <v>-1274.5702249799874</v>
      </c>
      <c r="AA115" s="36">
        <v>-262.59388899999976</v>
      </c>
    </row>
    <row r="116" spans="1:27" x14ac:dyDescent="0.3">
      <c r="A116" s="34">
        <v>51065</v>
      </c>
      <c r="B116" s="34" t="s">
        <v>108</v>
      </c>
      <c r="C116" s="34" t="s">
        <v>130</v>
      </c>
      <c r="D116" s="5">
        <v>32.352225536999995</v>
      </c>
      <c r="E116" s="5">
        <v>-296.89576607000026</v>
      </c>
      <c r="F116" s="5">
        <v>-1.8013586975100004</v>
      </c>
      <c r="G116" s="5">
        <v>617.28493700001854</v>
      </c>
      <c r="H116" s="5">
        <v>55.710734000000002</v>
      </c>
      <c r="I116" s="5">
        <v>51.396330000000034</v>
      </c>
      <c r="J116" s="5">
        <v>31.479409999999916</v>
      </c>
      <c r="K116" s="5">
        <v>-819.02944260000004</v>
      </c>
      <c r="L116" s="5">
        <v>1.2467380900000009</v>
      </c>
      <c r="M116" s="5">
        <v>106.40771099999984</v>
      </c>
      <c r="N116" s="5">
        <v>178.00753999999961</v>
      </c>
      <c r="O116" s="5">
        <v>0</v>
      </c>
      <c r="P116" s="5">
        <v>40.169910000000073</v>
      </c>
      <c r="Q116" s="5">
        <v>3.6754610000000412</v>
      </c>
      <c r="R116" s="35">
        <v>425.12127862699947</v>
      </c>
      <c r="S116" s="35">
        <v>661.13030800001866</v>
      </c>
      <c r="T116" s="35">
        <v>-1117.7265673675104</v>
      </c>
      <c r="U116" s="35">
        <v>31.479409999999916</v>
      </c>
      <c r="V116" s="36">
        <v>108.35380209000004</v>
      </c>
      <c r="W116" s="36">
        <v>316.76747653699942</v>
      </c>
      <c r="X116" s="36">
        <v>-298.69712476751027</v>
      </c>
      <c r="Y116" s="36">
        <v>-819.02944260000004</v>
      </c>
      <c r="Z116" s="36">
        <v>661.13030800001866</v>
      </c>
      <c r="AA116" s="36">
        <v>31.479409999999916</v>
      </c>
    </row>
    <row r="117" spans="1:27" x14ac:dyDescent="0.3">
      <c r="A117" s="34">
        <v>51069</v>
      </c>
      <c r="B117" s="34" t="s">
        <v>108</v>
      </c>
      <c r="C117" s="34" t="s">
        <v>33</v>
      </c>
      <c r="D117" s="5">
        <v>1.2756524033000005</v>
      </c>
      <c r="E117" s="5">
        <v>1489.837303100001</v>
      </c>
      <c r="F117" s="5">
        <v>4.9880927350000022</v>
      </c>
      <c r="G117" s="5">
        <v>-1774.3906230000139</v>
      </c>
      <c r="H117" s="5">
        <v>181.31218000000081</v>
      </c>
      <c r="I117" s="5">
        <v>129.96061999999984</v>
      </c>
      <c r="J117" s="5">
        <v>-338.31358</v>
      </c>
      <c r="K117" s="5">
        <v>600.95738200000051</v>
      </c>
      <c r="L117" s="5">
        <v>-4.2851896099999749</v>
      </c>
      <c r="M117" s="5">
        <v>38.078770099999929</v>
      </c>
      <c r="N117" s="5">
        <v>-322.79679998999927</v>
      </c>
      <c r="O117" s="5">
        <v>0</v>
      </c>
      <c r="P117" s="5">
        <v>-5.6489599999999882</v>
      </c>
      <c r="Q117" s="5">
        <v>-0.97879979999999733</v>
      </c>
      <c r="R117" s="35">
        <v>23.545232903301326</v>
      </c>
      <c r="S117" s="35">
        <v>-1781.0183828000138</v>
      </c>
      <c r="T117" s="35">
        <v>2095.7827778350015</v>
      </c>
      <c r="U117" s="35">
        <v>-338.31358</v>
      </c>
      <c r="V117" s="36">
        <v>306.98761039000067</v>
      </c>
      <c r="W117" s="36">
        <v>-283.44237748669934</v>
      </c>
      <c r="X117" s="36">
        <v>1494.825395835001</v>
      </c>
      <c r="Y117" s="36">
        <v>600.95738200000051</v>
      </c>
      <c r="Z117" s="36">
        <v>-1781.0183828000138</v>
      </c>
      <c r="AA117" s="36">
        <v>-338.31358</v>
      </c>
    </row>
    <row r="118" spans="1:27" x14ac:dyDescent="0.3">
      <c r="A118" s="34">
        <v>51071</v>
      </c>
      <c r="B118" s="34" t="s">
        <v>108</v>
      </c>
      <c r="C118" s="34" t="s">
        <v>131</v>
      </c>
      <c r="D118" s="5">
        <v>-20.399999999999999</v>
      </c>
      <c r="E118" s="5">
        <v>387.85378486000013</v>
      </c>
      <c r="F118" s="5">
        <v>-3.8870728599999964</v>
      </c>
      <c r="G118" s="5">
        <v>-1360.3748999999953</v>
      </c>
      <c r="H118" s="5">
        <v>95.483804599999985</v>
      </c>
      <c r="I118" s="5">
        <v>102.47927899999991</v>
      </c>
      <c r="J118" s="5">
        <v>-128.13969999999972</v>
      </c>
      <c r="K118" s="5">
        <v>1104.6540032000012</v>
      </c>
      <c r="L118" s="5">
        <v>-20.644567500000107</v>
      </c>
      <c r="M118" s="5">
        <v>8.4150959000000967</v>
      </c>
      <c r="N118" s="5">
        <v>-165.33401200000026</v>
      </c>
      <c r="O118" s="5">
        <v>0</v>
      </c>
      <c r="P118" s="5">
        <v>-3.1365000000000531E-2</v>
      </c>
      <c r="Q118" s="5">
        <v>-1.3994300000000015E-2</v>
      </c>
      <c r="R118" s="35">
        <v>-4.0000000038276085E-4</v>
      </c>
      <c r="S118" s="35">
        <v>-1360.4202592999952</v>
      </c>
      <c r="T118" s="35">
        <v>1488.6207152000013</v>
      </c>
      <c r="U118" s="35">
        <v>-128.13969999999972</v>
      </c>
      <c r="V118" s="36">
        <v>177.31851609999978</v>
      </c>
      <c r="W118" s="36">
        <v>-177.31891610000017</v>
      </c>
      <c r="X118" s="36">
        <v>383.96671200000014</v>
      </c>
      <c r="Y118" s="36">
        <v>1104.6540032000012</v>
      </c>
      <c r="Z118" s="36">
        <v>-1360.4202592999952</v>
      </c>
      <c r="AA118" s="36">
        <v>-128.13969999999972</v>
      </c>
    </row>
    <row r="119" spans="1:27" x14ac:dyDescent="0.3">
      <c r="A119" s="34">
        <v>51073</v>
      </c>
      <c r="B119" s="34" t="s">
        <v>108</v>
      </c>
      <c r="C119" s="34" t="s">
        <v>132</v>
      </c>
      <c r="D119" s="5">
        <v>235.31822900000003</v>
      </c>
      <c r="E119" s="5">
        <v>200.83993200000077</v>
      </c>
      <c r="F119" s="5">
        <v>0.29425640000000008</v>
      </c>
      <c r="G119" s="5">
        <v>-151.36594000000332</v>
      </c>
      <c r="H119" s="5">
        <v>-15.385420000000067</v>
      </c>
      <c r="I119" s="5">
        <v>-10.589609999999993</v>
      </c>
      <c r="J119" s="5">
        <v>-33.092149999999947</v>
      </c>
      <c r="K119" s="5">
        <v>-36.559295999999904</v>
      </c>
      <c r="L119" s="5">
        <v>-14.321969999999965</v>
      </c>
      <c r="M119" s="5">
        <v>-45.728520000000117</v>
      </c>
      <c r="N119" s="5">
        <v>-108.43809999999939</v>
      </c>
      <c r="O119" s="5">
        <v>0</v>
      </c>
      <c r="P119" s="5">
        <v>-10.343600000000151</v>
      </c>
      <c r="Q119" s="5">
        <v>-10.623690000000352</v>
      </c>
      <c r="R119" s="35">
        <v>40.854609000000494</v>
      </c>
      <c r="S119" s="35">
        <v>-172.33323000000382</v>
      </c>
      <c r="T119" s="35">
        <v>164.57489240000086</v>
      </c>
      <c r="U119" s="35">
        <v>-33.092149999999947</v>
      </c>
      <c r="V119" s="36">
        <v>-40.297000000000025</v>
      </c>
      <c r="W119" s="36">
        <v>81.151609000000519</v>
      </c>
      <c r="X119" s="36">
        <v>201.13418840000077</v>
      </c>
      <c r="Y119" s="36">
        <v>-36.559295999999904</v>
      </c>
      <c r="Z119" s="36">
        <v>-172.33323000000382</v>
      </c>
      <c r="AA119" s="36">
        <v>-33.092149999999947</v>
      </c>
    </row>
    <row r="120" spans="1:27" x14ac:dyDescent="0.3">
      <c r="A120" s="34">
        <v>51075</v>
      </c>
      <c r="B120" s="34" t="s">
        <v>108</v>
      </c>
      <c r="C120" s="34" t="s">
        <v>133</v>
      </c>
      <c r="D120" s="5">
        <v>-67.235255042376309</v>
      </c>
      <c r="E120" s="5">
        <v>362.67091127000094</v>
      </c>
      <c r="F120" s="5">
        <v>-4.3682261499999981</v>
      </c>
      <c r="G120" s="5">
        <v>-956.77543199999491</v>
      </c>
      <c r="H120" s="5">
        <v>126.03572200000008</v>
      </c>
      <c r="I120" s="5">
        <v>100.47565899999972</v>
      </c>
      <c r="J120" s="5">
        <v>-78.867020000000139</v>
      </c>
      <c r="K120" s="5">
        <v>482.11327000000165</v>
      </c>
      <c r="L120" s="5">
        <v>1.2704765000000009</v>
      </c>
      <c r="M120" s="5">
        <v>102.75361499999963</v>
      </c>
      <c r="N120" s="5">
        <v>27.853452999999718</v>
      </c>
      <c r="O120" s="5">
        <v>0</v>
      </c>
      <c r="P120" s="5">
        <v>-87.700554000000011</v>
      </c>
      <c r="Q120" s="5">
        <v>-8.2225174000000152</v>
      </c>
      <c r="R120" s="35">
        <v>291.15367045762287</v>
      </c>
      <c r="S120" s="35">
        <v>-1052.6985033999949</v>
      </c>
      <c r="T120" s="35">
        <v>840.41595512000254</v>
      </c>
      <c r="U120" s="35">
        <v>-78.867020000000139</v>
      </c>
      <c r="V120" s="36">
        <v>227.7818574999998</v>
      </c>
      <c r="W120" s="36">
        <v>63.371812957623035</v>
      </c>
      <c r="X120" s="36">
        <v>358.30268512000094</v>
      </c>
      <c r="Y120" s="36">
        <v>482.11327000000165</v>
      </c>
      <c r="Z120" s="36">
        <v>-1052.6985033999949</v>
      </c>
      <c r="AA120" s="36">
        <v>-78.867020000000139</v>
      </c>
    </row>
    <row r="121" spans="1:27" x14ac:dyDescent="0.3">
      <c r="A121" s="34">
        <v>51079</v>
      </c>
      <c r="B121" s="34" t="s">
        <v>108</v>
      </c>
      <c r="C121" s="34" t="s">
        <v>134</v>
      </c>
      <c r="D121" s="5">
        <v>-93.459059499999995</v>
      </c>
      <c r="E121" s="5">
        <v>84.498753565000015</v>
      </c>
      <c r="F121" s="5">
        <v>0.67948487600000185</v>
      </c>
      <c r="G121" s="5">
        <v>-184.31302099999448</v>
      </c>
      <c r="H121" s="5">
        <v>58.945418999999902</v>
      </c>
      <c r="I121" s="5">
        <v>48.571695999999974</v>
      </c>
      <c r="J121" s="5">
        <v>-14.413179000000127</v>
      </c>
      <c r="K121" s="5">
        <v>-129.41124880000098</v>
      </c>
      <c r="L121" s="5">
        <v>4.4176742999999874</v>
      </c>
      <c r="M121" s="5">
        <v>38.937004999999999</v>
      </c>
      <c r="N121" s="5">
        <v>187.52712009999959</v>
      </c>
      <c r="O121" s="5">
        <v>0</v>
      </c>
      <c r="P121" s="5">
        <v>-1.8216950000000054</v>
      </c>
      <c r="Q121" s="5">
        <v>-0.15158643000000183</v>
      </c>
      <c r="R121" s="35">
        <v>244.93985489999946</v>
      </c>
      <c r="S121" s="35">
        <v>-186.28630242999449</v>
      </c>
      <c r="T121" s="35">
        <v>-44.233010359000957</v>
      </c>
      <c r="U121" s="35">
        <v>-14.413179000000127</v>
      </c>
      <c r="V121" s="36">
        <v>111.93478929999986</v>
      </c>
      <c r="W121" s="36">
        <v>133.0050655999996</v>
      </c>
      <c r="X121" s="36">
        <v>85.178238441000019</v>
      </c>
      <c r="Y121" s="36">
        <v>-129.41124880000098</v>
      </c>
      <c r="Z121" s="36">
        <v>-186.28630242999449</v>
      </c>
      <c r="AA121" s="36">
        <v>-14.413179000000127</v>
      </c>
    </row>
    <row r="122" spans="1:27" x14ac:dyDescent="0.3">
      <c r="A122" s="34">
        <v>51085</v>
      </c>
      <c r="B122" s="34" t="s">
        <v>108</v>
      </c>
      <c r="C122" s="34" t="s">
        <v>135</v>
      </c>
      <c r="D122" s="5">
        <v>571.24712240000008</v>
      </c>
      <c r="E122" s="5">
        <v>4208.2040503000026</v>
      </c>
      <c r="F122" s="5">
        <v>-0.24249615000000091</v>
      </c>
      <c r="G122" s="5">
        <v>-2138.2095739999786</v>
      </c>
      <c r="H122" s="5">
        <v>191.83525999999983</v>
      </c>
      <c r="I122" s="5">
        <v>103.03039900000022</v>
      </c>
      <c r="J122" s="5">
        <v>-616.49268000000029</v>
      </c>
      <c r="K122" s="5">
        <v>-1261.028875</v>
      </c>
      <c r="L122" s="5">
        <v>-6.7585054799999966</v>
      </c>
      <c r="M122" s="5">
        <v>100.30063299999983</v>
      </c>
      <c r="N122" s="5">
        <v>-613.91549000000305</v>
      </c>
      <c r="O122" s="5">
        <v>0</v>
      </c>
      <c r="P122" s="5">
        <v>-398.3270909999992</v>
      </c>
      <c r="Q122" s="5">
        <v>-139.65254899999945</v>
      </c>
      <c r="R122" s="35">
        <v>345.73941891999698</v>
      </c>
      <c r="S122" s="35">
        <v>-2676.1892139999773</v>
      </c>
      <c r="T122" s="35">
        <v>2946.9326791500025</v>
      </c>
      <c r="U122" s="35">
        <v>-616.49268000000029</v>
      </c>
      <c r="V122" s="36">
        <v>288.10715352000005</v>
      </c>
      <c r="W122" s="36">
        <v>57.632265399996868</v>
      </c>
      <c r="X122" s="36">
        <v>4207.9615541500025</v>
      </c>
      <c r="Y122" s="36">
        <v>-1261.028875</v>
      </c>
      <c r="Z122" s="36">
        <v>-2676.1892139999773</v>
      </c>
      <c r="AA122" s="36">
        <v>-616.49268000000029</v>
      </c>
    </row>
    <row r="123" spans="1:27" x14ac:dyDescent="0.3">
      <c r="A123" s="34">
        <v>51087</v>
      </c>
      <c r="B123" s="34" t="s">
        <v>108</v>
      </c>
      <c r="C123" s="34" t="s">
        <v>136</v>
      </c>
      <c r="D123" s="5">
        <v>1864.131187</v>
      </c>
      <c r="E123" s="5">
        <v>-257.14654410000003</v>
      </c>
      <c r="F123" s="5">
        <v>-0.12118537000000096</v>
      </c>
      <c r="G123" s="5">
        <v>-1194.4818530000048</v>
      </c>
      <c r="H123" s="5">
        <v>6.086780000001454</v>
      </c>
      <c r="I123" s="5">
        <v>-92.947029999999359</v>
      </c>
      <c r="J123" s="5">
        <v>-185.35351000000082</v>
      </c>
      <c r="K123" s="5">
        <v>20.488411700000142</v>
      </c>
      <c r="L123" s="5">
        <v>0.70149437000000603</v>
      </c>
      <c r="M123" s="5">
        <v>115.21291999999994</v>
      </c>
      <c r="N123" s="5">
        <v>174.16213999999673</v>
      </c>
      <c r="O123" s="5">
        <v>0</v>
      </c>
      <c r="P123" s="5">
        <v>-409.48500000000058</v>
      </c>
      <c r="Q123" s="5">
        <v>-41.240434800000003</v>
      </c>
      <c r="R123" s="35">
        <v>2067.3474913699988</v>
      </c>
      <c r="S123" s="35">
        <v>-1645.2072878000054</v>
      </c>
      <c r="T123" s="35">
        <v>-236.77931776999986</v>
      </c>
      <c r="U123" s="35">
        <v>-185.35351000000082</v>
      </c>
      <c r="V123" s="36">
        <v>-86.158755629997898</v>
      </c>
      <c r="W123" s="36">
        <v>2153.5062469999966</v>
      </c>
      <c r="X123" s="36">
        <v>-257.26772947000001</v>
      </c>
      <c r="Y123" s="36">
        <v>20.488411700000142</v>
      </c>
      <c r="Z123" s="36">
        <v>-1645.2072878000054</v>
      </c>
      <c r="AA123" s="36">
        <v>-185.35351000000082</v>
      </c>
    </row>
    <row r="124" spans="1:27" x14ac:dyDescent="0.3">
      <c r="A124" s="34">
        <v>51091</v>
      </c>
      <c r="B124" s="34" t="s">
        <v>108</v>
      </c>
      <c r="C124" s="34" t="s">
        <v>137</v>
      </c>
      <c r="D124" s="5">
        <v>-2.4835470099999996E-5</v>
      </c>
      <c r="E124" s="5">
        <v>162.86990375999994</v>
      </c>
      <c r="F124" s="5">
        <v>4.698226609999999</v>
      </c>
      <c r="G124" s="5">
        <v>-529.29903890000423</v>
      </c>
      <c r="H124" s="5">
        <v>8.8969146000000023</v>
      </c>
      <c r="I124" s="5">
        <v>19.763243999999986</v>
      </c>
      <c r="J124" s="5">
        <v>-33.094982999999957</v>
      </c>
      <c r="K124" s="5">
        <v>396.15166099999624</v>
      </c>
      <c r="L124" s="5">
        <v>-1.2822469999999839</v>
      </c>
      <c r="M124" s="5">
        <v>3.386113000000023</v>
      </c>
      <c r="N124" s="5">
        <v>-30.763741800000389</v>
      </c>
      <c r="O124" s="5">
        <v>0</v>
      </c>
      <c r="P124" s="5">
        <v>-0.96913739999999393</v>
      </c>
      <c r="Q124" s="5">
        <v>-0.34993867999999395</v>
      </c>
      <c r="R124" s="35">
        <v>2.5796452953841253E-4</v>
      </c>
      <c r="S124" s="35">
        <v>-530.61811498000429</v>
      </c>
      <c r="T124" s="35">
        <v>563.71979136999619</v>
      </c>
      <c r="U124" s="35">
        <v>-33.094982999999957</v>
      </c>
      <c r="V124" s="36">
        <v>27.377911600000004</v>
      </c>
      <c r="W124" s="36">
        <v>-27.377653635470466</v>
      </c>
      <c r="X124" s="36">
        <v>167.56813036999995</v>
      </c>
      <c r="Y124" s="36">
        <v>396.15166099999624</v>
      </c>
      <c r="Z124" s="36">
        <v>-530.61811498000429</v>
      </c>
      <c r="AA124" s="36">
        <v>-33.094982999999957</v>
      </c>
    </row>
    <row r="125" spans="1:27" x14ac:dyDescent="0.3">
      <c r="A125" s="34">
        <v>51093</v>
      </c>
      <c r="B125" s="34" t="s">
        <v>108</v>
      </c>
      <c r="C125" s="34" t="s">
        <v>138</v>
      </c>
      <c r="D125" s="5">
        <v>479.06304600000004</v>
      </c>
      <c r="E125" s="5">
        <v>549.84834560000309</v>
      </c>
      <c r="F125" s="5">
        <v>3.4683853000000013</v>
      </c>
      <c r="G125" s="5">
        <v>-446.76264999998966</v>
      </c>
      <c r="H125" s="5">
        <v>-37.336040000000139</v>
      </c>
      <c r="I125" s="5">
        <v>-12.896949999999833</v>
      </c>
      <c r="J125" s="5">
        <v>-103.78693999999996</v>
      </c>
      <c r="K125" s="5">
        <v>172.87941200000023</v>
      </c>
      <c r="L125" s="5">
        <v>-48.026679999999942</v>
      </c>
      <c r="M125" s="5">
        <v>-112.86607999999978</v>
      </c>
      <c r="N125" s="5">
        <v>-236.01610000000073</v>
      </c>
      <c r="O125" s="5">
        <v>0</v>
      </c>
      <c r="P125" s="5">
        <v>-126.43629999999939</v>
      </c>
      <c r="Q125" s="5">
        <v>-81.135400000001027</v>
      </c>
      <c r="R125" s="35">
        <v>31.921195999999611</v>
      </c>
      <c r="S125" s="35">
        <v>-654.33434999999008</v>
      </c>
      <c r="T125" s="35">
        <v>726.19614290000334</v>
      </c>
      <c r="U125" s="35">
        <v>-103.78693999999996</v>
      </c>
      <c r="V125" s="36">
        <v>-98.259669999999915</v>
      </c>
      <c r="W125" s="36">
        <v>130.18086599999953</v>
      </c>
      <c r="X125" s="36">
        <v>553.31673090000311</v>
      </c>
      <c r="Y125" s="36">
        <v>172.87941200000023</v>
      </c>
      <c r="Z125" s="36">
        <v>-654.33434999999008</v>
      </c>
      <c r="AA125" s="36">
        <v>-103.78693999999996</v>
      </c>
    </row>
    <row r="126" spans="1:27" x14ac:dyDescent="0.3">
      <c r="A126" s="34">
        <v>51095</v>
      </c>
      <c r="B126" s="34" t="s">
        <v>108</v>
      </c>
      <c r="C126" s="34" t="s">
        <v>139</v>
      </c>
      <c r="D126" s="5">
        <v>493.2612378</v>
      </c>
      <c r="E126" s="5">
        <v>-195.39121444828993</v>
      </c>
      <c r="F126" s="5">
        <v>0.38644754737999953</v>
      </c>
      <c r="G126" s="5">
        <v>-662.13800539999647</v>
      </c>
      <c r="H126" s="5">
        <v>23.731046900000365</v>
      </c>
      <c r="I126" s="5">
        <v>23.675564210000175</v>
      </c>
      <c r="J126" s="5">
        <v>-66.316608999999971</v>
      </c>
      <c r="K126" s="5">
        <v>-51.48113064070003</v>
      </c>
      <c r="L126" s="5">
        <v>19.979481279999618</v>
      </c>
      <c r="M126" s="5">
        <v>96.00198249999994</v>
      </c>
      <c r="N126" s="5">
        <v>365.29302569999982</v>
      </c>
      <c r="O126" s="5">
        <v>0</v>
      </c>
      <c r="P126" s="5">
        <v>-35.763627999999926</v>
      </c>
      <c r="Q126" s="5">
        <v>-11.222168899999929</v>
      </c>
      <c r="R126" s="35">
        <v>1021.9423383899999</v>
      </c>
      <c r="S126" s="35">
        <v>-709.12380229999633</v>
      </c>
      <c r="T126" s="35">
        <v>-246.48589754160997</v>
      </c>
      <c r="U126" s="35">
        <v>-66.316608999999971</v>
      </c>
      <c r="V126" s="36">
        <v>67.386092390000158</v>
      </c>
      <c r="W126" s="36">
        <v>954.55624599999976</v>
      </c>
      <c r="X126" s="36">
        <v>-195.00476690090994</v>
      </c>
      <c r="Y126" s="36">
        <v>-51.48113064070003</v>
      </c>
      <c r="Z126" s="36">
        <v>-709.12380229999633</v>
      </c>
      <c r="AA126" s="36">
        <v>-66.316608999999971</v>
      </c>
    </row>
    <row r="127" spans="1:27" x14ac:dyDescent="0.3">
      <c r="A127" s="34">
        <v>51097</v>
      </c>
      <c r="B127" s="34" t="s">
        <v>108</v>
      </c>
      <c r="C127" s="34" t="s">
        <v>140</v>
      </c>
      <c r="D127" s="5">
        <v>11.68299523288</v>
      </c>
      <c r="E127" s="5">
        <v>1174.9271379700003</v>
      </c>
      <c r="F127" s="5">
        <v>0.46938304200000003</v>
      </c>
      <c r="G127" s="5">
        <v>-929.769249999983</v>
      </c>
      <c r="H127" s="5">
        <v>26.962420000000066</v>
      </c>
      <c r="I127" s="5">
        <v>35.658779999999979</v>
      </c>
      <c r="J127" s="5">
        <v>-255.68741599999998</v>
      </c>
      <c r="K127" s="5">
        <v>153.10315313000001</v>
      </c>
      <c r="L127" s="5">
        <v>-9.816551000000004</v>
      </c>
      <c r="M127" s="5">
        <v>17.653560000000198</v>
      </c>
      <c r="N127" s="5">
        <v>-82.141389999999774</v>
      </c>
      <c r="O127" s="5">
        <v>0</v>
      </c>
      <c r="P127" s="5">
        <v>-79.527441647999694</v>
      </c>
      <c r="Q127" s="5">
        <v>-63.504992730000595</v>
      </c>
      <c r="R127" s="35">
        <v>-1.8576711953244285E-4</v>
      </c>
      <c r="S127" s="35">
        <v>-1072.8016843779833</v>
      </c>
      <c r="T127" s="35">
        <v>1328.4996741420002</v>
      </c>
      <c r="U127" s="35">
        <v>-255.68741599999998</v>
      </c>
      <c r="V127" s="36">
        <v>52.80464900000004</v>
      </c>
      <c r="W127" s="36">
        <v>-52.804834767119573</v>
      </c>
      <c r="X127" s="36">
        <v>1175.3965210120002</v>
      </c>
      <c r="Y127" s="36">
        <v>153.10315313000001</v>
      </c>
      <c r="Z127" s="36">
        <v>-1072.8016843779833</v>
      </c>
      <c r="AA127" s="36">
        <v>-255.68741599999998</v>
      </c>
    </row>
    <row r="128" spans="1:27" x14ac:dyDescent="0.3">
      <c r="A128" s="34">
        <v>51099</v>
      </c>
      <c r="B128" s="34" t="s">
        <v>108</v>
      </c>
      <c r="C128" s="34" t="s">
        <v>141</v>
      </c>
      <c r="D128" s="5">
        <v>432.50089745299999</v>
      </c>
      <c r="E128" s="5">
        <v>170.40590362499915</v>
      </c>
      <c r="F128" s="5">
        <v>-0.33481306649999887</v>
      </c>
      <c r="G128" s="5">
        <v>-539.49065239999618</v>
      </c>
      <c r="H128" s="5">
        <v>27.770355000999871</v>
      </c>
      <c r="I128" s="5">
        <v>23.798213999999916</v>
      </c>
      <c r="J128" s="5">
        <v>-47.648022999999739</v>
      </c>
      <c r="K128" s="5">
        <v>-102.39357968169952</v>
      </c>
      <c r="L128" s="5">
        <v>7.3947792000000163</v>
      </c>
      <c r="M128" s="5">
        <v>111.68639400000006</v>
      </c>
      <c r="N128" s="5">
        <v>-45.766005299999961</v>
      </c>
      <c r="O128" s="5">
        <v>0</v>
      </c>
      <c r="P128" s="5">
        <v>-30.516582616999585</v>
      </c>
      <c r="Q128" s="5">
        <v>-7.4092502000000877</v>
      </c>
      <c r="R128" s="35">
        <v>557.3846343539999</v>
      </c>
      <c r="S128" s="35">
        <v>-577.41648521699585</v>
      </c>
      <c r="T128" s="35">
        <v>67.67751087679963</v>
      </c>
      <c r="U128" s="35">
        <v>-47.648022999999739</v>
      </c>
      <c r="V128" s="36">
        <v>58.963348200999803</v>
      </c>
      <c r="W128" s="36">
        <v>498.4212861530001</v>
      </c>
      <c r="X128" s="36">
        <v>170.07109055849915</v>
      </c>
      <c r="Y128" s="36">
        <v>-102.39357968169952</v>
      </c>
      <c r="Z128" s="36">
        <v>-577.41648521699585</v>
      </c>
      <c r="AA128" s="36">
        <v>-47.648022999999739</v>
      </c>
    </row>
    <row r="129" spans="1:27" x14ac:dyDescent="0.3">
      <c r="A129" s="34">
        <v>51101</v>
      </c>
      <c r="B129" s="34" t="s">
        <v>108</v>
      </c>
      <c r="C129" s="34" t="s">
        <v>142</v>
      </c>
      <c r="D129" s="5">
        <v>64.833619864000013</v>
      </c>
      <c r="E129" s="5">
        <v>-1018.8548666200004</v>
      </c>
      <c r="F129" s="5">
        <v>-5.7351161099999999</v>
      </c>
      <c r="G129" s="5">
        <v>268.13068800000474</v>
      </c>
      <c r="H129" s="5">
        <v>55.976539989999992</v>
      </c>
      <c r="I129" s="5">
        <v>51.298718000000008</v>
      </c>
      <c r="J129" s="5">
        <v>24.530545899999652</v>
      </c>
      <c r="K129" s="5">
        <v>142.26550265920014</v>
      </c>
      <c r="L129" s="5">
        <v>7.3870098000000155</v>
      </c>
      <c r="M129" s="5">
        <v>66.870532899999944</v>
      </c>
      <c r="N129" s="5">
        <v>266.06894790000024</v>
      </c>
      <c r="O129" s="5">
        <v>0</v>
      </c>
      <c r="P129" s="5">
        <v>65.09018400000059</v>
      </c>
      <c r="Q129" s="5">
        <v>12.129716300000155</v>
      </c>
      <c r="R129" s="35">
        <v>512.43536845400024</v>
      </c>
      <c r="S129" s="35">
        <v>345.35058830000548</v>
      </c>
      <c r="T129" s="35">
        <v>-882.32448007080029</v>
      </c>
      <c r="U129" s="35">
        <v>24.530545899999652</v>
      </c>
      <c r="V129" s="36">
        <v>114.66226779000002</v>
      </c>
      <c r="W129" s="36">
        <v>397.7731006640002</v>
      </c>
      <c r="X129" s="36">
        <v>-1024.5899827300004</v>
      </c>
      <c r="Y129" s="36">
        <v>142.26550265920014</v>
      </c>
      <c r="Z129" s="36">
        <v>345.35058830000548</v>
      </c>
      <c r="AA129" s="36">
        <v>24.530545899999652</v>
      </c>
    </row>
    <row r="130" spans="1:27" x14ac:dyDescent="0.3">
      <c r="A130" s="34">
        <v>51103</v>
      </c>
      <c r="B130" s="34" t="s">
        <v>108</v>
      </c>
      <c r="C130" s="34" t="s">
        <v>90</v>
      </c>
      <c r="D130" s="5">
        <v>14.060471735999998</v>
      </c>
      <c r="E130" s="5">
        <v>-52.300897799999802</v>
      </c>
      <c r="F130" s="5">
        <v>0.19725908000000003</v>
      </c>
      <c r="G130" s="5">
        <v>12.551947799998743</v>
      </c>
      <c r="H130" s="5">
        <v>14.084367799999995</v>
      </c>
      <c r="I130" s="5">
        <v>16.89061890000005</v>
      </c>
      <c r="J130" s="5">
        <v>-94.880800000000136</v>
      </c>
      <c r="K130" s="5">
        <v>-57.518455099999983</v>
      </c>
      <c r="L130" s="5">
        <v>12.153826899999899</v>
      </c>
      <c r="M130" s="5">
        <v>54.949824000000262</v>
      </c>
      <c r="N130" s="5">
        <v>77.620057000000088</v>
      </c>
      <c r="O130" s="5">
        <v>0</v>
      </c>
      <c r="P130" s="5">
        <v>1.1173630000000685</v>
      </c>
      <c r="Q130" s="5">
        <v>1.06899999999996</v>
      </c>
      <c r="R130" s="35">
        <v>189.75916633600031</v>
      </c>
      <c r="S130" s="35">
        <v>14.738310799998771</v>
      </c>
      <c r="T130" s="35">
        <v>-109.62209381999978</v>
      </c>
      <c r="U130" s="35">
        <v>-94.880800000000136</v>
      </c>
      <c r="V130" s="36">
        <v>43.128813599999944</v>
      </c>
      <c r="W130" s="36">
        <v>146.63035273600036</v>
      </c>
      <c r="X130" s="36">
        <v>-52.1036387199998</v>
      </c>
      <c r="Y130" s="36">
        <v>-57.518455099999983</v>
      </c>
      <c r="Z130" s="36">
        <v>14.738310799998771</v>
      </c>
      <c r="AA130" s="36">
        <v>-94.880800000000136</v>
      </c>
    </row>
    <row r="131" spans="1:27" x14ac:dyDescent="0.3">
      <c r="A131" s="34">
        <v>51107</v>
      </c>
      <c r="B131" s="34" t="s">
        <v>108</v>
      </c>
      <c r="C131" s="34" t="s">
        <v>143</v>
      </c>
      <c r="D131" s="5">
        <v>-1780.6063469969999</v>
      </c>
      <c r="E131" s="5">
        <v>637.01157491000049</v>
      </c>
      <c r="F131" s="5">
        <v>2.4404319999999871</v>
      </c>
      <c r="G131" s="5">
        <v>-2154.5688729999965</v>
      </c>
      <c r="H131" s="5">
        <v>1212.5702500000007</v>
      </c>
      <c r="I131" s="5">
        <v>780.71189599999889</v>
      </c>
      <c r="J131" s="5">
        <v>-578.63925100000051</v>
      </c>
      <c r="K131" s="5">
        <v>-3185.2760700000072</v>
      </c>
      <c r="L131" s="5">
        <v>351.92225589999998</v>
      </c>
      <c r="M131" s="5">
        <v>905.98422000000028</v>
      </c>
      <c r="N131" s="5">
        <v>4013.7246599999999</v>
      </c>
      <c r="O131" s="5">
        <v>0</v>
      </c>
      <c r="P131" s="5">
        <v>-194.81851999999981</v>
      </c>
      <c r="Q131" s="5">
        <v>-10.473476299999902</v>
      </c>
      <c r="R131" s="35">
        <v>5484.3069349029993</v>
      </c>
      <c r="S131" s="35">
        <v>-2359.860869299996</v>
      </c>
      <c r="T131" s="35">
        <v>-2545.8240630900068</v>
      </c>
      <c r="U131" s="35">
        <v>-578.63925100000051</v>
      </c>
      <c r="V131" s="36">
        <v>2345.2044018999995</v>
      </c>
      <c r="W131" s="36">
        <v>3139.1025330030002</v>
      </c>
      <c r="X131" s="36">
        <v>639.45200691000048</v>
      </c>
      <c r="Y131" s="36">
        <v>-3185.2760700000072</v>
      </c>
      <c r="Z131" s="36">
        <v>-2359.860869299996</v>
      </c>
      <c r="AA131" s="36">
        <v>-578.63925100000051</v>
      </c>
    </row>
    <row r="132" spans="1:27" x14ac:dyDescent="0.3">
      <c r="A132" s="34">
        <v>51109</v>
      </c>
      <c r="B132" s="34" t="s">
        <v>108</v>
      </c>
      <c r="C132" s="34" t="s">
        <v>144</v>
      </c>
      <c r="D132" s="5">
        <v>-70.970670781600006</v>
      </c>
      <c r="E132" s="5">
        <v>395.32335181999952</v>
      </c>
      <c r="F132" s="5">
        <v>-2.9499571879999991</v>
      </c>
      <c r="G132" s="5">
        <v>-840.10338899999624</v>
      </c>
      <c r="H132" s="5">
        <v>163.97234799999978</v>
      </c>
      <c r="I132" s="5">
        <v>188.22691200000008</v>
      </c>
      <c r="J132" s="5">
        <v>-14.535961000001407</v>
      </c>
      <c r="K132" s="5">
        <v>-634.00095309999597</v>
      </c>
      <c r="L132" s="5">
        <v>2.0016788000000005</v>
      </c>
      <c r="M132" s="5">
        <v>287.68020999999953</v>
      </c>
      <c r="N132" s="5">
        <v>566.92315000000053</v>
      </c>
      <c r="O132" s="5">
        <v>0</v>
      </c>
      <c r="P132" s="5">
        <v>-37.194906899998387</v>
      </c>
      <c r="Q132" s="5">
        <v>-4.3591980200001217</v>
      </c>
      <c r="R132" s="35">
        <v>1137.8336280183998</v>
      </c>
      <c r="S132" s="35">
        <v>-881.65749391999475</v>
      </c>
      <c r="T132" s="35">
        <v>-241.62755846799644</v>
      </c>
      <c r="U132" s="35">
        <v>-14.535961000001407</v>
      </c>
      <c r="V132" s="36">
        <v>354.20093879999985</v>
      </c>
      <c r="W132" s="36">
        <v>783.63268921840006</v>
      </c>
      <c r="X132" s="36">
        <v>392.37339463199953</v>
      </c>
      <c r="Y132" s="36">
        <v>-634.00095309999597</v>
      </c>
      <c r="Z132" s="36">
        <v>-881.65749391999475</v>
      </c>
      <c r="AA132" s="36">
        <v>-14.535961000001407</v>
      </c>
    </row>
    <row r="133" spans="1:27" x14ac:dyDescent="0.3">
      <c r="A133" s="34">
        <v>51113</v>
      </c>
      <c r="B133" s="34" t="s">
        <v>108</v>
      </c>
      <c r="C133" s="34" t="s">
        <v>55</v>
      </c>
      <c r="D133" s="5">
        <v>-6.9913460986009994</v>
      </c>
      <c r="E133" s="5">
        <v>1184.9179966673</v>
      </c>
      <c r="F133" s="5">
        <v>-5.8272228120530087</v>
      </c>
      <c r="G133" s="5">
        <v>-1736.6092010000139</v>
      </c>
      <c r="H133" s="5">
        <v>138.70464041000014</v>
      </c>
      <c r="I133" s="5">
        <v>125.53323240000009</v>
      </c>
      <c r="J133" s="5">
        <v>-190.88552189999996</v>
      </c>
      <c r="K133" s="5">
        <v>770.85267036799632</v>
      </c>
      <c r="L133" s="5">
        <v>-3.1315400000000011</v>
      </c>
      <c r="M133" s="5">
        <v>4.1726818000001913</v>
      </c>
      <c r="N133" s="5">
        <v>-258.10352259999991</v>
      </c>
      <c r="O133" s="5">
        <v>0</v>
      </c>
      <c r="P133" s="5">
        <v>-19.832177000000001</v>
      </c>
      <c r="Q133" s="5">
        <v>-2.8020870000000002</v>
      </c>
      <c r="R133" s="35">
        <v>0.18414591139946879</v>
      </c>
      <c r="S133" s="35">
        <v>-1759.2434650000139</v>
      </c>
      <c r="T133" s="35">
        <v>1949.9434442232434</v>
      </c>
      <c r="U133" s="35">
        <v>-190.88552189999996</v>
      </c>
      <c r="V133" s="36">
        <v>261.10633281000025</v>
      </c>
      <c r="W133" s="36">
        <v>-260.92218689860073</v>
      </c>
      <c r="X133" s="36">
        <v>1179.0907738552471</v>
      </c>
      <c r="Y133" s="36">
        <v>770.85267036799632</v>
      </c>
      <c r="Z133" s="36">
        <v>-1759.2434650000139</v>
      </c>
      <c r="AA133" s="36">
        <v>-190.88552189999996</v>
      </c>
    </row>
    <row r="134" spans="1:27" x14ac:dyDescent="0.3">
      <c r="A134" s="34">
        <v>51115</v>
      </c>
      <c r="B134" s="34" t="s">
        <v>108</v>
      </c>
      <c r="C134" s="34" t="s">
        <v>145</v>
      </c>
      <c r="D134" s="5">
        <v>8.3473054999999992</v>
      </c>
      <c r="E134" s="5">
        <v>67.79662049999979</v>
      </c>
      <c r="F134" s="5">
        <v>-0.55796750000000017</v>
      </c>
      <c r="G134" s="5">
        <v>-8.83100000000195</v>
      </c>
      <c r="H134" s="5">
        <v>0.77569000000005417</v>
      </c>
      <c r="I134" s="5">
        <v>0.66557000000000244</v>
      </c>
      <c r="J134" s="5">
        <v>-21.912829999999985</v>
      </c>
      <c r="K134" s="5">
        <v>-32.058430000000044</v>
      </c>
      <c r="L134" s="5">
        <v>-0.5826399999999694</v>
      </c>
      <c r="M134" s="5">
        <v>-0.30029999999987922</v>
      </c>
      <c r="N134" s="5">
        <v>-8.9052000000001499</v>
      </c>
      <c r="O134" s="5">
        <v>0</v>
      </c>
      <c r="P134" s="5">
        <v>-4.5264699999997049E-2</v>
      </c>
      <c r="Q134" s="5">
        <v>-4.3849139499998273</v>
      </c>
      <c r="R134" s="35">
        <v>4.2550000005725508E-4</v>
      </c>
      <c r="S134" s="35">
        <v>-13.261178650001774</v>
      </c>
      <c r="T134" s="35">
        <v>35.180222999999742</v>
      </c>
      <c r="U134" s="35">
        <v>-21.912829999999985</v>
      </c>
      <c r="V134" s="36">
        <v>0.8586200000000872</v>
      </c>
      <c r="W134" s="36">
        <v>-0.85819450000002995</v>
      </c>
      <c r="X134" s="36">
        <v>67.238652999999786</v>
      </c>
      <c r="Y134" s="36">
        <v>-32.058430000000044</v>
      </c>
      <c r="Z134" s="36">
        <v>-13.261178650001774</v>
      </c>
      <c r="AA134" s="36">
        <v>-21.912829999999985</v>
      </c>
    </row>
    <row r="135" spans="1:27" x14ac:dyDescent="0.3">
      <c r="A135" s="34">
        <v>51119</v>
      </c>
      <c r="B135" s="34" t="s">
        <v>108</v>
      </c>
      <c r="C135" s="34" t="s">
        <v>146</v>
      </c>
      <c r="D135" s="5">
        <v>10.815657120000001</v>
      </c>
      <c r="E135" s="5">
        <v>32.444887999999992</v>
      </c>
      <c r="F135" s="5">
        <v>-0.17755600000000005</v>
      </c>
      <c r="G135" s="5">
        <v>-22.917099999998754</v>
      </c>
      <c r="H135" s="5">
        <v>0.90543000000002394</v>
      </c>
      <c r="I135" s="5">
        <v>1.2860000000000582</v>
      </c>
      <c r="J135" s="5">
        <v>-3.4328000000000429</v>
      </c>
      <c r="K135" s="5">
        <v>-7.1720940000000155</v>
      </c>
      <c r="L135" s="5">
        <v>-0.17556999999999334</v>
      </c>
      <c r="M135" s="5">
        <v>-3.0937999999996464</v>
      </c>
      <c r="N135" s="5">
        <v>-6.4632999999994354</v>
      </c>
      <c r="O135" s="5">
        <v>0</v>
      </c>
      <c r="P135" s="5">
        <v>-1.7150100000001203</v>
      </c>
      <c r="Q135" s="5">
        <v>-0.30160000000000764</v>
      </c>
      <c r="R135" s="35">
        <v>3.2744171200010079</v>
      </c>
      <c r="S135" s="35">
        <v>-24.933709999998882</v>
      </c>
      <c r="T135" s="35">
        <v>25.095237999999974</v>
      </c>
      <c r="U135" s="35">
        <v>-3.4328000000000429</v>
      </c>
      <c r="V135" s="36">
        <v>2.0158600000000888</v>
      </c>
      <c r="W135" s="36">
        <v>1.2585571200009191</v>
      </c>
      <c r="X135" s="36">
        <v>32.267331999999989</v>
      </c>
      <c r="Y135" s="36">
        <v>-7.1720940000000155</v>
      </c>
      <c r="Z135" s="36">
        <v>-24.933709999998882</v>
      </c>
      <c r="AA135" s="36">
        <v>-3.4328000000000429</v>
      </c>
    </row>
    <row r="136" spans="1:27" x14ac:dyDescent="0.3">
      <c r="A136" s="34">
        <v>51121</v>
      </c>
      <c r="B136" s="34" t="s">
        <v>108</v>
      </c>
      <c r="C136" s="34" t="s">
        <v>37</v>
      </c>
      <c r="D136" s="5">
        <v>-82.980039367699987</v>
      </c>
      <c r="E136" s="5">
        <v>646.19180379999943</v>
      </c>
      <c r="F136" s="5">
        <v>-0.54515200000000164</v>
      </c>
      <c r="G136" s="5">
        <v>-1680.959119999985</v>
      </c>
      <c r="H136" s="5">
        <v>287.92745000000014</v>
      </c>
      <c r="I136" s="5">
        <v>221.9675699999998</v>
      </c>
      <c r="J136" s="5">
        <v>-309.10382999999956</v>
      </c>
      <c r="K136" s="5">
        <v>1346.158994999998</v>
      </c>
      <c r="L136" s="5">
        <v>-11.865969000000064</v>
      </c>
      <c r="M136" s="5">
        <v>47.830050000000028</v>
      </c>
      <c r="N136" s="5">
        <v>-462.87780000000021</v>
      </c>
      <c r="O136" s="5">
        <v>0</v>
      </c>
      <c r="P136" s="5">
        <v>-1.0249185999999995</v>
      </c>
      <c r="Q136" s="5">
        <v>-0.64676099999999792</v>
      </c>
      <c r="R136" s="35">
        <v>1.261632299701887E-3</v>
      </c>
      <c r="S136" s="35">
        <v>-1682.630799599985</v>
      </c>
      <c r="T136" s="35">
        <v>1991.8056467999972</v>
      </c>
      <c r="U136" s="35">
        <v>-309.10382999999956</v>
      </c>
      <c r="V136" s="36">
        <v>498.02905099999987</v>
      </c>
      <c r="W136" s="36">
        <v>-498.02778936770017</v>
      </c>
      <c r="X136" s="36">
        <v>645.6466517999994</v>
      </c>
      <c r="Y136" s="36">
        <v>1346.158994999998</v>
      </c>
      <c r="Z136" s="36">
        <v>-1682.630799599985</v>
      </c>
      <c r="AA136" s="36">
        <v>-309.10382999999956</v>
      </c>
    </row>
    <row r="137" spans="1:27" x14ac:dyDescent="0.3">
      <c r="A137" s="34">
        <v>51125</v>
      </c>
      <c r="B137" s="34" t="s">
        <v>108</v>
      </c>
      <c r="C137" s="34" t="s">
        <v>147</v>
      </c>
      <c r="D137" s="5">
        <v>-5.3098920242599998</v>
      </c>
      <c r="E137" s="5">
        <v>259.74768966437978</v>
      </c>
      <c r="F137" s="5">
        <v>-2.3086928300899956</v>
      </c>
      <c r="G137" s="5">
        <v>-32.211382000008598</v>
      </c>
      <c r="H137" s="5">
        <v>15.134201400000165</v>
      </c>
      <c r="I137" s="5">
        <v>18.059767899999997</v>
      </c>
      <c r="J137" s="5">
        <v>-4.6478499999998348</v>
      </c>
      <c r="K137" s="5">
        <v>-283.07853144999899</v>
      </c>
      <c r="L137" s="5">
        <v>5.579957600000057</v>
      </c>
      <c r="M137" s="5">
        <v>15.231330798000272</v>
      </c>
      <c r="N137" s="5">
        <v>13.434313990000192</v>
      </c>
      <c r="O137" s="5">
        <v>0</v>
      </c>
      <c r="P137" s="5">
        <v>0.30396799999994073</v>
      </c>
      <c r="Q137" s="5">
        <v>7.5768525000000864E-2</v>
      </c>
      <c r="R137" s="35">
        <v>62.129679663740681</v>
      </c>
      <c r="S137" s="35">
        <v>-31.831645475008656</v>
      </c>
      <c r="T137" s="35">
        <v>-25.639534615709181</v>
      </c>
      <c r="U137" s="35">
        <v>-4.6478499999998348</v>
      </c>
      <c r="V137" s="36">
        <v>38.77392690000022</v>
      </c>
      <c r="W137" s="36">
        <v>23.355752763740462</v>
      </c>
      <c r="X137" s="36">
        <v>257.43899683428981</v>
      </c>
      <c r="Y137" s="36">
        <v>-283.07853144999899</v>
      </c>
      <c r="Z137" s="36">
        <v>-31.831645475008656</v>
      </c>
      <c r="AA137" s="36">
        <v>-4.6478499999998348</v>
      </c>
    </row>
    <row r="138" spans="1:27" x14ac:dyDescent="0.3">
      <c r="A138" s="34">
        <v>51127</v>
      </c>
      <c r="B138" s="34" t="s">
        <v>108</v>
      </c>
      <c r="C138" s="34" t="s">
        <v>148</v>
      </c>
      <c r="D138" s="5">
        <v>147.75238007999997</v>
      </c>
      <c r="E138" s="5">
        <v>-35.991395549999652</v>
      </c>
      <c r="F138" s="5">
        <v>1.2205388799999999</v>
      </c>
      <c r="G138" s="5">
        <v>-721.92796000000089</v>
      </c>
      <c r="H138" s="5">
        <v>76.726520000000164</v>
      </c>
      <c r="I138" s="5">
        <v>52.878320000000031</v>
      </c>
      <c r="J138" s="5">
        <v>-36.075829999999769</v>
      </c>
      <c r="K138" s="5">
        <v>81.867715699999735</v>
      </c>
      <c r="L138" s="5">
        <v>48.219689000000017</v>
      </c>
      <c r="M138" s="5">
        <v>150.24939900000027</v>
      </c>
      <c r="N138" s="5">
        <v>306.10670000000027</v>
      </c>
      <c r="O138" s="5">
        <v>0</v>
      </c>
      <c r="P138" s="5">
        <v>-59.470901999999114</v>
      </c>
      <c r="Q138" s="5">
        <v>-11.526839999999993</v>
      </c>
      <c r="R138" s="35">
        <v>781.93300808000072</v>
      </c>
      <c r="S138" s="35">
        <v>-792.925702</v>
      </c>
      <c r="T138" s="35">
        <v>47.096859030000083</v>
      </c>
      <c r="U138" s="35">
        <v>-36.075829999999769</v>
      </c>
      <c r="V138" s="36">
        <v>177.82452900000021</v>
      </c>
      <c r="W138" s="36">
        <v>604.10847908000051</v>
      </c>
      <c r="X138" s="36">
        <v>-34.770856669999652</v>
      </c>
      <c r="Y138" s="36">
        <v>81.867715699999735</v>
      </c>
      <c r="Z138" s="36">
        <v>-792.925702</v>
      </c>
      <c r="AA138" s="36">
        <v>-36.075829999999769</v>
      </c>
    </row>
    <row r="139" spans="1:27" x14ac:dyDescent="0.3">
      <c r="A139" s="34">
        <v>51131</v>
      </c>
      <c r="B139" s="34" t="s">
        <v>108</v>
      </c>
      <c r="C139" s="34" t="s">
        <v>149</v>
      </c>
      <c r="D139" s="5">
        <v>-123.88125621929998</v>
      </c>
      <c r="E139" s="5">
        <v>308.59270000000106</v>
      </c>
      <c r="F139" s="5">
        <v>-0.16965900200000006</v>
      </c>
      <c r="G139" s="5">
        <v>-84.758170000000973</v>
      </c>
      <c r="H139" s="5">
        <v>28.126859999999851</v>
      </c>
      <c r="I139" s="5">
        <v>34.75027</v>
      </c>
      <c r="J139" s="5">
        <v>-316.26510000000053</v>
      </c>
      <c r="K139" s="5">
        <v>130.02795049999997</v>
      </c>
      <c r="L139" s="5">
        <v>2.8968699999999785</v>
      </c>
      <c r="M139" s="5">
        <v>38.056900000000041</v>
      </c>
      <c r="N139" s="5">
        <v>20.050199999999677</v>
      </c>
      <c r="O139" s="5">
        <v>0</v>
      </c>
      <c r="P139" s="5">
        <v>-4.3641977000000338</v>
      </c>
      <c r="Q139" s="5">
        <v>-33.063889999999446</v>
      </c>
      <c r="R139" s="35">
        <v>-1.562193004360779E-4</v>
      </c>
      <c r="S139" s="35">
        <v>-122.18625770000045</v>
      </c>
      <c r="T139" s="35">
        <v>438.45099149800103</v>
      </c>
      <c r="U139" s="35">
        <v>-316.26510000000053</v>
      </c>
      <c r="V139" s="36">
        <v>65.77399999999983</v>
      </c>
      <c r="W139" s="36">
        <v>-65.774156219300266</v>
      </c>
      <c r="X139" s="36">
        <v>308.42304099800106</v>
      </c>
      <c r="Y139" s="36">
        <v>130.02795049999997</v>
      </c>
      <c r="Z139" s="36">
        <v>-122.18625770000045</v>
      </c>
      <c r="AA139" s="36">
        <v>-316.26510000000053</v>
      </c>
    </row>
    <row r="140" spans="1:27" x14ac:dyDescent="0.3">
      <c r="A140" s="34">
        <v>51133</v>
      </c>
      <c r="B140" s="34" t="s">
        <v>108</v>
      </c>
      <c r="C140" s="34" t="s">
        <v>97</v>
      </c>
      <c r="D140" s="5">
        <v>17.753897041200002</v>
      </c>
      <c r="E140" s="5">
        <v>752.53882677000001</v>
      </c>
      <c r="F140" s="5">
        <v>0.27728492449999997</v>
      </c>
      <c r="G140" s="5">
        <v>-323.57478199999605</v>
      </c>
      <c r="H140" s="5">
        <v>27.00541300000009</v>
      </c>
      <c r="I140" s="5">
        <v>32.298604000000068</v>
      </c>
      <c r="J140" s="5">
        <v>-307.91576499999996</v>
      </c>
      <c r="K140" s="5">
        <v>-93.174461804199836</v>
      </c>
      <c r="L140" s="5">
        <v>-6.7253479999999399</v>
      </c>
      <c r="M140" s="5">
        <v>20.03093699999954</v>
      </c>
      <c r="N140" s="5">
        <v>-90.36311300000034</v>
      </c>
      <c r="O140" s="5">
        <v>0</v>
      </c>
      <c r="P140" s="5">
        <v>-14.947346635000031</v>
      </c>
      <c r="Q140" s="5">
        <v>-13.219038700000056</v>
      </c>
      <c r="R140" s="35">
        <v>3.9004119942376292E-4</v>
      </c>
      <c r="S140" s="35">
        <v>-351.74116733499613</v>
      </c>
      <c r="T140" s="35">
        <v>659.64164989030019</v>
      </c>
      <c r="U140" s="35">
        <v>-307.91576499999996</v>
      </c>
      <c r="V140" s="36">
        <v>52.578669000000218</v>
      </c>
      <c r="W140" s="36">
        <v>-52.578278958800794</v>
      </c>
      <c r="X140" s="36">
        <v>752.81611169450002</v>
      </c>
      <c r="Y140" s="36">
        <v>-93.174461804199836</v>
      </c>
      <c r="Z140" s="36">
        <v>-351.74116733499613</v>
      </c>
      <c r="AA140" s="36">
        <v>-307.91576499999996</v>
      </c>
    </row>
    <row r="141" spans="1:27" x14ac:dyDescent="0.3">
      <c r="A141" s="34">
        <v>51135</v>
      </c>
      <c r="B141" s="34" t="s">
        <v>108</v>
      </c>
      <c r="C141" s="34" t="s">
        <v>150</v>
      </c>
      <c r="D141" s="5">
        <v>-48.260116493700998</v>
      </c>
      <c r="E141" s="5">
        <v>690.70910280000044</v>
      </c>
      <c r="F141" s="5">
        <v>-1.6193825000000004</v>
      </c>
      <c r="G141" s="5">
        <v>-161.90085999999428</v>
      </c>
      <c r="H141" s="5">
        <v>15.984789000000092</v>
      </c>
      <c r="I141" s="5">
        <v>17.693850000000111</v>
      </c>
      <c r="J141" s="5">
        <v>-24.541380000000117</v>
      </c>
      <c r="K141" s="5">
        <v>-479.12601300000097</v>
      </c>
      <c r="L141" s="5">
        <v>0.44182399999999689</v>
      </c>
      <c r="M141" s="5">
        <v>6.5899600000000191</v>
      </c>
      <c r="N141" s="5">
        <v>7.5498799999986659</v>
      </c>
      <c r="O141" s="5">
        <v>0</v>
      </c>
      <c r="P141" s="5">
        <v>-22.391690000000381</v>
      </c>
      <c r="Q141" s="5">
        <v>-1.1381759999999872</v>
      </c>
      <c r="R141" s="35">
        <v>1.8650629788652395E-4</v>
      </c>
      <c r="S141" s="35">
        <v>-185.43072599999465</v>
      </c>
      <c r="T141" s="35">
        <v>209.96370729999944</v>
      </c>
      <c r="U141" s="35">
        <v>-24.541380000000117</v>
      </c>
      <c r="V141" s="36">
        <v>34.1204630000002</v>
      </c>
      <c r="W141" s="36">
        <v>-34.120276493702313</v>
      </c>
      <c r="X141" s="36">
        <v>689.08972030000041</v>
      </c>
      <c r="Y141" s="36">
        <v>-479.12601300000097</v>
      </c>
      <c r="Z141" s="36">
        <v>-185.43072599999465</v>
      </c>
      <c r="AA141" s="36">
        <v>-24.541380000000117</v>
      </c>
    </row>
    <row r="142" spans="1:27" x14ac:dyDescent="0.3">
      <c r="A142" s="34">
        <v>51137</v>
      </c>
      <c r="B142" s="34" t="s">
        <v>108</v>
      </c>
      <c r="C142" s="34" t="s">
        <v>151</v>
      </c>
      <c r="D142" s="5">
        <v>-26.246407263200002</v>
      </c>
      <c r="E142" s="5">
        <v>965.6068104495007</v>
      </c>
      <c r="F142" s="5">
        <v>7.3344340000000017</v>
      </c>
      <c r="G142" s="5">
        <v>-703.22795000000042</v>
      </c>
      <c r="H142" s="5">
        <v>45.900430000000142</v>
      </c>
      <c r="I142" s="5">
        <v>38.593419999999696</v>
      </c>
      <c r="J142" s="5">
        <v>-77.984789999999975</v>
      </c>
      <c r="K142" s="5">
        <v>-195.00576899999578</v>
      </c>
      <c r="L142" s="5">
        <v>-0.92630700000000843</v>
      </c>
      <c r="M142" s="5">
        <v>24.30083999999988</v>
      </c>
      <c r="N142" s="5">
        <v>-47.415500000000975</v>
      </c>
      <c r="O142" s="5">
        <v>0</v>
      </c>
      <c r="P142" s="5">
        <v>-20.699550000000045</v>
      </c>
      <c r="Q142" s="5">
        <v>-10.219849999999951</v>
      </c>
      <c r="R142" s="35">
        <v>34.206475736798737</v>
      </c>
      <c r="S142" s="35">
        <v>-734.14735000000042</v>
      </c>
      <c r="T142" s="35">
        <v>777.93547544950491</v>
      </c>
      <c r="U142" s="35">
        <v>-77.984789999999975</v>
      </c>
      <c r="V142" s="36">
        <v>83.56754299999983</v>
      </c>
      <c r="W142" s="36">
        <v>-49.361067263201093</v>
      </c>
      <c r="X142" s="36">
        <v>972.94124444950069</v>
      </c>
      <c r="Y142" s="36">
        <v>-195.00576899999578</v>
      </c>
      <c r="Z142" s="36">
        <v>-734.14735000000042</v>
      </c>
      <c r="AA142" s="36">
        <v>-77.984789999999975</v>
      </c>
    </row>
    <row r="143" spans="1:27" x14ac:dyDescent="0.3">
      <c r="A143" s="34">
        <v>51139</v>
      </c>
      <c r="B143" s="34" t="s">
        <v>108</v>
      </c>
      <c r="C143" s="34" t="s">
        <v>152</v>
      </c>
      <c r="D143" s="5">
        <v>-14.1760708664901</v>
      </c>
      <c r="E143" s="5">
        <v>477.2176905260003</v>
      </c>
      <c r="F143" s="5">
        <v>-20.991277205899991</v>
      </c>
      <c r="G143" s="5">
        <v>-653.838430600008</v>
      </c>
      <c r="H143" s="5">
        <v>158.00276099999974</v>
      </c>
      <c r="I143" s="5">
        <v>102.8658633</v>
      </c>
      <c r="J143" s="5">
        <v>-111.74632889999998</v>
      </c>
      <c r="K143" s="5">
        <v>313.90936681099993</v>
      </c>
      <c r="L143" s="5">
        <v>-9.2177601999999865</v>
      </c>
      <c r="M143" s="5">
        <v>6.853448999999955</v>
      </c>
      <c r="N143" s="5">
        <v>-244.32983899999999</v>
      </c>
      <c r="O143" s="5">
        <v>0</v>
      </c>
      <c r="P143" s="5">
        <v>-2.5907660000000021</v>
      </c>
      <c r="Q143" s="5">
        <v>-1.9729892000000007</v>
      </c>
      <c r="R143" s="35">
        <v>-1.5967664903939749E-3</v>
      </c>
      <c r="S143" s="35">
        <v>-658.40218580000806</v>
      </c>
      <c r="T143" s="35">
        <v>770.1357801311002</v>
      </c>
      <c r="U143" s="35">
        <v>-111.74632889999998</v>
      </c>
      <c r="V143" s="36">
        <v>251.65086409999975</v>
      </c>
      <c r="W143" s="36">
        <v>-251.65246086649015</v>
      </c>
      <c r="X143" s="36">
        <v>456.22641332010028</v>
      </c>
      <c r="Y143" s="36">
        <v>313.90936681099993</v>
      </c>
      <c r="Z143" s="36">
        <v>-658.40218580000806</v>
      </c>
      <c r="AA143" s="36">
        <v>-111.74632889999998</v>
      </c>
    </row>
    <row r="144" spans="1:27" x14ac:dyDescent="0.3">
      <c r="A144" s="34">
        <v>51145</v>
      </c>
      <c r="B144" s="34" t="s">
        <v>108</v>
      </c>
      <c r="C144" s="34" t="s">
        <v>153</v>
      </c>
      <c r="D144" s="5">
        <v>339.97658075999999</v>
      </c>
      <c r="E144" s="5">
        <v>466.36421975999929</v>
      </c>
      <c r="F144" s="5">
        <v>1.4003098399999985</v>
      </c>
      <c r="G144" s="5">
        <v>-430.44178999999713</v>
      </c>
      <c r="H144" s="5">
        <v>17.459191000000374</v>
      </c>
      <c r="I144" s="5">
        <v>16.673840010000049</v>
      </c>
      <c r="J144" s="5">
        <v>-17.016579999999976</v>
      </c>
      <c r="K144" s="5">
        <v>-380.52844600000026</v>
      </c>
      <c r="L144" s="5">
        <v>1.453518399999993</v>
      </c>
      <c r="M144" s="5">
        <v>66.117569999999887</v>
      </c>
      <c r="N144" s="5">
        <v>-37.695799999999508</v>
      </c>
      <c r="O144" s="5">
        <v>0</v>
      </c>
      <c r="P144" s="5">
        <v>-34.858599999999569</v>
      </c>
      <c r="Q144" s="5">
        <v>-8.8987090000000535</v>
      </c>
      <c r="R144" s="35">
        <v>403.9849001700008</v>
      </c>
      <c r="S144" s="35">
        <v>-474.19909899999675</v>
      </c>
      <c r="T144" s="35">
        <v>87.236083599999006</v>
      </c>
      <c r="U144" s="35">
        <v>-17.016579999999976</v>
      </c>
      <c r="V144" s="36">
        <v>35.586549410000416</v>
      </c>
      <c r="W144" s="36">
        <v>368.39835076000037</v>
      </c>
      <c r="X144" s="36">
        <v>467.76452959999926</v>
      </c>
      <c r="Y144" s="36">
        <v>-380.52844600000026</v>
      </c>
      <c r="Z144" s="36">
        <v>-474.19909899999675</v>
      </c>
      <c r="AA144" s="36">
        <v>-17.016579999999976</v>
      </c>
    </row>
    <row r="145" spans="1:27" x14ac:dyDescent="0.3">
      <c r="A145" s="34">
        <v>51147</v>
      </c>
      <c r="B145" s="34" t="s">
        <v>108</v>
      </c>
      <c r="C145" s="34" t="s">
        <v>154</v>
      </c>
      <c r="D145" s="5">
        <v>-56.923042219999992</v>
      </c>
      <c r="E145" s="5">
        <v>568.7266898158</v>
      </c>
      <c r="F145" s="5">
        <v>-0.282510754999997</v>
      </c>
      <c r="G145" s="5">
        <v>172.8090680000023</v>
      </c>
      <c r="H145" s="5">
        <v>22.44424099999992</v>
      </c>
      <c r="I145" s="5">
        <v>30.662069999999858</v>
      </c>
      <c r="J145" s="5">
        <v>9.0062499999999091</v>
      </c>
      <c r="K145" s="5">
        <v>-925.39111709999997</v>
      </c>
      <c r="L145" s="5">
        <v>5.4403365999999664</v>
      </c>
      <c r="M145" s="5">
        <v>28.965813999999909</v>
      </c>
      <c r="N145" s="5">
        <v>118.95481999999993</v>
      </c>
      <c r="O145" s="5">
        <v>0</v>
      </c>
      <c r="P145" s="5">
        <v>23.853799999998955</v>
      </c>
      <c r="Q145" s="5">
        <v>1.7297000000000935</v>
      </c>
      <c r="R145" s="35">
        <v>149.5442393799996</v>
      </c>
      <c r="S145" s="35">
        <v>198.39256800000135</v>
      </c>
      <c r="T145" s="35">
        <v>-356.94693803919995</v>
      </c>
      <c r="U145" s="35">
        <v>9.0062499999999091</v>
      </c>
      <c r="V145" s="36">
        <v>58.546647599999744</v>
      </c>
      <c r="W145" s="36">
        <v>90.997591779999851</v>
      </c>
      <c r="X145" s="36">
        <v>568.44417906080002</v>
      </c>
      <c r="Y145" s="36">
        <v>-925.39111709999997</v>
      </c>
      <c r="Z145" s="36">
        <v>198.39256800000135</v>
      </c>
      <c r="AA145" s="36">
        <v>9.0062499999999091</v>
      </c>
    </row>
    <row r="146" spans="1:27" x14ac:dyDescent="0.3">
      <c r="A146" s="34">
        <v>51149</v>
      </c>
      <c r="B146" s="34" t="s">
        <v>108</v>
      </c>
      <c r="C146" s="34" t="s">
        <v>155</v>
      </c>
      <c r="D146" s="5">
        <v>-14.300371027529991</v>
      </c>
      <c r="E146" s="5">
        <v>832.36799661000077</v>
      </c>
      <c r="F146" s="5">
        <v>-0.66784664000000049</v>
      </c>
      <c r="G146" s="5">
        <v>-484.9139140000043</v>
      </c>
      <c r="H146" s="5">
        <v>46.30337899999995</v>
      </c>
      <c r="I146" s="5">
        <v>37.072235999999975</v>
      </c>
      <c r="J146" s="5">
        <v>-276.71664099999998</v>
      </c>
      <c r="K146" s="5">
        <v>59.138344369999686</v>
      </c>
      <c r="L146" s="5">
        <v>-5.4455579000000398</v>
      </c>
      <c r="M146" s="5">
        <v>35.380271400000311</v>
      </c>
      <c r="N146" s="5">
        <v>-99.010162500000661</v>
      </c>
      <c r="O146" s="5">
        <v>0</v>
      </c>
      <c r="P146" s="5">
        <v>-85.939848899999561</v>
      </c>
      <c r="Q146" s="5">
        <v>-43.268679990000237</v>
      </c>
      <c r="R146" s="35">
        <v>-2.0502753045548161E-4</v>
      </c>
      <c r="S146" s="35">
        <v>-614.12244289000409</v>
      </c>
      <c r="T146" s="35">
        <v>890.83849434000047</v>
      </c>
      <c r="U146" s="35">
        <v>-276.71664099999998</v>
      </c>
      <c r="V146" s="36">
        <v>77.930057099999885</v>
      </c>
      <c r="W146" s="36">
        <v>-77.930262127530341</v>
      </c>
      <c r="X146" s="36">
        <v>831.70014997000078</v>
      </c>
      <c r="Y146" s="36">
        <v>59.138344369999686</v>
      </c>
      <c r="Z146" s="36">
        <v>-614.12244289000409</v>
      </c>
      <c r="AA146" s="36">
        <v>-276.71664099999998</v>
      </c>
    </row>
    <row r="147" spans="1:27" x14ac:dyDescent="0.3">
      <c r="A147" s="34">
        <v>51153</v>
      </c>
      <c r="B147" s="34" t="s">
        <v>108</v>
      </c>
      <c r="C147" s="34" t="s">
        <v>156</v>
      </c>
      <c r="D147" s="5">
        <v>1978.6551670000003</v>
      </c>
      <c r="E147" s="5">
        <v>98.319271279880013</v>
      </c>
      <c r="F147" s="5">
        <v>-2.1730022352946037</v>
      </c>
      <c r="G147" s="5">
        <v>-1315.9176422000019</v>
      </c>
      <c r="H147" s="5">
        <v>292.65193799999906</v>
      </c>
      <c r="I147" s="5">
        <v>38.176943100001154</v>
      </c>
      <c r="J147" s="5">
        <v>-241.70260199999939</v>
      </c>
      <c r="K147" s="5">
        <v>-2001.5856411239001</v>
      </c>
      <c r="L147" s="5">
        <v>19.876858989000084</v>
      </c>
      <c r="M147" s="5">
        <v>281.70155890000024</v>
      </c>
      <c r="N147" s="5">
        <v>968.31383249999635</v>
      </c>
      <c r="O147" s="5">
        <v>0</v>
      </c>
      <c r="P147" s="5">
        <v>-76.207598999999391</v>
      </c>
      <c r="Q147" s="5">
        <v>-40.107448599999771</v>
      </c>
      <c r="R147" s="35">
        <v>3579.3762984889972</v>
      </c>
      <c r="S147" s="35">
        <v>-1432.232689800001</v>
      </c>
      <c r="T147" s="35">
        <v>-1905.4393720793148</v>
      </c>
      <c r="U147" s="35">
        <v>-241.70260199999939</v>
      </c>
      <c r="V147" s="36">
        <v>350.7057400890003</v>
      </c>
      <c r="W147" s="36">
        <v>3228.6705583999969</v>
      </c>
      <c r="X147" s="36">
        <v>96.146269044585409</v>
      </c>
      <c r="Y147" s="36">
        <v>-2001.5856411239001</v>
      </c>
      <c r="Z147" s="36">
        <v>-1432.232689800001</v>
      </c>
      <c r="AA147" s="36">
        <v>-241.70260199999939</v>
      </c>
    </row>
    <row r="148" spans="1:27" x14ac:dyDescent="0.3">
      <c r="A148" s="34">
        <v>51157</v>
      </c>
      <c r="B148" s="34" t="s">
        <v>108</v>
      </c>
      <c r="C148" s="34" t="s">
        <v>157</v>
      </c>
      <c r="D148" s="5">
        <v>-2.6599237652635996</v>
      </c>
      <c r="E148" s="5">
        <v>398.51056865400005</v>
      </c>
      <c r="F148" s="5">
        <v>2.8268050730999974</v>
      </c>
      <c r="G148" s="5">
        <v>-1136.7645558000077</v>
      </c>
      <c r="H148" s="5">
        <v>57.437180470000044</v>
      </c>
      <c r="I148" s="5">
        <v>86.401689000000033</v>
      </c>
      <c r="J148" s="5">
        <v>-114.66890388000002</v>
      </c>
      <c r="K148" s="5">
        <v>857.19222805910249</v>
      </c>
      <c r="L148" s="5">
        <v>-1.6622422000000086</v>
      </c>
      <c r="M148" s="5">
        <v>24.981101400000171</v>
      </c>
      <c r="N148" s="5">
        <v>-164.4964487999996</v>
      </c>
      <c r="O148" s="5">
        <v>0</v>
      </c>
      <c r="P148" s="5">
        <v>-5.8930400000000134</v>
      </c>
      <c r="Q148" s="5">
        <v>-1.1933414999999954</v>
      </c>
      <c r="R148" s="35">
        <v>1.3561047370274082E-3</v>
      </c>
      <c r="S148" s="35">
        <v>-1143.8509373000077</v>
      </c>
      <c r="T148" s="35">
        <v>1258.5296017862024</v>
      </c>
      <c r="U148" s="35">
        <v>-114.66890388000002</v>
      </c>
      <c r="V148" s="36">
        <v>142.17662727000007</v>
      </c>
      <c r="W148" s="36">
        <v>-142.17527116526304</v>
      </c>
      <c r="X148" s="36">
        <v>401.33737372710004</v>
      </c>
      <c r="Y148" s="36">
        <v>857.19222805910249</v>
      </c>
      <c r="Z148" s="36">
        <v>-1143.8509373000077</v>
      </c>
      <c r="AA148" s="36">
        <v>-114.66890388000002</v>
      </c>
    </row>
    <row r="149" spans="1:27" x14ac:dyDescent="0.3">
      <c r="A149" s="34">
        <v>51159</v>
      </c>
      <c r="B149" s="34" t="s">
        <v>108</v>
      </c>
      <c r="C149" s="34" t="s">
        <v>158</v>
      </c>
      <c r="D149" s="5">
        <v>79.358678499999996</v>
      </c>
      <c r="E149" s="5">
        <v>319.72677060000206</v>
      </c>
      <c r="F149" s="5">
        <v>0.30726645000000019</v>
      </c>
      <c r="G149" s="5">
        <v>-217.32809999999881</v>
      </c>
      <c r="H149" s="5">
        <v>9.5219299999999976</v>
      </c>
      <c r="I149" s="5">
        <v>9.9625300000000152</v>
      </c>
      <c r="J149" s="5">
        <v>-124.62158999999974</v>
      </c>
      <c r="K149" s="5">
        <v>27.042572000000064</v>
      </c>
      <c r="L149" s="5">
        <v>-1.6285000999999966</v>
      </c>
      <c r="M149" s="5">
        <v>-5.8949609999999666</v>
      </c>
      <c r="N149" s="5">
        <v>-64.966899000000012</v>
      </c>
      <c r="O149" s="5">
        <v>0</v>
      </c>
      <c r="P149" s="5">
        <v>-26.150500000000193</v>
      </c>
      <c r="Q149" s="5">
        <v>-5.3329880000000003</v>
      </c>
      <c r="R149" s="35">
        <v>26.352778400000034</v>
      </c>
      <c r="S149" s="35">
        <v>-248.81158799999901</v>
      </c>
      <c r="T149" s="35">
        <v>347.07660905000211</v>
      </c>
      <c r="U149" s="35">
        <v>-124.62158999999974</v>
      </c>
      <c r="V149" s="36">
        <v>17.855959900000016</v>
      </c>
      <c r="W149" s="36">
        <v>8.4968185000000176</v>
      </c>
      <c r="X149" s="36">
        <v>320.03403705000204</v>
      </c>
      <c r="Y149" s="36">
        <v>27.042572000000064</v>
      </c>
      <c r="Z149" s="36">
        <v>-248.81158799999901</v>
      </c>
      <c r="AA149" s="36">
        <v>-124.62158999999974</v>
      </c>
    </row>
    <row r="150" spans="1:27" x14ac:dyDescent="0.3">
      <c r="A150" s="34">
        <v>51161</v>
      </c>
      <c r="B150" s="34" t="s">
        <v>108</v>
      </c>
      <c r="C150" s="34" t="s">
        <v>159</v>
      </c>
      <c r="D150" s="5">
        <v>38.832687391859992</v>
      </c>
      <c r="E150" s="5">
        <v>66.491634499999975</v>
      </c>
      <c r="F150" s="5">
        <v>-2.2986977</v>
      </c>
      <c r="G150" s="5">
        <v>-218.69399980000162</v>
      </c>
      <c r="H150" s="5">
        <v>7.7252699000000575</v>
      </c>
      <c r="I150" s="5">
        <v>8.5920500001002438</v>
      </c>
      <c r="J150" s="5">
        <v>-38.304200999999921</v>
      </c>
      <c r="K150" s="5">
        <v>173.06876600000032</v>
      </c>
      <c r="L150" s="5">
        <v>-0.78499701100002994</v>
      </c>
      <c r="M150" s="5">
        <v>10.509339999999611</v>
      </c>
      <c r="N150" s="5">
        <v>-44.917209999999614</v>
      </c>
      <c r="O150" s="5">
        <v>0</v>
      </c>
      <c r="P150" s="5">
        <v>-0.11392999999999631</v>
      </c>
      <c r="Q150" s="5">
        <v>-0.1004390399999977</v>
      </c>
      <c r="R150" s="35">
        <v>19.95714028096026</v>
      </c>
      <c r="S150" s="35">
        <v>-218.9083688400016</v>
      </c>
      <c r="T150" s="35">
        <v>237.26170280000031</v>
      </c>
      <c r="U150" s="35">
        <v>-38.304200999999921</v>
      </c>
      <c r="V150" s="36">
        <v>15.532322889100271</v>
      </c>
      <c r="W150" s="36">
        <v>4.4248173918599889</v>
      </c>
      <c r="X150" s="36">
        <v>64.19293679999997</v>
      </c>
      <c r="Y150" s="36">
        <v>173.06876600000032</v>
      </c>
      <c r="Z150" s="36">
        <v>-218.9083688400016</v>
      </c>
      <c r="AA150" s="36">
        <v>-38.304200999999921</v>
      </c>
    </row>
    <row r="151" spans="1:27" x14ac:dyDescent="0.3">
      <c r="A151" s="34">
        <v>51163</v>
      </c>
      <c r="B151" s="34" t="s">
        <v>108</v>
      </c>
      <c r="C151" s="34" t="s">
        <v>160</v>
      </c>
      <c r="D151" s="5">
        <v>-129.86305222341102</v>
      </c>
      <c r="E151" s="5">
        <v>661.27762021641956</v>
      </c>
      <c r="F151" s="5">
        <v>-14.442377013544501</v>
      </c>
      <c r="G151" s="5">
        <v>-1022.4376095900079</v>
      </c>
      <c r="H151" s="5">
        <v>76.001553549999699</v>
      </c>
      <c r="I151" s="5">
        <v>98.42748180999979</v>
      </c>
      <c r="J151" s="5">
        <v>-108.19955005400016</v>
      </c>
      <c r="K151" s="5">
        <v>485.20163376479468</v>
      </c>
      <c r="L151" s="5">
        <v>-5.8101604500000121</v>
      </c>
      <c r="M151" s="5">
        <v>21.830830319999905</v>
      </c>
      <c r="N151" s="5">
        <v>-58.115918000001329</v>
      </c>
      <c r="O151" s="5">
        <v>0</v>
      </c>
      <c r="P151" s="5">
        <v>-2.8941512999999759</v>
      </c>
      <c r="Q151" s="5">
        <v>-0.95376237000000685</v>
      </c>
      <c r="R151" s="35">
        <v>2.4707350065870344</v>
      </c>
      <c r="S151" s="35">
        <v>-1026.2855232600079</v>
      </c>
      <c r="T151" s="35">
        <v>1132.0368769676697</v>
      </c>
      <c r="U151" s="35">
        <v>-108.19955005400016</v>
      </c>
      <c r="V151" s="36">
        <v>168.61887490999948</v>
      </c>
      <c r="W151" s="36">
        <v>-166.14813990341244</v>
      </c>
      <c r="X151" s="36">
        <v>646.83524320287506</v>
      </c>
      <c r="Y151" s="36">
        <v>485.20163376479468</v>
      </c>
      <c r="Z151" s="36">
        <v>-1026.2855232600079</v>
      </c>
      <c r="AA151" s="36">
        <v>-108.19955005400016</v>
      </c>
    </row>
    <row r="152" spans="1:27" x14ac:dyDescent="0.3">
      <c r="A152" s="34">
        <v>51165</v>
      </c>
      <c r="B152" s="34" t="s">
        <v>108</v>
      </c>
      <c r="C152" s="34" t="s">
        <v>161</v>
      </c>
      <c r="D152" s="5">
        <v>-165.0185207212001</v>
      </c>
      <c r="E152" s="5">
        <v>7046.6568614536009</v>
      </c>
      <c r="F152" s="5">
        <v>95.210139898166972</v>
      </c>
      <c r="G152" s="5">
        <v>-2167.9717956800014</v>
      </c>
      <c r="H152" s="5">
        <v>987.7327086009991</v>
      </c>
      <c r="I152" s="5">
        <v>553.97714450000058</v>
      </c>
      <c r="J152" s="5">
        <v>-963.21210410000003</v>
      </c>
      <c r="K152" s="5">
        <v>-3996.8848412950028</v>
      </c>
      <c r="L152" s="5">
        <v>-23.385660524000059</v>
      </c>
      <c r="M152" s="5">
        <v>77.057893899999726</v>
      </c>
      <c r="N152" s="5">
        <v>-1423.2337990000015</v>
      </c>
      <c r="O152" s="5">
        <v>0</v>
      </c>
      <c r="P152" s="5">
        <v>-10.028210000000001</v>
      </c>
      <c r="Q152" s="5">
        <v>-10.9024809</v>
      </c>
      <c r="R152" s="35">
        <v>7.1297667557978457</v>
      </c>
      <c r="S152" s="35">
        <v>-2188.9024865800011</v>
      </c>
      <c r="T152" s="35">
        <v>3144.9821600567648</v>
      </c>
      <c r="U152" s="35">
        <v>-963.21210410000003</v>
      </c>
      <c r="V152" s="36">
        <v>1518.3241925769996</v>
      </c>
      <c r="W152" s="36">
        <v>-1511.1944258212018</v>
      </c>
      <c r="X152" s="36">
        <v>7141.8670013517676</v>
      </c>
      <c r="Y152" s="36">
        <v>-3996.8848412950028</v>
      </c>
      <c r="Z152" s="36">
        <v>-2188.9024865800011</v>
      </c>
      <c r="AA152" s="36">
        <v>-963.21210410000003</v>
      </c>
    </row>
    <row r="153" spans="1:27" x14ac:dyDescent="0.3">
      <c r="A153" s="34">
        <v>51171</v>
      </c>
      <c r="B153" s="34" t="s">
        <v>108</v>
      </c>
      <c r="C153" s="34" t="s">
        <v>162</v>
      </c>
      <c r="D153" s="5">
        <v>-7.1525400537000001</v>
      </c>
      <c r="E153" s="5">
        <v>2970.1571312600026</v>
      </c>
      <c r="F153" s="5">
        <v>5.6805228679999971</v>
      </c>
      <c r="G153" s="5">
        <v>-1387.1120019999798</v>
      </c>
      <c r="H153" s="5">
        <v>259.71919200000048</v>
      </c>
      <c r="I153" s="5">
        <v>199.94311600000037</v>
      </c>
      <c r="J153" s="5">
        <v>-247.02278799999976</v>
      </c>
      <c r="K153" s="5">
        <v>-1335.5958547102928</v>
      </c>
      <c r="L153" s="5">
        <v>-15.418853000000013</v>
      </c>
      <c r="M153" s="5">
        <v>1.1691100000002734</v>
      </c>
      <c r="N153" s="5">
        <v>-438.2592599999989</v>
      </c>
      <c r="O153" s="5">
        <v>0</v>
      </c>
      <c r="P153" s="5">
        <v>-3.9038209999999935</v>
      </c>
      <c r="Q153" s="5">
        <v>-2.1899290000000065</v>
      </c>
      <c r="R153" s="35">
        <v>7.6494630218348902E-4</v>
      </c>
      <c r="S153" s="35">
        <v>-1393.2057519999798</v>
      </c>
      <c r="T153" s="35">
        <v>1640.2417994177099</v>
      </c>
      <c r="U153" s="35">
        <v>-247.02278799999976</v>
      </c>
      <c r="V153" s="36">
        <v>444.24345500000084</v>
      </c>
      <c r="W153" s="36">
        <v>-444.24269005369865</v>
      </c>
      <c r="X153" s="36">
        <v>2975.8376541280027</v>
      </c>
      <c r="Y153" s="36">
        <v>-1335.5958547102928</v>
      </c>
      <c r="Z153" s="36">
        <v>-1393.2057519999798</v>
      </c>
      <c r="AA153" s="36">
        <v>-247.02278799999976</v>
      </c>
    </row>
    <row r="154" spans="1:27" x14ac:dyDescent="0.3">
      <c r="A154" s="34">
        <v>51177</v>
      </c>
      <c r="B154" s="34" t="s">
        <v>108</v>
      </c>
      <c r="C154" s="34" t="s">
        <v>163</v>
      </c>
      <c r="D154" s="5">
        <v>1120.7821716000001</v>
      </c>
      <c r="E154" s="5">
        <v>-71.550485000000663</v>
      </c>
      <c r="F154" s="5">
        <v>-0.62512300000000209</v>
      </c>
      <c r="G154" s="5">
        <v>-1850.480190000002</v>
      </c>
      <c r="H154" s="5">
        <v>140.46730001000014</v>
      </c>
      <c r="I154" s="5">
        <v>89.144150000000081</v>
      </c>
      <c r="J154" s="5">
        <v>-269.66779999999926</v>
      </c>
      <c r="K154" s="5">
        <v>185.98672499999884</v>
      </c>
      <c r="L154" s="5">
        <v>1.0483305999999857</v>
      </c>
      <c r="M154" s="5">
        <v>380.11016999999993</v>
      </c>
      <c r="N154" s="5">
        <v>503.93538999999873</v>
      </c>
      <c r="O154" s="5">
        <v>0</v>
      </c>
      <c r="P154" s="5">
        <v>-190.95600000000013</v>
      </c>
      <c r="Q154" s="5">
        <v>-38.19435099999987</v>
      </c>
      <c r="R154" s="35">
        <v>2235.4875122099988</v>
      </c>
      <c r="S154" s="35">
        <v>-2079.6305410000023</v>
      </c>
      <c r="T154" s="35">
        <v>113.81111699999818</v>
      </c>
      <c r="U154" s="35">
        <v>-269.66779999999926</v>
      </c>
      <c r="V154" s="36">
        <v>230.65978061000021</v>
      </c>
      <c r="W154" s="36">
        <v>2004.8277315999987</v>
      </c>
      <c r="X154" s="36">
        <v>-72.175608000000665</v>
      </c>
      <c r="Y154" s="36">
        <v>185.98672499999884</v>
      </c>
      <c r="Z154" s="36">
        <v>-2079.6305410000023</v>
      </c>
      <c r="AA154" s="36">
        <v>-269.66779999999926</v>
      </c>
    </row>
    <row r="155" spans="1:27" x14ac:dyDescent="0.3">
      <c r="A155" s="34">
        <v>51179</v>
      </c>
      <c r="B155" s="34" t="s">
        <v>108</v>
      </c>
      <c r="C155" s="34" t="s">
        <v>164</v>
      </c>
      <c r="D155" s="5">
        <v>1506.5788671999999</v>
      </c>
      <c r="E155" s="5">
        <v>609.64170394799976</v>
      </c>
      <c r="F155" s="5">
        <v>1.2606412420000019</v>
      </c>
      <c r="G155" s="5">
        <v>-1320.9172308999987</v>
      </c>
      <c r="H155" s="5">
        <v>-64.311891199999991</v>
      </c>
      <c r="I155" s="5">
        <v>-44.90522300000066</v>
      </c>
      <c r="J155" s="5">
        <v>-115.36178800000016</v>
      </c>
      <c r="K155" s="5">
        <v>-551.77425786000003</v>
      </c>
      <c r="L155" s="5">
        <v>-21.632156715000065</v>
      </c>
      <c r="M155" s="5">
        <v>189.63424548700004</v>
      </c>
      <c r="N155" s="5">
        <v>-111.15791133000312</v>
      </c>
      <c r="O155" s="5">
        <v>0</v>
      </c>
      <c r="P155" s="5">
        <v>-66.801304489999893</v>
      </c>
      <c r="Q155" s="5">
        <v>-10.252447800000027</v>
      </c>
      <c r="R155" s="35">
        <v>1454.2059304419961</v>
      </c>
      <c r="S155" s="35">
        <v>-1397.9709831899986</v>
      </c>
      <c r="T155" s="35">
        <v>59.128087329999744</v>
      </c>
      <c r="U155" s="35">
        <v>-115.36178800000016</v>
      </c>
      <c r="V155" s="36">
        <v>-130.84927091500072</v>
      </c>
      <c r="W155" s="36">
        <v>1585.0552013569968</v>
      </c>
      <c r="X155" s="36">
        <v>610.90234518999978</v>
      </c>
      <c r="Y155" s="36">
        <v>-551.77425786000003</v>
      </c>
      <c r="Z155" s="36">
        <v>-1397.9709831899986</v>
      </c>
      <c r="AA155" s="36">
        <v>-115.36178800000016</v>
      </c>
    </row>
    <row r="156" spans="1:27" x14ac:dyDescent="0.3">
      <c r="A156" s="34">
        <v>51181</v>
      </c>
      <c r="B156" s="34" t="s">
        <v>108</v>
      </c>
      <c r="C156" s="34" t="s">
        <v>165</v>
      </c>
      <c r="D156" s="5">
        <v>51.898961799999995</v>
      </c>
      <c r="E156" s="5">
        <v>-1235.1754354000004</v>
      </c>
      <c r="F156" s="5">
        <v>0.8441631635000002</v>
      </c>
      <c r="G156" s="5">
        <v>424.18518400000175</v>
      </c>
      <c r="H156" s="5">
        <v>13.553980000000024</v>
      </c>
      <c r="I156" s="5">
        <v>19.653658000000064</v>
      </c>
      <c r="J156" s="5">
        <v>30.671340000000328</v>
      </c>
      <c r="K156" s="5">
        <v>418.36568330999989</v>
      </c>
      <c r="L156" s="5">
        <v>11.129157000000077</v>
      </c>
      <c r="M156" s="5">
        <v>18.194280000000163</v>
      </c>
      <c r="N156" s="5">
        <v>31.799699999999575</v>
      </c>
      <c r="O156" s="5">
        <v>0</v>
      </c>
      <c r="P156" s="5">
        <v>145.33545729999969</v>
      </c>
      <c r="Q156" s="5">
        <v>69.529258000000482</v>
      </c>
      <c r="R156" s="35">
        <v>146.2297367999999</v>
      </c>
      <c r="S156" s="35">
        <v>639.04989930000193</v>
      </c>
      <c r="T156" s="35">
        <v>-815.96558892650046</v>
      </c>
      <c r="U156" s="35">
        <v>30.671340000000328</v>
      </c>
      <c r="V156" s="36">
        <v>44.336795000000166</v>
      </c>
      <c r="W156" s="36">
        <v>101.89294179999973</v>
      </c>
      <c r="X156" s="36">
        <v>-1234.3312722365004</v>
      </c>
      <c r="Y156" s="36">
        <v>418.36568330999989</v>
      </c>
      <c r="Z156" s="36">
        <v>639.04989930000193</v>
      </c>
      <c r="AA156" s="36">
        <v>30.671340000000328</v>
      </c>
    </row>
    <row r="157" spans="1:27" x14ac:dyDescent="0.3">
      <c r="A157" s="34">
        <v>51187</v>
      </c>
      <c r="B157" s="34" t="s">
        <v>108</v>
      </c>
      <c r="C157" s="34" t="s">
        <v>166</v>
      </c>
      <c r="D157" s="5">
        <v>112.56748336300001</v>
      </c>
      <c r="E157" s="5">
        <v>35.794312945999991</v>
      </c>
      <c r="F157" s="5">
        <v>-1.9541594656883987</v>
      </c>
      <c r="G157" s="5">
        <v>-253.25246090001019</v>
      </c>
      <c r="H157" s="5">
        <v>29.19424889999982</v>
      </c>
      <c r="I157" s="5">
        <v>23.668866900000012</v>
      </c>
      <c r="J157" s="5">
        <v>-16.320213100000274</v>
      </c>
      <c r="K157" s="5">
        <v>9.1048668479998014</v>
      </c>
      <c r="L157" s="5">
        <v>6.5388229999996383E-2</v>
      </c>
      <c r="M157" s="5">
        <v>34.537143900000046</v>
      </c>
      <c r="N157" s="5">
        <v>27.806979699998919</v>
      </c>
      <c r="O157" s="5">
        <v>0</v>
      </c>
      <c r="P157" s="5">
        <v>-0.82926649999998858</v>
      </c>
      <c r="Q157" s="5">
        <v>-0.38685099999999295</v>
      </c>
      <c r="R157" s="35">
        <v>227.8401109929988</v>
      </c>
      <c r="S157" s="35">
        <v>-254.46857840001019</v>
      </c>
      <c r="T157" s="35">
        <v>42.945020328311394</v>
      </c>
      <c r="U157" s="35">
        <v>-16.320213100000274</v>
      </c>
      <c r="V157" s="36">
        <v>52.928504029999829</v>
      </c>
      <c r="W157" s="36">
        <v>174.91160696299897</v>
      </c>
      <c r="X157" s="36">
        <v>33.840153480311592</v>
      </c>
      <c r="Y157" s="36">
        <v>9.1048668479998014</v>
      </c>
      <c r="Z157" s="36">
        <v>-254.46857840001019</v>
      </c>
      <c r="AA157" s="36">
        <v>-16.320213100000274</v>
      </c>
    </row>
    <row r="158" spans="1:27" x14ac:dyDescent="0.3">
      <c r="A158" s="34">
        <v>51193</v>
      </c>
      <c r="B158" s="34" t="s">
        <v>108</v>
      </c>
      <c r="C158" s="34" t="s">
        <v>167</v>
      </c>
      <c r="D158" s="5">
        <v>39.656077019999998</v>
      </c>
      <c r="E158" s="5">
        <v>-272.38421620699955</v>
      </c>
      <c r="F158" s="5">
        <v>4.5570119999999825E-2</v>
      </c>
      <c r="G158" s="5">
        <v>-12.154183000006014</v>
      </c>
      <c r="H158" s="5">
        <v>14.600602999999865</v>
      </c>
      <c r="I158" s="5">
        <v>19.105628000000024</v>
      </c>
      <c r="J158" s="5">
        <v>1.2173400000001493</v>
      </c>
      <c r="K158" s="5">
        <v>106.15780231999997</v>
      </c>
      <c r="L158" s="5">
        <v>2.0230482000000052</v>
      </c>
      <c r="M158" s="5">
        <v>20.952107899999987</v>
      </c>
      <c r="N158" s="5">
        <v>77.617949999999837</v>
      </c>
      <c r="O158" s="5">
        <v>0</v>
      </c>
      <c r="P158" s="5">
        <v>2.6548099999999977</v>
      </c>
      <c r="Q158" s="5">
        <v>0.50244120000002113</v>
      </c>
      <c r="R158" s="35">
        <v>173.95541411999972</v>
      </c>
      <c r="S158" s="35">
        <v>-8.9969318000059957</v>
      </c>
      <c r="T158" s="35">
        <v>-166.1808437669996</v>
      </c>
      <c r="U158" s="35">
        <v>1.2173400000001493</v>
      </c>
      <c r="V158" s="36">
        <v>35.729279199999894</v>
      </c>
      <c r="W158" s="36">
        <v>138.22613491999982</v>
      </c>
      <c r="X158" s="36">
        <v>-272.33864608699957</v>
      </c>
      <c r="Y158" s="36">
        <v>106.15780231999997</v>
      </c>
      <c r="Z158" s="36">
        <v>-8.9969318000059957</v>
      </c>
      <c r="AA158" s="36">
        <v>1.2173400000001493</v>
      </c>
    </row>
    <row r="159" spans="1:27" x14ac:dyDescent="0.3">
      <c r="A159" s="34">
        <v>51199</v>
      </c>
      <c r="B159" s="34" t="s">
        <v>108</v>
      </c>
      <c r="C159" s="34" t="s">
        <v>107</v>
      </c>
      <c r="D159" s="5">
        <v>208.28947792768</v>
      </c>
      <c r="E159" s="5">
        <v>-0.27626910079999334</v>
      </c>
      <c r="F159" s="5">
        <v>0.32492697118000002</v>
      </c>
      <c r="G159" s="5">
        <v>-202.7033966007948</v>
      </c>
      <c r="H159" s="5">
        <v>-18.128268999999818</v>
      </c>
      <c r="I159" s="5">
        <v>5.285728799999788</v>
      </c>
      <c r="J159" s="5">
        <v>-24.572266900000614</v>
      </c>
      <c r="K159" s="5">
        <v>12.660368672999994</v>
      </c>
      <c r="L159" s="5">
        <v>-4.7732739999999012</v>
      </c>
      <c r="M159" s="5">
        <v>-0.58064520000061748</v>
      </c>
      <c r="N159" s="5">
        <v>39.341310853999857</v>
      </c>
      <c r="O159" s="5">
        <v>0</v>
      </c>
      <c r="P159" s="5">
        <v>-4.5989350500000228</v>
      </c>
      <c r="Q159" s="5">
        <v>-10.268489999999929</v>
      </c>
      <c r="R159" s="35">
        <v>229.43432938167931</v>
      </c>
      <c r="S159" s="35">
        <v>-217.57082165079476</v>
      </c>
      <c r="T159" s="35">
        <v>12.70902654338</v>
      </c>
      <c r="U159" s="35">
        <v>-24.572266900000614</v>
      </c>
      <c r="V159" s="36">
        <v>-17.615814199999932</v>
      </c>
      <c r="W159" s="36">
        <v>247.05014358167924</v>
      </c>
      <c r="X159" s="36">
        <v>4.8657870380006685E-2</v>
      </c>
      <c r="Y159" s="36">
        <v>12.660368672999994</v>
      </c>
      <c r="Z159" s="36">
        <v>-217.57082165079476</v>
      </c>
      <c r="AA159" s="36">
        <v>-24.572266900000614</v>
      </c>
    </row>
    <row r="160" spans="1:27" x14ac:dyDescent="0.3">
      <c r="A160" s="34">
        <v>51510</v>
      </c>
      <c r="B160" s="34" t="s">
        <v>108</v>
      </c>
      <c r="C160" s="34" t="s">
        <v>168</v>
      </c>
      <c r="D160" s="5">
        <v>-78.521902800000007</v>
      </c>
      <c r="E160" s="5">
        <v>1.6681201000000008E-5</v>
      </c>
      <c r="F160" s="5">
        <v>0</v>
      </c>
      <c r="G160" s="5">
        <v>-22.077358469999922</v>
      </c>
      <c r="H160" s="5">
        <v>32.075292999999874</v>
      </c>
      <c r="I160" s="5">
        <v>18.896195000000034</v>
      </c>
      <c r="J160" s="5">
        <v>-9.9999999747524271E-6</v>
      </c>
      <c r="K160" s="5">
        <v>1.2650857299999988E-4</v>
      </c>
      <c r="L160" s="5">
        <v>7.816648999999984</v>
      </c>
      <c r="M160" s="5">
        <v>21.510367999999971</v>
      </c>
      <c r="N160" s="5">
        <v>21.15884600000004</v>
      </c>
      <c r="O160" s="5">
        <v>0</v>
      </c>
      <c r="P160" s="5">
        <v>-0.5596785999999998</v>
      </c>
      <c r="Q160" s="5">
        <v>-0.29846798000000074</v>
      </c>
      <c r="R160" s="35">
        <v>22.935448199999897</v>
      </c>
      <c r="S160" s="35">
        <v>-22.935505049999922</v>
      </c>
      <c r="T160" s="35">
        <v>1.4318977399999989E-4</v>
      </c>
      <c r="U160" s="35">
        <v>-9.9999999747524271E-6</v>
      </c>
      <c r="V160" s="36">
        <v>58.788136999999892</v>
      </c>
      <c r="W160" s="36">
        <v>-35.852688799999996</v>
      </c>
      <c r="X160" s="36">
        <v>1.6681201000000008E-5</v>
      </c>
      <c r="Y160" s="36">
        <v>1.2650857299999988E-4</v>
      </c>
      <c r="Z160" s="36">
        <v>-22.935505049999922</v>
      </c>
      <c r="AA160" s="36">
        <v>-9.9999999747524271E-6</v>
      </c>
    </row>
    <row r="161" spans="1:27" x14ac:dyDescent="0.3">
      <c r="A161" s="34">
        <v>51530</v>
      </c>
      <c r="B161" s="34" t="s">
        <v>108</v>
      </c>
      <c r="C161" s="34" t="s">
        <v>169</v>
      </c>
      <c r="D161" s="5">
        <v>-6.26</v>
      </c>
      <c r="E161" s="5">
        <v>-7.1240690000000662E-3</v>
      </c>
      <c r="F161" s="5">
        <v>-3.8779999999999995E-3</v>
      </c>
      <c r="G161" s="5">
        <v>0.57180000000016662</v>
      </c>
      <c r="H161" s="5">
        <v>1.5875000000000341</v>
      </c>
      <c r="I161" s="5">
        <v>1.0005000000000166</v>
      </c>
      <c r="J161" s="5">
        <v>8.1400000000002137E-2</v>
      </c>
      <c r="K161" s="5">
        <v>-2.1433999999999997</v>
      </c>
      <c r="L161" s="5">
        <v>0.16313999999999851</v>
      </c>
      <c r="M161" s="5">
        <v>1.2314010000000053</v>
      </c>
      <c r="N161" s="5">
        <v>3.7767000999999709</v>
      </c>
      <c r="O161" s="5">
        <v>0</v>
      </c>
      <c r="P161" s="5">
        <v>2.7090000000002945E-3</v>
      </c>
      <c r="Q161" s="5">
        <v>4.2640000000004896E-4</v>
      </c>
      <c r="R161" s="35">
        <v>1.4992411000000256</v>
      </c>
      <c r="S161" s="35">
        <v>0.57493540000016696</v>
      </c>
      <c r="T161" s="35">
        <v>-2.1544020689999996</v>
      </c>
      <c r="U161" s="35">
        <v>8.1400000000002137E-2</v>
      </c>
      <c r="V161" s="36">
        <v>2.7511400000000492</v>
      </c>
      <c r="W161" s="36">
        <v>-1.2518989000000236</v>
      </c>
      <c r="X161" s="36">
        <v>-1.1002069000000066E-2</v>
      </c>
      <c r="Y161" s="36">
        <v>-2.1433999999999997</v>
      </c>
      <c r="Z161" s="36">
        <v>0.57493540000016696</v>
      </c>
      <c r="AA161" s="36">
        <v>8.1400000000002137E-2</v>
      </c>
    </row>
    <row r="162" spans="1:27" x14ac:dyDescent="0.3">
      <c r="A162" s="34">
        <v>51540</v>
      </c>
      <c r="B162" s="34" t="s">
        <v>108</v>
      </c>
      <c r="C162" s="34" t="s">
        <v>170</v>
      </c>
      <c r="D162" s="5">
        <v>-197.206108</v>
      </c>
      <c r="E162" s="5">
        <v>0</v>
      </c>
      <c r="F162" s="5">
        <v>0</v>
      </c>
      <c r="G162" s="5">
        <v>-83.110400000000027</v>
      </c>
      <c r="H162" s="5">
        <v>82.568500000000085</v>
      </c>
      <c r="I162" s="5">
        <v>41.46458999999993</v>
      </c>
      <c r="J162" s="5">
        <v>-2.2395999999999958</v>
      </c>
      <c r="K162" s="5">
        <v>4.4231000000003462E-3</v>
      </c>
      <c r="L162" s="5">
        <v>13.308269999999965</v>
      </c>
      <c r="M162" s="5">
        <v>70.032600000000002</v>
      </c>
      <c r="N162" s="5">
        <v>78.375900000000001</v>
      </c>
      <c r="O162" s="5">
        <v>0</v>
      </c>
      <c r="P162" s="5">
        <v>-2.6718400000000031</v>
      </c>
      <c r="Q162" s="5">
        <v>-0.52520100000000003</v>
      </c>
      <c r="R162" s="35">
        <v>88.543751999999984</v>
      </c>
      <c r="S162" s="35">
        <v>-86.307441000000026</v>
      </c>
      <c r="T162" s="35">
        <v>4.4231000000003462E-3</v>
      </c>
      <c r="U162" s="35">
        <v>-2.2395999999999958</v>
      </c>
      <c r="V162" s="36">
        <v>137.34135999999998</v>
      </c>
      <c r="W162" s="36">
        <v>-48.797607999999997</v>
      </c>
      <c r="X162" s="36">
        <v>0</v>
      </c>
      <c r="Y162" s="36">
        <v>4.4231000000003462E-3</v>
      </c>
      <c r="Z162" s="36">
        <v>-86.307441000000026</v>
      </c>
      <c r="AA162" s="36">
        <v>-2.2395999999999958</v>
      </c>
    </row>
    <row r="163" spans="1:27" x14ac:dyDescent="0.3">
      <c r="A163" s="34">
        <v>51550</v>
      </c>
      <c r="B163" s="34" t="s">
        <v>108</v>
      </c>
      <c r="C163" s="34" t="s">
        <v>171</v>
      </c>
      <c r="D163" s="5">
        <v>253.15967000000001</v>
      </c>
      <c r="E163" s="5">
        <v>-977.01183189999574</v>
      </c>
      <c r="F163" s="5">
        <v>-0.97134799999999899</v>
      </c>
      <c r="G163" s="5">
        <v>-540.60204800000065</v>
      </c>
      <c r="H163" s="5">
        <v>184.22988000000078</v>
      </c>
      <c r="I163" s="5">
        <v>96.833109999999579</v>
      </c>
      <c r="J163" s="5">
        <v>-79.069700999999441</v>
      </c>
      <c r="K163" s="5">
        <v>301.00285900000017</v>
      </c>
      <c r="L163" s="5">
        <v>49.105559000000085</v>
      </c>
      <c r="M163" s="5">
        <v>235.47588999999971</v>
      </c>
      <c r="N163" s="5">
        <v>692.26469899999938</v>
      </c>
      <c r="O163" s="5">
        <v>0</v>
      </c>
      <c r="P163" s="5">
        <v>-20.267100000000937</v>
      </c>
      <c r="Q163" s="5">
        <v>-194.14589999999953</v>
      </c>
      <c r="R163" s="35">
        <v>1511.0688079999995</v>
      </c>
      <c r="S163" s="35">
        <v>-755.01504800000112</v>
      </c>
      <c r="T163" s="35">
        <v>-676.9803208999956</v>
      </c>
      <c r="U163" s="35">
        <v>-79.069700999999441</v>
      </c>
      <c r="V163" s="36">
        <v>330.16854900000044</v>
      </c>
      <c r="W163" s="36">
        <v>1180.9002589999991</v>
      </c>
      <c r="X163" s="36">
        <v>-977.98317989999578</v>
      </c>
      <c r="Y163" s="36">
        <v>301.00285900000017</v>
      </c>
      <c r="Z163" s="36">
        <v>-755.01504800000112</v>
      </c>
      <c r="AA163" s="36">
        <v>-79.069700999999441</v>
      </c>
    </row>
    <row r="164" spans="1:27" x14ac:dyDescent="0.3">
      <c r="A164" s="34">
        <v>51570</v>
      </c>
      <c r="B164" s="34" t="s">
        <v>108</v>
      </c>
      <c r="C164" s="34" t="s">
        <v>172</v>
      </c>
      <c r="D164" s="5">
        <v>44.098260000000003</v>
      </c>
      <c r="E164" s="5">
        <v>0</v>
      </c>
      <c r="F164" s="5">
        <v>0</v>
      </c>
      <c r="G164" s="5">
        <v>-20.58605</v>
      </c>
      <c r="H164" s="5">
        <v>-5.45200533000002</v>
      </c>
      <c r="I164" s="5">
        <v>-3.4403267999999798</v>
      </c>
      <c r="J164" s="5">
        <v>-0.43952000000000169</v>
      </c>
      <c r="K164" s="5">
        <v>0</v>
      </c>
      <c r="L164" s="5">
        <v>-0.29370457999999999</v>
      </c>
      <c r="M164" s="5">
        <v>-1.8827853999999888</v>
      </c>
      <c r="N164" s="5">
        <v>-11.28949700000021</v>
      </c>
      <c r="O164" s="5">
        <v>0</v>
      </c>
      <c r="P164" s="5">
        <v>-0.56886599999999987</v>
      </c>
      <c r="Q164" s="5">
        <v>-0.14520299999999953</v>
      </c>
      <c r="R164" s="35">
        <v>21.739940889999801</v>
      </c>
      <c r="S164" s="35">
        <v>-21.300118999999999</v>
      </c>
      <c r="T164" s="35">
        <v>0</v>
      </c>
      <c r="U164" s="35">
        <v>-0.43952000000000169</v>
      </c>
      <c r="V164" s="36">
        <v>-9.1860367099999998</v>
      </c>
      <c r="W164" s="36">
        <v>30.925977599999804</v>
      </c>
      <c r="X164" s="36">
        <v>0</v>
      </c>
      <c r="Y164" s="36">
        <v>0</v>
      </c>
      <c r="Z164" s="36">
        <v>-21.300118999999999</v>
      </c>
      <c r="AA164" s="36">
        <v>-0.43952000000000169</v>
      </c>
    </row>
    <row r="165" spans="1:27" x14ac:dyDescent="0.3">
      <c r="A165" s="34">
        <v>51580</v>
      </c>
      <c r="B165" s="34" t="s">
        <v>108</v>
      </c>
      <c r="C165" s="34" t="s">
        <v>173</v>
      </c>
      <c r="D165" s="5">
        <v>-9.8999949555010307</v>
      </c>
      <c r="E165" s="5">
        <v>2.1604720069399974</v>
      </c>
      <c r="F165" s="5">
        <v>-9.0360010000000018E-3</v>
      </c>
      <c r="G165" s="5">
        <v>-0.32497299999999996</v>
      </c>
      <c r="H165" s="5">
        <v>3.5537699999999859</v>
      </c>
      <c r="I165" s="5">
        <v>1.9916999999999803</v>
      </c>
      <c r="J165" s="5">
        <v>-1.3262399999999843</v>
      </c>
      <c r="K165" s="5">
        <v>-0.48875270000000626</v>
      </c>
      <c r="L165" s="5">
        <v>7.8895999999998523E-2</v>
      </c>
      <c r="M165" s="5">
        <v>1.1857259999999883</v>
      </c>
      <c r="N165" s="5">
        <v>3.0899799999999686</v>
      </c>
      <c r="O165" s="5">
        <v>0</v>
      </c>
      <c r="P165" s="5">
        <v>-1.129800000000003E-2</v>
      </c>
      <c r="Q165" s="5">
        <v>-1.7794999999999617E-4</v>
      </c>
      <c r="R165" s="35">
        <v>7.7044498890899149E-5</v>
      </c>
      <c r="S165" s="35">
        <v>-0.33644894999999997</v>
      </c>
      <c r="T165" s="35">
        <v>1.662683305939991</v>
      </c>
      <c r="U165" s="35">
        <v>-1.3262399999999843</v>
      </c>
      <c r="V165" s="36">
        <v>5.6243659999999647</v>
      </c>
      <c r="W165" s="36">
        <v>-5.6242889555010738</v>
      </c>
      <c r="X165" s="36">
        <v>2.1514360059399973</v>
      </c>
      <c r="Y165" s="36">
        <v>-0.48875270000000626</v>
      </c>
      <c r="Z165" s="36">
        <v>-0.33644894999999997</v>
      </c>
      <c r="AA165" s="36">
        <v>-1.3262399999999843</v>
      </c>
    </row>
    <row r="166" spans="1:27" x14ac:dyDescent="0.3">
      <c r="A166" s="34">
        <v>51600</v>
      </c>
      <c r="B166" s="34" t="s">
        <v>108</v>
      </c>
      <c r="C166" s="34" t="s">
        <v>174</v>
      </c>
      <c r="D166" s="5">
        <v>-231.78689700000001</v>
      </c>
      <c r="E166" s="5">
        <v>0</v>
      </c>
      <c r="F166" s="5">
        <v>0</v>
      </c>
      <c r="G166" s="5">
        <v>-43.156832489999999</v>
      </c>
      <c r="H166" s="5">
        <v>67.870029311000053</v>
      </c>
      <c r="I166" s="5">
        <v>42.079008040000019</v>
      </c>
      <c r="J166" s="5">
        <v>4.0999999998803105E-4</v>
      </c>
      <c r="K166" s="5">
        <v>0</v>
      </c>
      <c r="L166" s="5">
        <v>22.926223592999975</v>
      </c>
      <c r="M166" s="5">
        <v>62.657980790000011</v>
      </c>
      <c r="N166" s="5">
        <v>80.004644832999929</v>
      </c>
      <c r="O166" s="5">
        <v>0</v>
      </c>
      <c r="P166" s="5">
        <v>-0.54569200000000073</v>
      </c>
      <c r="Q166" s="5">
        <v>-4.8597500000000016E-2</v>
      </c>
      <c r="R166" s="35">
        <v>43.750989566999976</v>
      </c>
      <c r="S166" s="35">
        <v>-43.751121990000001</v>
      </c>
      <c r="T166" s="35">
        <v>0</v>
      </c>
      <c r="U166" s="35">
        <v>4.0999999998803105E-4</v>
      </c>
      <c r="V166" s="36">
        <v>132.87526094400005</v>
      </c>
      <c r="W166" s="36">
        <v>-89.124271377000071</v>
      </c>
      <c r="X166" s="36">
        <v>0</v>
      </c>
      <c r="Y166" s="36">
        <v>0</v>
      </c>
      <c r="Z166" s="36">
        <v>-43.751121990000001</v>
      </c>
      <c r="AA166" s="36">
        <v>4.0999999998803105E-4</v>
      </c>
    </row>
    <row r="167" spans="1:27" x14ac:dyDescent="0.3">
      <c r="A167" s="34">
        <v>51610</v>
      </c>
      <c r="B167" s="34" t="s">
        <v>108</v>
      </c>
      <c r="C167" s="34" t="s">
        <v>175</v>
      </c>
      <c r="D167" s="5">
        <v>-6.606898000000001</v>
      </c>
      <c r="E167" s="5">
        <v>2.5020957999999914E-5</v>
      </c>
      <c r="F167" s="5">
        <v>0</v>
      </c>
      <c r="G167" s="5">
        <v>-2.0734654000000035</v>
      </c>
      <c r="H167" s="5">
        <v>2.2470773999999665</v>
      </c>
      <c r="I167" s="5">
        <v>1.4069199000000197</v>
      </c>
      <c r="J167" s="5">
        <v>1.0000000000331966E-4</v>
      </c>
      <c r="K167" s="5">
        <v>0</v>
      </c>
      <c r="L167" s="5">
        <v>1.3772150899999929</v>
      </c>
      <c r="M167" s="5">
        <v>2.2731514000000175</v>
      </c>
      <c r="N167" s="5">
        <v>1.624694599999998</v>
      </c>
      <c r="O167" s="5">
        <v>0</v>
      </c>
      <c r="P167" s="5">
        <v>-0.24696899999999955</v>
      </c>
      <c r="Q167" s="5">
        <v>-1.655700000000003E-3</v>
      </c>
      <c r="R167" s="35">
        <v>2.3221603899999934</v>
      </c>
      <c r="S167" s="35">
        <v>-2.3220901000000032</v>
      </c>
      <c r="T167" s="35">
        <v>2.5020957999999914E-5</v>
      </c>
      <c r="U167" s="35">
        <v>1.0000000000331966E-4</v>
      </c>
      <c r="V167" s="36">
        <v>5.031212389999979</v>
      </c>
      <c r="W167" s="36">
        <v>-2.7090519999999856</v>
      </c>
      <c r="X167" s="36">
        <v>2.5020957999999914E-5</v>
      </c>
      <c r="Y167" s="36">
        <v>0</v>
      </c>
      <c r="Z167" s="36">
        <v>-2.3220901000000032</v>
      </c>
      <c r="AA167" s="36">
        <v>1.0000000000331966E-4</v>
      </c>
    </row>
    <row r="168" spans="1:27" x14ac:dyDescent="0.3">
      <c r="A168" s="34">
        <v>51630</v>
      </c>
      <c r="B168" s="34" t="s">
        <v>108</v>
      </c>
      <c r="C168" s="34" t="s">
        <v>176</v>
      </c>
      <c r="D168" s="5">
        <v>13.431936000000007</v>
      </c>
      <c r="E168" s="5">
        <v>-2.4883845210000004</v>
      </c>
      <c r="F168" s="5">
        <v>-5.3849950000000035E-3</v>
      </c>
      <c r="G168" s="5">
        <v>-128.67347199999995</v>
      </c>
      <c r="H168" s="5">
        <v>38.853289000000132</v>
      </c>
      <c r="I168" s="5">
        <v>27.35946100000001</v>
      </c>
      <c r="J168" s="5">
        <v>-14.859260000000006</v>
      </c>
      <c r="K168" s="5">
        <v>-1.9136558742900007</v>
      </c>
      <c r="L168" s="5">
        <v>1.6411105999999975</v>
      </c>
      <c r="M168" s="5">
        <v>25.550281799999937</v>
      </c>
      <c r="N168" s="5">
        <v>53.101515000000063</v>
      </c>
      <c r="O168" s="5">
        <v>0</v>
      </c>
      <c r="P168" s="5">
        <v>-4.9416699999999949</v>
      </c>
      <c r="Q168" s="5">
        <v>-7.0556193999999977</v>
      </c>
      <c r="R168" s="35">
        <v>159.93759340000014</v>
      </c>
      <c r="S168" s="35">
        <v>-140.67076139999995</v>
      </c>
      <c r="T168" s="35">
        <v>-4.4074253902900011</v>
      </c>
      <c r="U168" s="35">
        <v>-14.859260000000006</v>
      </c>
      <c r="V168" s="36">
        <v>67.853860600000132</v>
      </c>
      <c r="W168" s="36">
        <v>92.083732800000007</v>
      </c>
      <c r="X168" s="36">
        <v>-2.4937695160000004</v>
      </c>
      <c r="Y168" s="36">
        <v>-1.9136558742900007</v>
      </c>
      <c r="Z168" s="36">
        <v>-140.67076139999995</v>
      </c>
      <c r="AA168" s="36">
        <v>-14.859260000000006</v>
      </c>
    </row>
    <row r="169" spans="1:27" x14ac:dyDescent="0.3">
      <c r="A169" s="34">
        <v>51650</v>
      </c>
      <c r="B169" s="34" t="s">
        <v>108</v>
      </c>
      <c r="C169" s="34" t="s">
        <v>177</v>
      </c>
      <c r="D169" s="5">
        <v>234.30697464000002</v>
      </c>
      <c r="E169" s="5">
        <v>-8.0022610999999984</v>
      </c>
      <c r="F169" s="5">
        <v>8.1432005399999979E-2</v>
      </c>
      <c r="G169" s="5">
        <v>0.54539786399982404</v>
      </c>
      <c r="H169" s="5">
        <v>-54.988989429999492</v>
      </c>
      <c r="I169" s="5">
        <v>-34.48342042000013</v>
      </c>
      <c r="J169" s="5">
        <v>-7.9252000000001317</v>
      </c>
      <c r="K169" s="5">
        <v>-4.3878138000000035</v>
      </c>
      <c r="L169" s="5">
        <v>-24.05671921000021</v>
      </c>
      <c r="M169" s="5">
        <v>-53.074729899999511</v>
      </c>
      <c r="N169" s="5">
        <v>-48.464911000000029</v>
      </c>
      <c r="O169" s="5">
        <v>0</v>
      </c>
      <c r="P169" s="5">
        <v>5.2230019999996102E-2</v>
      </c>
      <c r="Q169" s="5">
        <v>0.39899999900001148</v>
      </c>
      <c r="R169" s="35">
        <v>19.238204680000649</v>
      </c>
      <c r="S169" s="35">
        <v>0.99662788299983163</v>
      </c>
      <c r="T169" s="35">
        <v>-12.308642894600002</v>
      </c>
      <c r="U169" s="35">
        <v>-7.9252000000001317</v>
      </c>
      <c r="V169" s="36">
        <v>-113.52912905999983</v>
      </c>
      <c r="W169" s="36">
        <v>132.76733374000048</v>
      </c>
      <c r="X169" s="36">
        <v>-7.9208290945999984</v>
      </c>
      <c r="Y169" s="36">
        <v>-4.3878138000000035</v>
      </c>
      <c r="Z169" s="36">
        <v>0.99662788299983163</v>
      </c>
      <c r="AA169" s="36">
        <v>-7.9252000000001317</v>
      </c>
    </row>
    <row r="170" spans="1:27" x14ac:dyDescent="0.3">
      <c r="A170" s="34">
        <v>51660</v>
      </c>
      <c r="B170" s="34" t="s">
        <v>108</v>
      </c>
      <c r="C170" s="34" t="s">
        <v>178</v>
      </c>
      <c r="D170" s="5">
        <v>-99.433561700000013</v>
      </c>
      <c r="E170" s="5">
        <v>-44.438388400000008</v>
      </c>
      <c r="F170" s="5">
        <v>-0.15353510000000004</v>
      </c>
      <c r="G170" s="5">
        <v>-94.004770999999892</v>
      </c>
      <c r="H170" s="5">
        <v>81.056226199999855</v>
      </c>
      <c r="I170" s="5">
        <v>34.907353360000116</v>
      </c>
      <c r="J170" s="5">
        <v>-101.16299000000004</v>
      </c>
      <c r="K170" s="5">
        <v>-27.534661800000009</v>
      </c>
      <c r="L170" s="5">
        <v>0.13720838099999977</v>
      </c>
      <c r="M170" s="5">
        <v>23.527014819999977</v>
      </c>
      <c r="N170" s="5">
        <v>227.74426119999998</v>
      </c>
      <c r="O170" s="5">
        <v>0</v>
      </c>
      <c r="P170" s="5">
        <v>-0.58736030000000028</v>
      </c>
      <c r="Q170" s="5">
        <v>-5.7238500000000025E-2</v>
      </c>
      <c r="R170" s="35">
        <v>267.93850226099994</v>
      </c>
      <c r="S170" s="35">
        <v>-94.649369799999889</v>
      </c>
      <c r="T170" s="35">
        <v>-72.126585300000016</v>
      </c>
      <c r="U170" s="35">
        <v>-101.16299000000004</v>
      </c>
      <c r="V170" s="36">
        <v>116.10078794099996</v>
      </c>
      <c r="W170" s="36">
        <v>151.83771431999995</v>
      </c>
      <c r="X170" s="36">
        <v>-44.591923500000007</v>
      </c>
      <c r="Y170" s="36">
        <v>-27.534661800000009</v>
      </c>
      <c r="Z170" s="36">
        <v>-94.649369799999889</v>
      </c>
      <c r="AA170" s="36">
        <v>-101.16299000000004</v>
      </c>
    </row>
    <row r="171" spans="1:27" x14ac:dyDescent="0.3">
      <c r="A171" s="34">
        <v>51670</v>
      </c>
      <c r="B171" s="34" t="s">
        <v>108</v>
      </c>
      <c r="C171" s="34" t="s">
        <v>179</v>
      </c>
      <c r="D171" s="5">
        <v>165.7992395</v>
      </c>
      <c r="E171" s="5">
        <v>-1.476896689999993E-3</v>
      </c>
      <c r="F171" s="5">
        <v>3.0000003999999998E-6</v>
      </c>
      <c r="G171" s="5">
        <v>-24.635272060000034</v>
      </c>
      <c r="H171" s="5">
        <v>-40.802778100000069</v>
      </c>
      <c r="I171" s="5">
        <v>-25.275044340000022</v>
      </c>
      <c r="J171" s="5">
        <v>-0.48381999999998015</v>
      </c>
      <c r="K171" s="5">
        <v>-1.8487893700000146E-2</v>
      </c>
      <c r="L171" s="5">
        <v>-1.2819979400000037</v>
      </c>
      <c r="M171" s="5">
        <v>-16.734462600000029</v>
      </c>
      <c r="N171" s="5">
        <v>-49.96944910000002</v>
      </c>
      <c r="O171" s="5">
        <v>0</v>
      </c>
      <c r="P171" s="5">
        <v>-1.8327899999999886</v>
      </c>
      <c r="Q171" s="5">
        <v>-4.7635799999999904</v>
      </c>
      <c r="R171" s="35">
        <v>31.735507419999863</v>
      </c>
      <c r="S171" s="35">
        <v>-31.231642060000013</v>
      </c>
      <c r="T171" s="35">
        <v>-1.996179038960014E-2</v>
      </c>
      <c r="U171" s="35">
        <v>-0.48381999999998015</v>
      </c>
      <c r="V171" s="36">
        <v>-67.359820380000087</v>
      </c>
      <c r="W171" s="36">
        <v>99.09532779999995</v>
      </c>
      <c r="X171" s="36">
        <v>-1.4738966895999929E-3</v>
      </c>
      <c r="Y171" s="36">
        <v>-1.8487893700000146E-2</v>
      </c>
      <c r="Z171" s="36">
        <v>-31.231642060000013</v>
      </c>
      <c r="AA171" s="36">
        <v>-0.48381999999998015</v>
      </c>
    </row>
    <row r="172" spans="1:27" x14ac:dyDescent="0.3">
      <c r="A172" s="34">
        <v>51678</v>
      </c>
      <c r="B172" s="34" t="s">
        <v>108</v>
      </c>
      <c r="C172" s="34" t="s">
        <v>180</v>
      </c>
      <c r="D172" s="5">
        <v>-5.1336969999999997</v>
      </c>
      <c r="E172" s="5">
        <v>0</v>
      </c>
      <c r="F172" s="5">
        <v>-4.1600000000000005E-3</v>
      </c>
      <c r="G172" s="5">
        <v>-2.429847000000052</v>
      </c>
      <c r="H172" s="5">
        <v>2.0916000000000281</v>
      </c>
      <c r="I172" s="5">
        <v>1.3928999999999974</v>
      </c>
      <c r="J172" s="5">
        <v>-1.8969000000000023</v>
      </c>
      <c r="K172" s="5">
        <v>-1.4706346000000003</v>
      </c>
      <c r="L172" s="5">
        <v>0.2514499999999984</v>
      </c>
      <c r="M172" s="5">
        <v>2.6427999999999656</v>
      </c>
      <c r="N172" s="5">
        <v>4.565400000000011</v>
      </c>
      <c r="O172" s="5">
        <v>0</v>
      </c>
      <c r="P172" s="5">
        <v>-7.9610000000001069E-3</v>
      </c>
      <c r="Q172" s="5">
        <v>-9.7510000000000652E-4</v>
      </c>
      <c r="R172" s="35">
        <v>5.8104530000000008</v>
      </c>
      <c r="S172" s="35">
        <v>-2.4387831000000517</v>
      </c>
      <c r="T172" s="35">
        <v>-1.4747946000000003</v>
      </c>
      <c r="U172" s="35">
        <v>-1.8969000000000023</v>
      </c>
      <c r="V172" s="36">
        <v>3.7359500000000239</v>
      </c>
      <c r="W172" s="36">
        <v>2.0745029999999769</v>
      </c>
      <c r="X172" s="36">
        <v>-4.1600000000000005E-3</v>
      </c>
      <c r="Y172" s="36">
        <v>-1.4706346000000003</v>
      </c>
      <c r="Z172" s="36">
        <v>-2.4387831000000517</v>
      </c>
      <c r="AA172" s="36">
        <v>-1.8969000000000023</v>
      </c>
    </row>
    <row r="173" spans="1:27" x14ac:dyDescent="0.3">
      <c r="A173" s="34">
        <v>51680</v>
      </c>
      <c r="B173" s="34" t="s">
        <v>108</v>
      </c>
      <c r="C173" s="34" t="s">
        <v>181</v>
      </c>
      <c r="D173" s="5">
        <v>25.758970000000005</v>
      </c>
      <c r="E173" s="5">
        <v>-0.26007169000000019</v>
      </c>
      <c r="F173" s="5">
        <v>-9.3770000000000034E-3</v>
      </c>
      <c r="G173" s="5">
        <v>-424.75400000000081</v>
      </c>
      <c r="H173" s="5">
        <v>97.483799999999974</v>
      </c>
      <c r="I173" s="5">
        <v>27.508100000000013</v>
      </c>
      <c r="J173" s="5">
        <v>-67.290500000000065</v>
      </c>
      <c r="K173" s="5">
        <v>-2.0604542000000023</v>
      </c>
      <c r="L173" s="5">
        <v>5.029750000000007</v>
      </c>
      <c r="M173" s="5">
        <v>101.93990000000031</v>
      </c>
      <c r="N173" s="5">
        <v>239.33370000000014</v>
      </c>
      <c r="O173" s="5">
        <v>0</v>
      </c>
      <c r="P173" s="5">
        <v>-1.7913399999999982</v>
      </c>
      <c r="Q173" s="5">
        <v>-0.88928999999999903</v>
      </c>
      <c r="R173" s="35">
        <v>497.05422000000044</v>
      </c>
      <c r="S173" s="35">
        <v>-427.43463000000082</v>
      </c>
      <c r="T173" s="35">
        <v>-2.3299028900000027</v>
      </c>
      <c r="U173" s="35">
        <v>-67.290500000000065</v>
      </c>
      <c r="V173" s="36">
        <v>130.02164999999999</v>
      </c>
      <c r="W173" s="36">
        <v>367.03257000000042</v>
      </c>
      <c r="X173" s="36">
        <v>-0.26944869000000021</v>
      </c>
      <c r="Y173" s="36">
        <v>-2.0604542000000023</v>
      </c>
      <c r="Z173" s="36">
        <v>-427.43463000000082</v>
      </c>
      <c r="AA173" s="36">
        <v>-67.290500000000065</v>
      </c>
    </row>
    <row r="174" spans="1:27" x14ac:dyDescent="0.3">
      <c r="A174" s="34">
        <v>51683</v>
      </c>
      <c r="B174" s="34" t="s">
        <v>108</v>
      </c>
      <c r="C174" s="34" t="s">
        <v>182</v>
      </c>
      <c r="D174" s="5">
        <v>141.77889800000003</v>
      </c>
      <c r="E174" s="5">
        <v>-1.3939805000000027E-3</v>
      </c>
      <c r="F174" s="5">
        <v>0</v>
      </c>
      <c r="G174" s="5">
        <v>-44.898510799999997</v>
      </c>
      <c r="H174" s="5">
        <v>-21.177624999999807</v>
      </c>
      <c r="I174" s="5">
        <v>-6.2929175000000441</v>
      </c>
      <c r="J174" s="5">
        <v>-4.4834199999999953</v>
      </c>
      <c r="K174" s="5">
        <v>-1.8040669999999981E-2</v>
      </c>
      <c r="L174" s="5">
        <v>-0.20916439000000508</v>
      </c>
      <c r="M174" s="5">
        <v>0.84991500000000997</v>
      </c>
      <c r="N174" s="5">
        <v>-59.513048999999683</v>
      </c>
      <c r="O174" s="5">
        <v>0</v>
      </c>
      <c r="P174" s="5">
        <v>-4.4870570000000001</v>
      </c>
      <c r="Q174" s="5">
        <v>-1.5473189999999999</v>
      </c>
      <c r="R174" s="35">
        <v>55.43605711000049</v>
      </c>
      <c r="S174" s="35">
        <v>-50.932886799999999</v>
      </c>
      <c r="T174" s="35">
        <v>-1.9434650499999984E-2</v>
      </c>
      <c r="U174" s="35">
        <v>-4.4834199999999953</v>
      </c>
      <c r="V174" s="36">
        <v>-27.679706889999856</v>
      </c>
      <c r="W174" s="36">
        <v>83.115764000000354</v>
      </c>
      <c r="X174" s="36">
        <v>-1.3939805000000027E-3</v>
      </c>
      <c r="Y174" s="36">
        <v>-1.8040669999999981E-2</v>
      </c>
      <c r="Z174" s="36">
        <v>-50.932886799999999</v>
      </c>
      <c r="AA174" s="36">
        <v>-4.4834199999999953</v>
      </c>
    </row>
    <row r="175" spans="1:27" x14ac:dyDescent="0.3">
      <c r="A175" s="34">
        <v>51685</v>
      </c>
      <c r="B175" s="34" t="s">
        <v>108</v>
      </c>
      <c r="C175" s="34" t="s">
        <v>183</v>
      </c>
      <c r="D175" s="5">
        <v>-4.791170000000001</v>
      </c>
      <c r="E175" s="5">
        <v>0</v>
      </c>
      <c r="F175" s="5">
        <v>0</v>
      </c>
      <c r="G175" s="5">
        <v>-17.770150999999998</v>
      </c>
      <c r="H175" s="5">
        <v>6.0816000000000372</v>
      </c>
      <c r="I175" s="5">
        <v>3.1332000000000164</v>
      </c>
      <c r="J175" s="5">
        <v>-1.233799999999988</v>
      </c>
      <c r="K175" s="5">
        <v>0</v>
      </c>
      <c r="L175" s="5">
        <v>0.16800899999999963</v>
      </c>
      <c r="M175" s="5">
        <v>3.3859999999999957</v>
      </c>
      <c r="N175" s="5">
        <v>11.196700000000078</v>
      </c>
      <c r="O175" s="5">
        <v>0</v>
      </c>
      <c r="P175" s="5">
        <v>-0.16158600000000001</v>
      </c>
      <c r="Q175" s="5">
        <v>-8.7383899999999987E-3</v>
      </c>
      <c r="R175" s="35">
        <v>19.174339000000124</v>
      </c>
      <c r="S175" s="35">
        <v>-17.94047539</v>
      </c>
      <c r="T175" s="35">
        <v>0</v>
      </c>
      <c r="U175" s="35">
        <v>-1.233799999999988</v>
      </c>
      <c r="V175" s="36">
        <v>9.3828090000000532</v>
      </c>
      <c r="W175" s="36">
        <v>9.7915300000000727</v>
      </c>
      <c r="X175" s="36">
        <v>0</v>
      </c>
      <c r="Y175" s="36">
        <v>0</v>
      </c>
      <c r="Z175" s="36">
        <v>-17.94047539</v>
      </c>
      <c r="AA175" s="36">
        <v>-1.233799999999988</v>
      </c>
    </row>
    <row r="176" spans="1:27" x14ac:dyDescent="0.3">
      <c r="A176" s="34">
        <v>51700</v>
      </c>
      <c r="B176" s="34" t="s">
        <v>108</v>
      </c>
      <c r="C176" s="34" t="s">
        <v>184</v>
      </c>
      <c r="D176" s="5">
        <v>827.22777999999994</v>
      </c>
      <c r="E176" s="5">
        <v>-1.4067985179999987</v>
      </c>
      <c r="F176" s="5">
        <v>2.2755006359999996E-2</v>
      </c>
      <c r="G176" s="5">
        <v>0.25050702599946817</v>
      </c>
      <c r="H176" s="5">
        <v>-229.91827000000012</v>
      </c>
      <c r="I176" s="5">
        <v>-116.38471999999956</v>
      </c>
      <c r="J176" s="5">
        <v>-2.4466000000002168</v>
      </c>
      <c r="K176" s="5">
        <v>-1.3260763090000012</v>
      </c>
      <c r="L176" s="5">
        <v>-103.0112509999999</v>
      </c>
      <c r="M176" s="5">
        <v>-192.79938000000038</v>
      </c>
      <c r="N176" s="5">
        <v>-180.27733999999964</v>
      </c>
      <c r="O176" s="5">
        <v>0</v>
      </c>
      <c r="P176" s="5">
        <v>2.4419999999963693E-2</v>
      </c>
      <c r="Q176" s="5">
        <v>4.4740000000047075E-2</v>
      </c>
      <c r="R176" s="35">
        <v>4.8368190000003324</v>
      </c>
      <c r="S176" s="35">
        <v>0.31966702599947894</v>
      </c>
      <c r="T176" s="35">
        <v>-2.7101198206400001</v>
      </c>
      <c r="U176" s="35">
        <v>-2.4466000000002168</v>
      </c>
      <c r="V176" s="36">
        <v>-449.31424099999958</v>
      </c>
      <c r="W176" s="36">
        <v>454.15105999999992</v>
      </c>
      <c r="X176" s="36">
        <v>-1.3840435116399987</v>
      </c>
      <c r="Y176" s="36">
        <v>-1.3260763090000012</v>
      </c>
      <c r="Z176" s="36">
        <v>0.31966702599947894</v>
      </c>
      <c r="AA176" s="36">
        <v>-2.4466000000002168</v>
      </c>
    </row>
    <row r="177" spans="1:27" x14ac:dyDescent="0.3">
      <c r="A177" s="34">
        <v>51710</v>
      </c>
      <c r="B177" s="34" t="s">
        <v>108</v>
      </c>
      <c r="C177" s="34" t="s">
        <v>185</v>
      </c>
      <c r="D177" s="5">
        <v>264.77893400000005</v>
      </c>
      <c r="E177" s="5">
        <v>-5.6695488797620097E-2</v>
      </c>
      <c r="F177" s="5">
        <v>-1.4999997591499999E-4</v>
      </c>
      <c r="G177" s="5">
        <v>-11.878236100000095</v>
      </c>
      <c r="H177" s="5">
        <v>-80.933358999998745</v>
      </c>
      <c r="I177" s="5">
        <v>-40.210328999999547</v>
      </c>
      <c r="J177" s="5">
        <v>-1.8606000000090717E-2</v>
      </c>
      <c r="K177" s="5">
        <v>-2.5765291159999926E-2</v>
      </c>
      <c r="L177" s="5">
        <v>-28.671386999999868</v>
      </c>
      <c r="M177" s="5">
        <v>-53.278473403999669</v>
      </c>
      <c r="N177" s="5">
        <v>-49.034784020000188</v>
      </c>
      <c r="O177" s="5">
        <v>0</v>
      </c>
      <c r="P177" s="5">
        <v>-0.5410170999999977</v>
      </c>
      <c r="Q177" s="5">
        <v>-0.13024479000000255</v>
      </c>
      <c r="R177" s="35">
        <v>12.650601576002032</v>
      </c>
      <c r="S177" s="35">
        <v>-12.549497990000095</v>
      </c>
      <c r="T177" s="35">
        <v>-8.2610779933535022E-2</v>
      </c>
      <c r="U177" s="35">
        <v>-1.8606000000090717E-2</v>
      </c>
      <c r="V177" s="36">
        <v>-149.81507499999816</v>
      </c>
      <c r="W177" s="36">
        <v>162.46567657600019</v>
      </c>
      <c r="X177" s="36">
        <v>-5.6845488773535097E-2</v>
      </c>
      <c r="Y177" s="36">
        <v>-2.5765291159999926E-2</v>
      </c>
      <c r="Z177" s="36">
        <v>-12.549497990000095</v>
      </c>
      <c r="AA177" s="36">
        <v>-1.8606000000090717E-2</v>
      </c>
    </row>
    <row r="178" spans="1:27" x14ac:dyDescent="0.3">
      <c r="A178" s="34">
        <v>51730</v>
      </c>
      <c r="B178" s="34" t="s">
        <v>108</v>
      </c>
      <c r="C178" s="34" t="s">
        <v>186</v>
      </c>
      <c r="D178" s="5">
        <v>-206.68500379385</v>
      </c>
      <c r="E178" s="5">
        <v>-7.1291054800000211</v>
      </c>
      <c r="F178" s="5">
        <v>-1.3086E-2</v>
      </c>
      <c r="G178" s="5">
        <v>1.342279999999846</v>
      </c>
      <c r="H178" s="5">
        <v>54.228099999999813</v>
      </c>
      <c r="I178" s="5">
        <v>35.182469999999967</v>
      </c>
      <c r="J178" s="5">
        <v>-1.3122999999999365</v>
      </c>
      <c r="K178" s="5">
        <v>-3.316395</v>
      </c>
      <c r="L178" s="5">
        <v>1.9348339999999951</v>
      </c>
      <c r="M178" s="5">
        <v>29.045349999999871</v>
      </c>
      <c r="N178" s="5">
        <v>95.918700000000172</v>
      </c>
      <c r="O178" s="5">
        <v>0</v>
      </c>
      <c r="P178" s="5">
        <v>0.61336000000000013</v>
      </c>
      <c r="Q178" s="5">
        <v>0.19174000000001001</v>
      </c>
      <c r="R178" s="35">
        <v>9.6244502061498167</v>
      </c>
      <c r="S178" s="35">
        <v>2.1473799999998562</v>
      </c>
      <c r="T178" s="35">
        <v>-10.458586480000022</v>
      </c>
      <c r="U178" s="35">
        <v>-1.3122999999999365</v>
      </c>
      <c r="V178" s="36">
        <v>91.345403999999775</v>
      </c>
      <c r="W178" s="36">
        <v>-81.720953793849958</v>
      </c>
      <c r="X178" s="36">
        <v>-7.1421914800000215</v>
      </c>
      <c r="Y178" s="36">
        <v>-3.316395</v>
      </c>
      <c r="Z178" s="36">
        <v>2.1473799999998562</v>
      </c>
      <c r="AA178" s="36">
        <v>-1.3122999999999365</v>
      </c>
    </row>
    <row r="179" spans="1:27" x14ac:dyDescent="0.3">
      <c r="A179" s="34">
        <v>51735</v>
      </c>
      <c r="B179" s="34" t="s">
        <v>108</v>
      </c>
      <c r="C179" s="34" t="s">
        <v>187</v>
      </c>
      <c r="D179" s="5">
        <v>47.980980000000002</v>
      </c>
      <c r="E179" s="5">
        <v>-0.14043574999999997</v>
      </c>
      <c r="F179" s="5">
        <v>8.255999999999996E-3</v>
      </c>
      <c r="G179" s="5">
        <v>-11.56917999999996</v>
      </c>
      <c r="H179" s="5">
        <v>-6.7344100000000253</v>
      </c>
      <c r="I179" s="5">
        <v>-2.8364540000000034</v>
      </c>
      <c r="J179" s="5">
        <v>-0.19621000000000777</v>
      </c>
      <c r="K179" s="5">
        <v>-0.63779500000000056</v>
      </c>
      <c r="L179" s="5">
        <v>-2.9993519999999876</v>
      </c>
      <c r="M179" s="5">
        <v>-9.6562900000000127</v>
      </c>
      <c r="N179" s="5">
        <v>-13.218571000000111</v>
      </c>
      <c r="O179" s="5">
        <v>0</v>
      </c>
      <c r="P179" s="5">
        <v>0</v>
      </c>
      <c r="Q179" s="5">
        <v>0</v>
      </c>
      <c r="R179" s="35">
        <v>12.535902999999863</v>
      </c>
      <c r="S179" s="35">
        <v>-11.56917999999996</v>
      </c>
      <c r="T179" s="35">
        <v>-0.76997475000000049</v>
      </c>
      <c r="U179" s="35">
        <v>-0.19621000000000777</v>
      </c>
      <c r="V179" s="36">
        <v>-12.570216000000016</v>
      </c>
      <c r="W179" s="36">
        <v>25.106118999999879</v>
      </c>
      <c r="X179" s="36">
        <v>-0.13217974999999998</v>
      </c>
      <c r="Y179" s="36">
        <v>-0.63779500000000056</v>
      </c>
      <c r="Z179" s="36">
        <v>-11.56917999999996</v>
      </c>
      <c r="AA179" s="36">
        <v>-0.19621000000000777</v>
      </c>
    </row>
    <row r="180" spans="1:27" x14ac:dyDescent="0.3">
      <c r="A180" s="34">
        <v>51740</v>
      </c>
      <c r="B180" s="34" t="s">
        <v>108</v>
      </c>
      <c r="C180" s="34" t="s">
        <v>188</v>
      </c>
      <c r="D180" s="5">
        <v>229.17098822299999</v>
      </c>
      <c r="E180" s="5">
        <v>-0.12816749028000007</v>
      </c>
      <c r="F180" s="5">
        <v>-1.79999985E-5</v>
      </c>
      <c r="G180" s="5">
        <v>7.1248000000423417E-3</v>
      </c>
      <c r="H180" s="5">
        <v>-60.38969175299917</v>
      </c>
      <c r="I180" s="5">
        <v>-35.65401299999985</v>
      </c>
      <c r="J180" s="5">
        <v>7.459999999809952E-3</v>
      </c>
      <c r="K180" s="5">
        <v>-3.8909414000001252E-3</v>
      </c>
      <c r="L180" s="5">
        <v>-23.672767999999905</v>
      </c>
      <c r="M180" s="5">
        <v>-52.796841000000313</v>
      </c>
      <c r="N180" s="5">
        <v>-56.541138000000046</v>
      </c>
      <c r="O180" s="5">
        <v>0</v>
      </c>
      <c r="P180" s="5">
        <v>9.0500000000215408E-5</v>
      </c>
      <c r="Q180" s="5">
        <v>1.3569999999987203E-3</v>
      </c>
      <c r="R180" s="35">
        <v>0.11653647000071032</v>
      </c>
      <c r="S180" s="35">
        <v>8.5723000000412775E-3</v>
      </c>
      <c r="T180" s="35">
        <v>-0.13207643167850019</v>
      </c>
      <c r="U180" s="35">
        <v>7.459999999809952E-3</v>
      </c>
      <c r="V180" s="36">
        <v>-119.71647275299892</v>
      </c>
      <c r="W180" s="36">
        <v>119.83300922299964</v>
      </c>
      <c r="X180" s="36">
        <v>-0.12818549027850007</v>
      </c>
      <c r="Y180" s="36">
        <v>-3.8909414000001252E-3</v>
      </c>
      <c r="Z180" s="36">
        <v>8.5723000000412775E-3</v>
      </c>
      <c r="AA180" s="36">
        <v>7.459999999809952E-3</v>
      </c>
    </row>
    <row r="181" spans="1:27" x14ac:dyDescent="0.3">
      <c r="A181" s="34">
        <v>51760</v>
      </c>
      <c r="B181" s="34" t="s">
        <v>108</v>
      </c>
      <c r="C181" s="34" t="s">
        <v>189</v>
      </c>
      <c r="D181" s="5">
        <v>27.755693000000008</v>
      </c>
      <c r="E181" s="5">
        <v>-7.0932058000000353E-2</v>
      </c>
      <c r="F181" s="5">
        <v>5.998999999999588E-6</v>
      </c>
      <c r="G181" s="5">
        <v>-377.11008199999969</v>
      </c>
      <c r="H181" s="5">
        <v>62.503027456999916</v>
      </c>
      <c r="I181" s="5">
        <v>37.125048300000344</v>
      </c>
      <c r="J181" s="5">
        <v>-19.91170000000011</v>
      </c>
      <c r="K181" s="5">
        <v>-1.845036000000011E-2</v>
      </c>
      <c r="L181" s="5">
        <v>0.36371900000000323</v>
      </c>
      <c r="M181" s="5">
        <v>83.354752885299604</v>
      </c>
      <c r="N181" s="5">
        <v>238.3863368300008</v>
      </c>
      <c r="O181" s="5">
        <v>0</v>
      </c>
      <c r="P181" s="5">
        <v>-31.492529999999988</v>
      </c>
      <c r="Q181" s="5">
        <v>-20.885722200000004</v>
      </c>
      <c r="R181" s="35">
        <v>449.48857747230068</v>
      </c>
      <c r="S181" s="35">
        <v>-429.48833419999971</v>
      </c>
      <c r="T181" s="35">
        <v>-8.9376419000000457E-2</v>
      </c>
      <c r="U181" s="35">
        <v>-19.91170000000011</v>
      </c>
      <c r="V181" s="36">
        <v>99.991794757000264</v>
      </c>
      <c r="W181" s="36">
        <v>349.49678271530041</v>
      </c>
      <c r="X181" s="36">
        <v>-7.0926059000000347E-2</v>
      </c>
      <c r="Y181" s="36">
        <v>-1.845036000000011E-2</v>
      </c>
      <c r="Z181" s="36">
        <v>-429.48833419999971</v>
      </c>
      <c r="AA181" s="36">
        <v>-19.91170000000011</v>
      </c>
    </row>
    <row r="182" spans="1:27" x14ac:dyDescent="0.3">
      <c r="A182" s="34">
        <v>51790</v>
      </c>
      <c r="B182" s="34" t="s">
        <v>108</v>
      </c>
      <c r="C182" s="34" t="s">
        <v>190</v>
      </c>
      <c r="D182" s="5">
        <v>6.3094900000000003</v>
      </c>
      <c r="E182" s="5">
        <v>-0.80116269999999901</v>
      </c>
      <c r="F182" s="5">
        <v>9.0082999999999913E-2</v>
      </c>
      <c r="G182" s="5">
        <v>-25.646709999999985</v>
      </c>
      <c r="H182" s="5">
        <v>13.330400000000054</v>
      </c>
      <c r="I182" s="5">
        <v>8.0096999999999525</v>
      </c>
      <c r="J182" s="5">
        <v>-6.9005000000000791</v>
      </c>
      <c r="K182" s="5">
        <v>-75.705420000000004</v>
      </c>
      <c r="L182" s="5">
        <v>3.6847799999999893</v>
      </c>
      <c r="M182" s="5">
        <v>9.9998399999999492</v>
      </c>
      <c r="N182" s="5">
        <v>67.728000000000065</v>
      </c>
      <c r="O182" s="5">
        <v>0</v>
      </c>
      <c r="P182" s="5">
        <v>-3.5877000000000159E-2</v>
      </c>
      <c r="Q182" s="5">
        <v>-6.1196000000000694E-2</v>
      </c>
      <c r="R182" s="35">
        <v>109.06221000000001</v>
      </c>
      <c r="S182" s="35">
        <v>-25.743782999999986</v>
      </c>
      <c r="T182" s="35">
        <v>-76.416499700000003</v>
      </c>
      <c r="U182" s="35">
        <v>-6.9005000000000791</v>
      </c>
      <c r="V182" s="36">
        <v>25.024879999999996</v>
      </c>
      <c r="W182" s="36">
        <v>84.037330000000011</v>
      </c>
      <c r="X182" s="36">
        <v>-0.71107969999999909</v>
      </c>
      <c r="Y182" s="36">
        <v>-75.705420000000004</v>
      </c>
      <c r="Z182" s="36">
        <v>-25.743782999999986</v>
      </c>
      <c r="AA182" s="36">
        <v>-6.9005000000000791</v>
      </c>
    </row>
    <row r="183" spans="1:27" x14ac:dyDescent="0.3">
      <c r="A183" s="34">
        <v>51800</v>
      </c>
      <c r="B183" s="34" t="s">
        <v>108</v>
      </c>
      <c r="C183" s="34" t="s">
        <v>191</v>
      </c>
      <c r="D183" s="5">
        <v>897.33890899999994</v>
      </c>
      <c r="E183" s="5">
        <v>3519.9530585100001</v>
      </c>
      <c r="F183" s="5">
        <v>1.830391989999999</v>
      </c>
      <c r="G183" s="5">
        <v>-1411.0093900000065</v>
      </c>
      <c r="H183" s="5">
        <v>37.489194100000532</v>
      </c>
      <c r="I183" s="5">
        <v>-3.9868400000000292</v>
      </c>
      <c r="J183" s="5">
        <v>-541.72892000000047</v>
      </c>
      <c r="K183" s="5">
        <v>-1270.5815770000004</v>
      </c>
      <c r="L183" s="5">
        <v>-77.146808099999816</v>
      </c>
      <c r="M183" s="5">
        <v>-128.21032290000039</v>
      </c>
      <c r="N183" s="5">
        <v>-308.45791000000099</v>
      </c>
      <c r="O183" s="5">
        <v>0</v>
      </c>
      <c r="P183" s="5">
        <v>-381.43819000000076</v>
      </c>
      <c r="Q183" s="5">
        <v>-334.06622000000061</v>
      </c>
      <c r="R183" s="35">
        <v>417.02622209999925</v>
      </c>
      <c r="S183" s="35">
        <v>-2126.5138000000079</v>
      </c>
      <c r="T183" s="35">
        <v>2251.2018734999997</v>
      </c>
      <c r="U183" s="35">
        <v>-541.72892000000047</v>
      </c>
      <c r="V183" s="36">
        <v>-43.644453999999314</v>
      </c>
      <c r="W183" s="36">
        <v>460.67067609999856</v>
      </c>
      <c r="X183" s="36">
        <v>3521.7834505000001</v>
      </c>
      <c r="Y183" s="36">
        <v>-1270.5815770000004</v>
      </c>
      <c r="Z183" s="36">
        <v>-2126.5138000000079</v>
      </c>
      <c r="AA183" s="36">
        <v>-541.72892000000047</v>
      </c>
    </row>
    <row r="184" spans="1:27" x14ac:dyDescent="0.3">
      <c r="A184" s="34">
        <v>51810</v>
      </c>
      <c r="B184" s="34" t="s">
        <v>108</v>
      </c>
      <c r="C184" s="34" t="s">
        <v>192</v>
      </c>
      <c r="D184" s="5">
        <v>233.12089553951995</v>
      </c>
      <c r="E184" s="5">
        <v>391.83134079320007</v>
      </c>
      <c r="F184" s="5">
        <v>-0.56110210443100073</v>
      </c>
      <c r="G184" s="5">
        <v>-198.49017100000128</v>
      </c>
      <c r="H184" s="5">
        <v>11.490170000000944</v>
      </c>
      <c r="I184" s="5">
        <v>3.7221399999998539</v>
      </c>
      <c r="J184" s="5">
        <v>-371.35688000000118</v>
      </c>
      <c r="K184" s="5">
        <v>185.52761093089998</v>
      </c>
      <c r="L184" s="5">
        <v>-37.37586199999987</v>
      </c>
      <c r="M184" s="5">
        <v>-62.416639999999461</v>
      </c>
      <c r="N184" s="5">
        <v>-121.88585800000146</v>
      </c>
      <c r="O184" s="5">
        <v>0</v>
      </c>
      <c r="P184" s="5">
        <v>-7.3547461200000157</v>
      </c>
      <c r="Q184" s="5">
        <v>-26.251350057999844</v>
      </c>
      <c r="R184" s="35">
        <v>26.654845539519954</v>
      </c>
      <c r="S184" s="35">
        <v>-232.09626717800114</v>
      </c>
      <c r="T184" s="35">
        <v>576.79784961966902</v>
      </c>
      <c r="U184" s="35">
        <v>-371.35688000000118</v>
      </c>
      <c r="V184" s="36">
        <v>-22.163551999999072</v>
      </c>
      <c r="W184" s="36">
        <v>48.818397539519026</v>
      </c>
      <c r="X184" s="36">
        <v>391.27023868876904</v>
      </c>
      <c r="Y184" s="36">
        <v>185.52761093089998</v>
      </c>
      <c r="Z184" s="36">
        <v>-232.09626717800114</v>
      </c>
      <c r="AA184" s="36">
        <v>-371.35688000000118</v>
      </c>
    </row>
    <row r="185" spans="1:27" x14ac:dyDescent="0.3">
      <c r="A185" s="34">
        <v>51820</v>
      </c>
      <c r="B185" s="34" t="s">
        <v>108</v>
      </c>
      <c r="C185" s="34" t="s">
        <v>193</v>
      </c>
      <c r="D185" s="5">
        <v>-4.5702079999999974</v>
      </c>
      <c r="E185" s="5">
        <v>-2.2739013099999994</v>
      </c>
      <c r="F185" s="5">
        <v>-6.1179099999999487E-3</v>
      </c>
      <c r="G185" s="5">
        <v>-33.445385999999871</v>
      </c>
      <c r="H185" s="5">
        <v>28.671272000000044</v>
      </c>
      <c r="I185" s="5">
        <v>12.992984999999976</v>
      </c>
      <c r="J185" s="5">
        <v>-16.775759999999991</v>
      </c>
      <c r="K185" s="5">
        <v>-49.748881999999981</v>
      </c>
      <c r="L185" s="5">
        <v>1.3363794999999925</v>
      </c>
      <c r="M185" s="5">
        <v>10.054895000000101</v>
      </c>
      <c r="N185" s="5">
        <v>54.398039999999583</v>
      </c>
      <c r="O185" s="5">
        <v>0</v>
      </c>
      <c r="P185" s="5">
        <v>-0.53647000000000133</v>
      </c>
      <c r="Q185" s="5">
        <v>-9.6343000000000067E-2</v>
      </c>
      <c r="R185" s="35">
        <v>102.8833634999997</v>
      </c>
      <c r="S185" s="35">
        <v>-34.07819899999987</v>
      </c>
      <c r="T185" s="35">
        <v>-52.02890121999998</v>
      </c>
      <c r="U185" s="35">
        <v>-16.775759999999991</v>
      </c>
      <c r="V185" s="36">
        <v>43.000636500000013</v>
      </c>
      <c r="W185" s="36">
        <v>59.88272699999969</v>
      </c>
      <c r="X185" s="36">
        <v>-2.2800192199999993</v>
      </c>
      <c r="Y185" s="36">
        <v>-49.748881999999981</v>
      </c>
      <c r="Z185" s="36">
        <v>-34.07819899999987</v>
      </c>
      <c r="AA185" s="36">
        <v>-16.775759999999991</v>
      </c>
    </row>
    <row r="186" spans="1:27" x14ac:dyDescent="0.3">
      <c r="A186" s="34">
        <v>51830</v>
      </c>
      <c r="B186" s="34" t="s">
        <v>108</v>
      </c>
      <c r="C186" s="34" t="s">
        <v>194</v>
      </c>
      <c r="D186" s="5">
        <v>-58.546389999999995</v>
      </c>
      <c r="E186" s="5">
        <v>-4.5613394000000064E-4</v>
      </c>
      <c r="F186" s="5">
        <v>4.0000599999999442E-5</v>
      </c>
      <c r="G186" s="5">
        <v>-43.169936600000256</v>
      </c>
      <c r="H186" s="5">
        <v>20.089170000000081</v>
      </c>
      <c r="I186" s="5">
        <v>8.4110600000000204</v>
      </c>
      <c r="J186" s="5">
        <v>-1.6878100000000131</v>
      </c>
      <c r="K186" s="5">
        <v>-2.6169789999999082E-3</v>
      </c>
      <c r="L186" s="5">
        <v>10.100030000000004</v>
      </c>
      <c r="M186" s="5">
        <v>24.769919999999956</v>
      </c>
      <c r="N186" s="5">
        <v>42.081279999999992</v>
      </c>
      <c r="O186" s="5">
        <v>0</v>
      </c>
      <c r="P186" s="5">
        <v>-1.2364299999999986</v>
      </c>
      <c r="Q186" s="5">
        <v>-0.80831609999999898</v>
      </c>
      <c r="R186" s="35">
        <v>46.905070000000059</v>
      </c>
      <c r="S186" s="35">
        <v>-45.214682700000253</v>
      </c>
      <c r="T186" s="35">
        <v>-3.0331123399999094E-3</v>
      </c>
      <c r="U186" s="35">
        <v>-1.6878100000000131</v>
      </c>
      <c r="V186" s="36">
        <v>38.600260000000105</v>
      </c>
      <c r="W186" s="36">
        <v>8.3048099999999536</v>
      </c>
      <c r="X186" s="36">
        <v>-4.161333400000012E-4</v>
      </c>
      <c r="Y186" s="36">
        <v>-2.6169789999999082E-3</v>
      </c>
      <c r="Z186" s="36">
        <v>-45.214682700000253</v>
      </c>
      <c r="AA186" s="36">
        <v>-1.6878100000000131</v>
      </c>
    </row>
    <row r="187" spans="1:27" x14ac:dyDescent="0.3">
      <c r="A187" s="34">
        <v>51840</v>
      </c>
      <c r="B187" s="34" t="s">
        <v>108</v>
      </c>
      <c r="C187" s="34" t="s">
        <v>195</v>
      </c>
      <c r="D187" s="5">
        <v>-2.7015019999999978</v>
      </c>
      <c r="E187" s="5">
        <v>-1.0846251342159992</v>
      </c>
      <c r="F187" s="5">
        <v>2.7289360000000151E-3</v>
      </c>
      <c r="G187" s="5">
        <v>-58.667236000000003</v>
      </c>
      <c r="H187" s="5">
        <v>23.227699999999913</v>
      </c>
      <c r="I187" s="5">
        <v>10.769990000000007</v>
      </c>
      <c r="J187" s="5">
        <v>-13.139259999999979</v>
      </c>
      <c r="K187" s="5">
        <v>-14.956711000000013</v>
      </c>
      <c r="L187" s="5">
        <v>1.4643030000000001E-2</v>
      </c>
      <c r="M187" s="5">
        <v>6.5654599999999732</v>
      </c>
      <c r="N187" s="5">
        <v>50.294799999999896</v>
      </c>
      <c r="O187" s="5">
        <v>0</v>
      </c>
      <c r="P187" s="5">
        <v>-0.29330100000000003</v>
      </c>
      <c r="Q187" s="5">
        <v>-3.1101399999999974E-2</v>
      </c>
      <c r="R187" s="35">
        <v>88.171091029999786</v>
      </c>
      <c r="S187" s="35">
        <v>-58.991638399999999</v>
      </c>
      <c r="T187" s="35">
        <v>-16.038607198216013</v>
      </c>
      <c r="U187" s="35">
        <v>-13.139259999999979</v>
      </c>
      <c r="V187" s="36">
        <v>34.012333029999922</v>
      </c>
      <c r="W187" s="36">
        <v>54.158757999999871</v>
      </c>
      <c r="X187" s="36">
        <v>-1.0818961982159991</v>
      </c>
      <c r="Y187" s="36">
        <v>-14.956711000000013</v>
      </c>
      <c r="Z187" s="36">
        <v>-58.991638399999999</v>
      </c>
      <c r="AA187" s="36">
        <v>-13.139259999999979</v>
      </c>
    </row>
    <row r="188" spans="1:27" x14ac:dyDescent="0.3">
      <c r="A188" s="34">
        <v>54003</v>
      </c>
      <c r="B188" s="34" t="s">
        <v>196</v>
      </c>
      <c r="C188" s="34" t="s">
        <v>197</v>
      </c>
      <c r="D188" s="5">
        <v>-446.40635199999997</v>
      </c>
      <c r="E188" s="5">
        <v>3398.7931062200005</v>
      </c>
      <c r="F188" s="5">
        <v>3.3286262300000011</v>
      </c>
      <c r="G188" s="5">
        <v>-997.27480199999991</v>
      </c>
      <c r="H188" s="5">
        <v>60.203841227999874</v>
      </c>
      <c r="I188" s="5">
        <v>-62.53461526000001</v>
      </c>
      <c r="J188" s="5">
        <v>-403.05363969999962</v>
      </c>
      <c r="K188" s="5">
        <v>-2035.0396908000039</v>
      </c>
      <c r="L188" s="5">
        <v>-81.187939939000046</v>
      </c>
      <c r="M188" s="5">
        <v>169.6753931180001</v>
      </c>
      <c r="N188" s="5">
        <v>434.93472092199954</v>
      </c>
      <c r="O188" s="5">
        <v>-23.196380000000318</v>
      </c>
      <c r="P188" s="5">
        <v>-12.895393000000013</v>
      </c>
      <c r="Q188" s="5">
        <v>-5.3642830000000004</v>
      </c>
      <c r="R188" s="35">
        <v>74.685048068999549</v>
      </c>
      <c r="S188" s="35">
        <v>-1038.7308580000004</v>
      </c>
      <c r="T188" s="35">
        <v>1367.0820416499964</v>
      </c>
      <c r="U188" s="35">
        <v>-403.05363969999962</v>
      </c>
      <c r="V188" s="36">
        <v>-83.518713971000182</v>
      </c>
      <c r="W188" s="36">
        <v>158.20376203999967</v>
      </c>
      <c r="X188" s="36">
        <v>3402.1217324500003</v>
      </c>
      <c r="Y188" s="36">
        <v>-2035.0396908000039</v>
      </c>
      <c r="Z188" s="36">
        <v>-1038.7308580000004</v>
      </c>
      <c r="AA188" s="36">
        <v>-403.05363969999962</v>
      </c>
    </row>
    <row r="189" spans="1:27" x14ac:dyDescent="0.3">
      <c r="A189" s="34">
        <v>54023</v>
      </c>
      <c r="B189" s="34" t="s">
        <v>196</v>
      </c>
      <c r="C189" s="34" t="s">
        <v>198</v>
      </c>
      <c r="D189" s="5">
        <v>-714.6041808299999</v>
      </c>
      <c r="E189" s="5">
        <v>2046.1995745079</v>
      </c>
      <c r="F189" s="5">
        <v>-2.6819091089999887</v>
      </c>
      <c r="G189" s="5">
        <v>-1623.5261090999993</v>
      </c>
      <c r="H189" s="5">
        <v>166.79663262999975</v>
      </c>
      <c r="I189" s="5">
        <v>9.6023850000000266</v>
      </c>
      <c r="J189" s="5">
        <v>-525.45779419099927</v>
      </c>
      <c r="K189" s="5">
        <v>178.53268980800203</v>
      </c>
      <c r="L189" s="5">
        <v>-40.873958700000003</v>
      </c>
      <c r="M189" s="5">
        <v>337.72287909999977</v>
      </c>
      <c r="N189" s="5">
        <v>241.36992591639955</v>
      </c>
      <c r="O189" s="5">
        <v>-49.192390700000033</v>
      </c>
      <c r="P189" s="5">
        <v>-4.7294836000000089</v>
      </c>
      <c r="Q189" s="5">
        <v>-19.133254259999944</v>
      </c>
      <c r="R189" s="35">
        <v>1.3683116399192841E-2</v>
      </c>
      <c r="S189" s="35">
        <v>-1696.5812376599993</v>
      </c>
      <c r="T189" s="35">
        <v>2222.0503552069022</v>
      </c>
      <c r="U189" s="35">
        <v>-525.45779419099927</v>
      </c>
      <c r="V189" s="36">
        <v>135.52505892999977</v>
      </c>
      <c r="W189" s="36">
        <v>-135.51137581360058</v>
      </c>
      <c r="X189" s="36">
        <v>2043.5176653989001</v>
      </c>
      <c r="Y189" s="36">
        <v>178.53268980800203</v>
      </c>
      <c r="Z189" s="36">
        <v>-1696.5812376599993</v>
      </c>
      <c r="AA189" s="36">
        <v>-525.45779419099927</v>
      </c>
    </row>
    <row r="190" spans="1:27" x14ac:dyDescent="0.3">
      <c r="A190" s="34">
        <v>54027</v>
      </c>
      <c r="B190" s="34" t="s">
        <v>196</v>
      </c>
      <c r="C190" s="34" t="s">
        <v>199</v>
      </c>
      <c r="D190" s="5">
        <v>-58.539198699999986</v>
      </c>
      <c r="E190" s="5">
        <v>2123.9650191199999</v>
      </c>
      <c r="F190" s="5">
        <v>7.7183483999999964</v>
      </c>
      <c r="G190" s="5">
        <v>-528.04768800002057</v>
      </c>
      <c r="H190" s="5">
        <v>9.2913950000001932</v>
      </c>
      <c r="I190" s="5">
        <v>-8.0118230000000494</v>
      </c>
      <c r="J190" s="5">
        <v>-39.901618000000326</v>
      </c>
      <c r="K190" s="5">
        <v>-1548.8523875000028</v>
      </c>
      <c r="L190" s="5">
        <v>-44.991522600000053</v>
      </c>
      <c r="M190" s="5">
        <v>61.542699999999968</v>
      </c>
      <c r="N190" s="5">
        <v>40.706720000000132</v>
      </c>
      <c r="O190" s="5">
        <v>-12.882901999999376</v>
      </c>
      <c r="P190" s="5">
        <v>-0.95111858000001348</v>
      </c>
      <c r="Q190" s="5">
        <v>-1.0565349999999967</v>
      </c>
      <c r="R190" s="35">
        <v>-1.7292999997948755E-3</v>
      </c>
      <c r="S190" s="35">
        <v>-542.93824358001984</v>
      </c>
      <c r="T190" s="35">
        <v>582.83098001999724</v>
      </c>
      <c r="U190" s="35">
        <v>-39.901618000000326</v>
      </c>
      <c r="V190" s="36">
        <v>-43.711950599999909</v>
      </c>
      <c r="W190" s="36">
        <v>43.710221300000114</v>
      </c>
      <c r="X190" s="36">
        <v>2131.68336752</v>
      </c>
      <c r="Y190" s="36">
        <v>-1548.8523875000028</v>
      </c>
      <c r="Z190" s="36">
        <v>-542.93824358001984</v>
      </c>
      <c r="AA190" s="36">
        <v>-39.901618000000326</v>
      </c>
    </row>
    <row r="191" spans="1:27" x14ac:dyDescent="0.3">
      <c r="A191" s="34">
        <v>54031</v>
      </c>
      <c r="B191" s="34" t="s">
        <v>196</v>
      </c>
      <c r="C191" s="34" t="s">
        <v>200</v>
      </c>
      <c r="D191" s="5">
        <v>-9.4500060000000019</v>
      </c>
      <c r="E191" s="5">
        <v>1311.0926937529994</v>
      </c>
      <c r="F191" s="5">
        <v>-10.40136167</v>
      </c>
      <c r="G191" s="5">
        <v>-5109.9254400000209</v>
      </c>
      <c r="H191" s="5">
        <v>77.796454000000267</v>
      </c>
      <c r="I191" s="5">
        <v>-88.647116090000054</v>
      </c>
      <c r="J191" s="5">
        <v>-909.70912410000028</v>
      </c>
      <c r="K191" s="5">
        <v>4886.9095200000011</v>
      </c>
      <c r="L191" s="5">
        <v>-6.4780436000000066</v>
      </c>
      <c r="M191" s="5">
        <v>449.99202400000013</v>
      </c>
      <c r="N191" s="5">
        <v>-423.21334999999999</v>
      </c>
      <c r="O191" s="5">
        <v>-135.40050199999996</v>
      </c>
      <c r="P191" s="5">
        <v>-6.4654791000000102</v>
      </c>
      <c r="Q191" s="5">
        <v>-26.111372000000017</v>
      </c>
      <c r="R191" s="35">
        <v>-3.768999965814146E-5</v>
      </c>
      <c r="S191" s="35">
        <v>-5277.9027931000219</v>
      </c>
      <c r="T191" s="35">
        <v>6187.6008520830001</v>
      </c>
      <c r="U191" s="35">
        <v>-909.70912410000028</v>
      </c>
      <c r="V191" s="36">
        <v>-17.328705689999794</v>
      </c>
      <c r="W191" s="36">
        <v>17.328668000000107</v>
      </c>
      <c r="X191" s="36">
        <v>1300.6913320829995</v>
      </c>
      <c r="Y191" s="36">
        <v>4886.9095200000011</v>
      </c>
      <c r="Z191" s="36">
        <v>-5277.9027931000219</v>
      </c>
      <c r="AA191" s="36">
        <v>-909.70912410000028</v>
      </c>
    </row>
    <row r="192" spans="1:27" x14ac:dyDescent="0.3">
      <c r="A192" s="34">
        <v>54037</v>
      </c>
      <c r="B192" s="34" t="s">
        <v>196</v>
      </c>
      <c r="C192" s="34" t="s">
        <v>87</v>
      </c>
      <c r="D192" s="5">
        <v>128.12304700000004</v>
      </c>
      <c r="E192" s="5">
        <v>4044.0313330200006</v>
      </c>
      <c r="F192" s="5">
        <v>-9.7098152999999954</v>
      </c>
      <c r="G192" s="5">
        <v>-452.85210840000218</v>
      </c>
      <c r="H192" s="5">
        <v>-1.9283605000000534</v>
      </c>
      <c r="I192" s="5">
        <v>-65.404830199999878</v>
      </c>
      <c r="J192" s="5">
        <v>-726.40891099999953</v>
      </c>
      <c r="K192" s="5">
        <v>-2976.8490970000021</v>
      </c>
      <c r="L192" s="5">
        <v>-63.205878680699982</v>
      </c>
      <c r="M192" s="5">
        <v>107.00259775999984</v>
      </c>
      <c r="N192" s="5">
        <v>79.982316040001024</v>
      </c>
      <c r="O192" s="5">
        <v>-36.428789000000052</v>
      </c>
      <c r="P192" s="5">
        <v>-14.281631000000004</v>
      </c>
      <c r="Q192" s="5">
        <v>-12.071090000000027</v>
      </c>
      <c r="R192" s="35">
        <v>184.568891419301</v>
      </c>
      <c r="S192" s="35">
        <v>-515.63361840000221</v>
      </c>
      <c r="T192" s="35">
        <v>1057.4724207199984</v>
      </c>
      <c r="U192" s="35">
        <v>-726.40891099999953</v>
      </c>
      <c r="V192" s="36">
        <v>-130.53906938069991</v>
      </c>
      <c r="W192" s="36">
        <v>315.10796080000091</v>
      </c>
      <c r="X192" s="36">
        <v>4034.3215177200004</v>
      </c>
      <c r="Y192" s="36">
        <v>-2976.8490970000021</v>
      </c>
      <c r="Z192" s="36">
        <v>-515.63361840000221</v>
      </c>
      <c r="AA192" s="36">
        <v>-726.40891099999953</v>
      </c>
    </row>
    <row r="193" spans="1:27" x14ac:dyDescent="0.3">
      <c r="A193" s="34">
        <v>54057</v>
      </c>
      <c r="B193" s="34" t="s">
        <v>196</v>
      </c>
      <c r="C193" s="34" t="s">
        <v>201</v>
      </c>
      <c r="D193" s="5">
        <v>237.8942398545</v>
      </c>
      <c r="E193" s="5">
        <v>1081.2324392949999</v>
      </c>
      <c r="F193" s="5">
        <v>-3.1621559140000031</v>
      </c>
      <c r="G193" s="5">
        <v>-2086.0491500000062</v>
      </c>
      <c r="H193" s="5">
        <v>179.69169093299979</v>
      </c>
      <c r="I193" s="5">
        <v>-15.270335960000011</v>
      </c>
      <c r="J193" s="5">
        <v>-449.38792590000003</v>
      </c>
      <c r="K193" s="5">
        <v>1516.9651049999957</v>
      </c>
      <c r="L193" s="5">
        <v>-238.05234266999997</v>
      </c>
      <c r="M193" s="5">
        <v>569.50509599999987</v>
      </c>
      <c r="N193" s="5">
        <v>-733.76801989999967</v>
      </c>
      <c r="O193" s="5">
        <v>-40.42900697999994</v>
      </c>
      <c r="P193" s="5">
        <v>-12.517415000000028</v>
      </c>
      <c r="Q193" s="5">
        <v>-6.6608312999999839</v>
      </c>
      <c r="R193" s="35">
        <v>3.2825750008669274E-4</v>
      </c>
      <c r="S193" s="35">
        <v>-2145.6564032800065</v>
      </c>
      <c r="T193" s="35">
        <v>2595.0353883809958</v>
      </c>
      <c r="U193" s="35">
        <v>-449.38792590000003</v>
      </c>
      <c r="V193" s="36">
        <v>-73.630987697000194</v>
      </c>
      <c r="W193" s="36">
        <v>73.631315954500224</v>
      </c>
      <c r="X193" s="36">
        <v>1078.0702833809999</v>
      </c>
      <c r="Y193" s="36">
        <v>1516.9651049999957</v>
      </c>
      <c r="Z193" s="36">
        <v>-2145.6564032800065</v>
      </c>
      <c r="AA193" s="36">
        <v>-449.38792590000003</v>
      </c>
    </row>
    <row r="194" spans="1:27" x14ac:dyDescent="0.3">
      <c r="A194" s="34">
        <v>54063</v>
      </c>
      <c r="B194" s="34" t="s">
        <v>196</v>
      </c>
      <c r="C194" s="34" t="s">
        <v>202</v>
      </c>
      <c r="D194" s="5">
        <v>0</v>
      </c>
      <c r="E194" s="5">
        <v>311.00049880000006</v>
      </c>
      <c r="F194" s="5">
        <v>-10.256422680000007</v>
      </c>
      <c r="G194" s="5">
        <v>-715.93059999999241</v>
      </c>
      <c r="H194" s="5">
        <v>-9.2850100200000725</v>
      </c>
      <c r="I194" s="5">
        <v>-18.206400000000031</v>
      </c>
      <c r="J194" s="5">
        <v>-0.48829000000000633</v>
      </c>
      <c r="K194" s="5">
        <v>417.88968900000327</v>
      </c>
      <c r="L194" s="5">
        <v>4.1882000000001085E-2</v>
      </c>
      <c r="M194" s="5">
        <v>43.111100099999931</v>
      </c>
      <c r="N194" s="5">
        <v>-14.32988000000023</v>
      </c>
      <c r="O194" s="5">
        <v>-3.5329600000000028</v>
      </c>
      <c r="P194" s="5">
        <v>1.6130990000000622E-3</v>
      </c>
      <c r="Q194" s="5">
        <v>1.4683999999999531E-4</v>
      </c>
      <c r="R194" s="35">
        <v>1.3316920799995984</v>
      </c>
      <c r="S194" s="35">
        <v>-719.46180006099246</v>
      </c>
      <c r="T194" s="35">
        <v>718.63376512000332</v>
      </c>
      <c r="U194" s="35">
        <v>-0.48829000000000633</v>
      </c>
      <c r="V194" s="36">
        <v>-27.449528020000102</v>
      </c>
      <c r="W194" s="36">
        <v>28.7812200999997</v>
      </c>
      <c r="X194" s="36">
        <v>300.74407612000005</v>
      </c>
      <c r="Y194" s="36">
        <v>417.88968900000327</v>
      </c>
      <c r="Z194" s="36">
        <v>-719.46180006099246</v>
      </c>
      <c r="AA194" s="36">
        <v>-0.48829000000000633</v>
      </c>
    </row>
    <row r="195" spans="1:27" x14ac:dyDescent="0.3">
      <c r="A195" s="34">
        <v>54065</v>
      </c>
      <c r="B195" s="34" t="s">
        <v>196</v>
      </c>
      <c r="C195" s="34" t="s">
        <v>203</v>
      </c>
      <c r="D195" s="5">
        <v>-8.6483368999999968</v>
      </c>
      <c r="E195" s="5">
        <v>-347.01733469999999</v>
      </c>
      <c r="F195" s="5">
        <v>0.86913529200000017</v>
      </c>
      <c r="G195" s="5">
        <v>1931.9257279000012</v>
      </c>
      <c r="H195" s="5">
        <v>120.93950872999994</v>
      </c>
      <c r="I195" s="5">
        <v>65.381972779500074</v>
      </c>
      <c r="J195" s="5">
        <v>111.54995700000018</v>
      </c>
      <c r="K195" s="5">
        <v>-2423.7997008599996</v>
      </c>
      <c r="L195" s="5">
        <v>34.318036000000006</v>
      </c>
      <c r="M195" s="5">
        <v>123.32062570000016</v>
      </c>
      <c r="N195" s="5">
        <v>328.84836331499992</v>
      </c>
      <c r="O195" s="5">
        <v>48.383833000000095</v>
      </c>
      <c r="P195" s="5">
        <v>11.622496000000012</v>
      </c>
      <c r="Q195" s="5">
        <v>2.3175035999999949</v>
      </c>
      <c r="R195" s="35">
        <v>664.1601696245001</v>
      </c>
      <c r="S195" s="35">
        <v>1994.2495605000013</v>
      </c>
      <c r="T195" s="35">
        <v>-2769.9479002679996</v>
      </c>
      <c r="U195" s="35">
        <v>111.54995700000018</v>
      </c>
      <c r="V195" s="36">
        <v>220.63951750950002</v>
      </c>
      <c r="W195" s="36">
        <v>443.52065211500008</v>
      </c>
      <c r="X195" s="36">
        <v>-346.14819940799998</v>
      </c>
      <c r="Y195" s="36">
        <v>-2423.7997008599996</v>
      </c>
      <c r="Z195" s="36">
        <v>1994.2495605000013</v>
      </c>
      <c r="AA195" s="36">
        <v>111.54995700000018</v>
      </c>
    </row>
    <row r="196" spans="1:27" x14ac:dyDescent="0.3">
      <c r="A196" s="34">
        <v>54071</v>
      </c>
      <c r="B196" s="34" t="s">
        <v>196</v>
      </c>
      <c r="C196" s="34" t="s">
        <v>204</v>
      </c>
      <c r="D196" s="5">
        <v>4.9141680813499988</v>
      </c>
      <c r="E196" s="5">
        <v>1324.7027222050001</v>
      </c>
      <c r="F196" s="5">
        <v>-9.2122724524799935</v>
      </c>
      <c r="G196" s="5">
        <v>-7401.7566294000135</v>
      </c>
      <c r="H196" s="5">
        <v>-93.822939088999874</v>
      </c>
      <c r="I196" s="5">
        <v>-57.728972709999994</v>
      </c>
      <c r="J196" s="5">
        <v>-464.7184143000004</v>
      </c>
      <c r="K196" s="5">
        <v>6707.5409695400012</v>
      </c>
      <c r="L196" s="5">
        <v>-5.9983299999544215E-3</v>
      </c>
      <c r="M196" s="5">
        <v>264.07789932000014</v>
      </c>
      <c r="N196" s="5">
        <v>-117.43417259000034</v>
      </c>
      <c r="O196" s="5">
        <v>-140.62240399999973</v>
      </c>
      <c r="P196" s="5">
        <v>-3.2386495989999986</v>
      </c>
      <c r="Q196" s="5">
        <v>-12.696351499999992</v>
      </c>
      <c r="R196" s="35">
        <v>-1.5317650024826435E-5</v>
      </c>
      <c r="S196" s="35">
        <v>-7558.3140344990134</v>
      </c>
      <c r="T196" s="35">
        <v>8023.0314192925216</v>
      </c>
      <c r="U196" s="35">
        <v>-464.7184143000004</v>
      </c>
      <c r="V196" s="36">
        <v>-151.55791012899982</v>
      </c>
      <c r="W196" s="36">
        <v>151.5578948113498</v>
      </c>
      <c r="X196" s="36">
        <v>1315.4904497525201</v>
      </c>
      <c r="Y196" s="36">
        <v>6707.5409695400012</v>
      </c>
      <c r="Z196" s="36">
        <v>-7558.3140344990134</v>
      </c>
      <c r="AA196" s="36">
        <v>-464.7184143000004</v>
      </c>
    </row>
    <row r="197" spans="1:27" x14ac:dyDescent="0.3">
      <c r="A197" s="34">
        <v>54077</v>
      </c>
      <c r="B197" s="34" t="s">
        <v>196</v>
      </c>
      <c r="C197" s="34" t="s">
        <v>205</v>
      </c>
      <c r="D197" s="5">
        <v>-4.4926820899999999E-4</v>
      </c>
      <c r="E197" s="5">
        <v>3717.8509481459996</v>
      </c>
      <c r="F197" s="5">
        <v>-7.9521350449999986</v>
      </c>
      <c r="G197" s="5">
        <v>-1276.1752149999957</v>
      </c>
      <c r="H197" s="5">
        <v>-6.0136295000002065</v>
      </c>
      <c r="I197" s="5">
        <v>-34.719261999999844</v>
      </c>
      <c r="J197" s="5">
        <v>-207.90611699999954</v>
      </c>
      <c r="K197" s="5">
        <v>-2173.3328662699932</v>
      </c>
      <c r="L197" s="5">
        <v>-48.936880199999962</v>
      </c>
      <c r="M197" s="5">
        <v>91.890403999999762</v>
      </c>
      <c r="N197" s="5">
        <v>-2.2190039000006436</v>
      </c>
      <c r="O197" s="5">
        <v>-19.90207829000019</v>
      </c>
      <c r="P197" s="5">
        <v>-16.499900000000025</v>
      </c>
      <c r="Q197" s="5">
        <v>-16.080334099999845</v>
      </c>
      <c r="R197" s="35">
        <v>1.1791317901099774E-3</v>
      </c>
      <c r="S197" s="35">
        <v>-1328.6575273899957</v>
      </c>
      <c r="T197" s="35">
        <v>1536.5659468310064</v>
      </c>
      <c r="U197" s="35">
        <v>-207.90611699999954</v>
      </c>
      <c r="V197" s="36">
        <v>-89.669771700000013</v>
      </c>
      <c r="W197" s="36">
        <v>89.670950831790122</v>
      </c>
      <c r="X197" s="36">
        <v>3709.8988131009996</v>
      </c>
      <c r="Y197" s="36">
        <v>-2173.3328662699932</v>
      </c>
      <c r="Z197" s="36">
        <v>-1328.6575273899957</v>
      </c>
      <c r="AA197" s="36">
        <v>-207.90611699999954</v>
      </c>
    </row>
    <row r="198" spans="1:27" x14ac:dyDescent="0.3">
      <c r="A198" s="34">
        <v>54093</v>
      </c>
      <c r="B198" s="34" t="s">
        <v>196</v>
      </c>
      <c r="C198" s="34" t="s">
        <v>206</v>
      </c>
      <c r="D198" s="5">
        <v>-185.07284095</v>
      </c>
      <c r="E198" s="5">
        <v>221.9819215</v>
      </c>
      <c r="F198" s="5">
        <v>0.27677637000000033</v>
      </c>
      <c r="G198" s="5">
        <v>958.24446099999477</v>
      </c>
      <c r="H198" s="5">
        <v>64.596538999999893</v>
      </c>
      <c r="I198" s="5">
        <v>28.50273900000002</v>
      </c>
      <c r="J198" s="5">
        <v>151.70288000000073</v>
      </c>
      <c r="K198" s="5">
        <v>-1626.5121612000003</v>
      </c>
      <c r="L198" s="5">
        <v>32.927535999999918</v>
      </c>
      <c r="M198" s="5">
        <v>87.391129999999976</v>
      </c>
      <c r="N198" s="5">
        <v>145.61394999999993</v>
      </c>
      <c r="O198" s="5">
        <v>28.486366000000089</v>
      </c>
      <c r="P198" s="5">
        <v>69.575000000000728</v>
      </c>
      <c r="Q198" s="5">
        <v>22.31899999999996</v>
      </c>
      <c r="R198" s="35">
        <v>173.95905304999974</v>
      </c>
      <c r="S198" s="35">
        <v>1078.6248269999955</v>
      </c>
      <c r="T198" s="35">
        <v>-1404.2534633300002</v>
      </c>
      <c r="U198" s="35">
        <v>151.70288000000073</v>
      </c>
      <c r="V198" s="36">
        <v>126.02681399999983</v>
      </c>
      <c r="W198" s="36">
        <v>47.932239049999907</v>
      </c>
      <c r="X198" s="36">
        <v>222.25869786999999</v>
      </c>
      <c r="Y198" s="36">
        <v>-1626.5121612000003</v>
      </c>
      <c r="Z198" s="36">
        <v>1078.6248269999955</v>
      </c>
      <c r="AA198" s="36">
        <v>151.70288000000073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8"/>
  <sheetViews>
    <sheetView workbookViewId="0"/>
  </sheetViews>
  <sheetFormatPr defaultRowHeight="14.4" x14ac:dyDescent="0.3"/>
  <sheetData>
    <row r="1" spans="1:1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3">
      <c r="A2">
        <v>10001</v>
      </c>
      <c r="B2" t="s">
        <v>17</v>
      </c>
      <c r="C2" t="s">
        <v>18</v>
      </c>
      <c r="D2">
        <v>897.28169600000001</v>
      </c>
      <c r="E2">
        <v>131854.4131831</v>
      </c>
      <c r="F2">
        <v>219.30996859999999</v>
      </c>
      <c r="G2">
        <v>46956.870948999996</v>
      </c>
      <c r="H2">
        <v>12671.872191101</v>
      </c>
      <c r="I2">
        <v>6677.49988347</v>
      </c>
      <c r="J2">
        <v>19095.866581599999</v>
      </c>
      <c r="K2">
        <v>10118.034997999999</v>
      </c>
      <c r="L2">
        <v>1584.7434775081999</v>
      </c>
      <c r="M2">
        <v>5404.4947941379996</v>
      </c>
      <c r="N2">
        <v>37475.63182884</v>
      </c>
      <c r="O2">
        <v>13603.343546530001</v>
      </c>
      <c r="P2">
        <v>9688.3094881569996</v>
      </c>
      <c r="Q2">
        <v>43783.233661420898</v>
      </c>
    </row>
    <row r="3" spans="1:17" x14ac:dyDescent="0.3">
      <c r="A3">
        <v>10003</v>
      </c>
      <c r="B3" t="s">
        <v>17</v>
      </c>
      <c r="C3" t="s">
        <v>19</v>
      </c>
      <c r="D3">
        <v>796.94246269999996</v>
      </c>
      <c r="E3">
        <v>44656.396946460103</v>
      </c>
      <c r="F3">
        <v>45.954910524680002</v>
      </c>
      <c r="G3">
        <v>50250.687892200003</v>
      </c>
      <c r="H3">
        <v>29054.029739199999</v>
      </c>
      <c r="I3">
        <v>11247.187419112</v>
      </c>
      <c r="J3">
        <v>23434.802271920002</v>
      </c>
      <c r="K3">
        <v>5985.517310618</v>
      </c>
      <c r="L3">
        <v>4687.1958247599996</v>
      </c>
      <c r="M3">
        <v>17665.3497173</v>
      </c>
      <c r="N3">
        <v>43579.145767130001</v>
      </c>
      <c r="O3">
        <v>10783.187168099999</v>
      </c>
      <c r="P3">
        <v>4698.2608376099997</v>
      </c>
      <c r="Q3">
        <v>11826.279171</v>
      </c>
    </row>
    <row r="4" spans="1:17" x14ac:dyDescent="0.3">
      <c r="A4">
        <v>10005</v>
      </c>
      <c r="B4" t="s">
        <v>17</v>
      </c>
      <c r="C4" t="s">
        <v>20</v>
      </c>
      <c r="D4">
        <v>1870.3951237000001</v>
      </c>
      <c r="E4">
        <v>207338.17357690001</v>
      </c>
      <c r="F4">
        <v>574.71346749999998</v>
      </c>
      <c r="G4">
        <v>140671.80552600001</v>
      </c>
      <c r="H4">
        <v>19651.202419099998</v>
      </c>
      <c r="I4">
        <v>10716.6230768</v>
      </c>
      <c r="J4">
        <v>25689.529897</v>
      </c>
      <c r="K4">
        <v>8808.5181159999993</v>
      </c>
      <c r="L4">
        <v>3489.2197329000001</v>
      </c>
      <c r="M4">
        <v>12142.499576669999</v>
      </c>
      <c r="N4">
        <v>54995.785696999999</v>
      </c>
      <c r="O4">
        <v>21616.94521822</v>
      </c>
      <c r="P4">
        <v>23956.976449000002</v>
      </c>
      <c r="Q4">
        <v>46041.794260000002</v>
      </c>
    </row>
    <row r="5" spans="1:17" x14ac:dyDescent="0.3">
      <c r="A5">
        <v>11001</v>
      </c>
      <c r="B5" t="s">
        <v>21</v>
      </c>
      <c r="C5" t="s">
        <v>22</v>
      </c>
      <c r="D5">
        <v>250.00002382599999</v>
      </c>
      <c r="E5">
        <v>0</v>
      </c>
      <c r="F5">
        <v>0</v>
      </c>
      <c r="G5">
        <v>4539.0082543199997</v>
      </c>
      <c r="H5">
        <v>13903.167665491401</v>
      </c>
      <c r="I5">
        <v>4624.1049610007003</v>
      </c>
      <c r="J5">
        <v>1828.7513708127001</v>
      </c>
      <c r="K5">
        <v>0</v>
      </c>
      <c r="L5">
        <v>2229.8339463582001</v>
      </c>
      <c r="M5">
        <v>5850.8800044600002</v>
      </c>
      <c r="N5">
        <v>5667.7850664617999</v>
      </c>
      <c r="O5">
        <v>730.76307147099999</v>
      </c>
      <c r="P5">
        <v>79.601345668999997</v>
      </c>
      <c r="Q5">
        <v>11.470487953999999</v>
      </c>
    </row>
    <row r="6" spans="1:17" x14ac:dyDescent="0.3">
      <c r="A6">
        <v>24001</v>
      </c>
      <c r="B6" t="s">
        <v>23</v>
      </c>
      <c r="C6" t="s">
        <v>24</v>
      </c>
      <c r="D6">
        <v>66.330774013999999</v>
      </c>
      <c r="E6">
        <v>5181.647273437</v>
      </c>
      <c r="F6">
        <v>12.116883208999999</v>
      </c>
      <c r="G6">
        <v>214278.11204487001</v>
      </c>
      <c r="H6">
        <v>4315.0609559129998</v>
      </c>
      <c r="I6">
        <v>2971.7758759230001</v>
      </c>
      <c r="J6">
        <v>9612.5278999220009</v>
      </c>
      <c r="K6">
        <v>18524.999072499999</v>
      </c>
      <c r="L6">
        <v>1690.1889945807</v>
      </c>
      <c r="M6">
        <v>2660.7721802958999</v>
      </c>
      <c r="N6">
        <v>10424.18276322</v>
      </c>
      <c r="O6">
        <v>4978.1471062999999</v>
      </c>
      <c r="P6">
        <v>317.37264529999999</v>
      </c>
      <c r="Q6">
        <v>119.4053579</v>
      </c>
    </row>
    <row r="7" spans="1:17" x14ac:dyDescent="0.3">
      <c r="A7">
        <v>24003</v>
      </c>
      <c r="B7" t="s">
        <v>23</v>
      </c>
      <c r="C7" t="s">
        <v>25</v>
      </c>
      <c r="D7">
        <v>772.34756000000004</v>
      </c>
      <c r="E7">
        <v>11879.523028601399</v>
      </c>
      <c r="F7">
        <v>33.270051350999999</v>
      </c>
      <c r="G7">
        <v>104342.280973336</v>
      </c>
      <c r="H7">
        <v>24755.505430149999</v>
      </c>
      <c r="I7">
        <v>9680.5106642869996</v>
      </c>
      <c r="J7">
        <v>15434.543938587</v>
      </c>
      <c r="K7">
        <v>8212.9975548000002</v>
      </c>
      <c r="L7">
        <v>12789.2406608317</v>
      </c>
      <c r="M7">
        <v>18876.2217802376</v>
      </c>
      <c r="N7">
        <v>35709.937867345201</v>
      </c>
      <c r="O7">
        <v>5074.7769816425998</v>
      </c>
      <c r="P7">
        <v>9205.4465865189995</v>
      </c>
      <c r="Q7">
        <v>1413.1244470199999</v>
      </c>
    </row>
    <row r="8" spans="1:17" x14ac:dyDescent="0.3">
      <c r="A8">
        <v>24005</v>
      </c>
      <c r="B8" t="s">
        <v>23</v>
      </c>
      <c r="C8" t="s">
        <v>26</v>
      </c>
      <c r="D8">
        <v>797.43616059999999</v>
      </c>
      <c r="E8">
        <v>38283.076345686997</v>
      </c>
      <c r="F8">
        <v>80.595718666500005</v>
      </c>
      <c r="G8">
        <v>144999.173058885</v>
      </c>
      <c r="H8">
        <v>38196.153362298501</v>
      </c>
      <c r="I8">
        <v>12650.940122835</v>
      </c>
      <c r="J8">
        <v>19832.4348888239</v>
      </c>
      <c r="K8">
        <v>19421.135169820001</v>
      </c>
      <c r="L8">
        <v>4246.0196302462</v>
      </c>
      <c r="M8">
        <v>28448.266745525099</v>
      </c>
      <c r="N8">
        <v>66728.293710816302</v>
      </c>
      <c r="O8">
        <v>9457.8828742000005</v>
      </c>
      <c r="P8">
        <v>1249.2344670161999</v>
      </c>
      <c r="Q8">
        <v>1499.163319214</v>
      </c>
    </row>
    <row r="9" spans="1:17" x14ac:dyDescent="0.3">
      <c r="A9">
        <v>24009</v>
      </c>
      <c r="B9" t="s">
        <v>23</v>
      </c>
      <c r="C9" t="s">
        <v>27</v>
      </c>
      <c r="D9">
        <v>269.203283</v>
      </c>
      <c r="E9">
        <v>15070.03751699</v>
      </c>
      <c r="F9">
        <v>14.17953902</v>
      </c>
      <c r="G9">
        <v>71014.796344999995</v>
      </c>
      <c r="H9">
        <v>6979.2229454380004</v>
      </c>
      <c r="I9">
        <v>2160.2252799051998</v>
      </c>
      <c r="J9">
        <v>3115.4687427560002</v>
      </c>
      <c r="K9">
        <v>4664.1443175300001</v>
      </c>
      <c r="L9">
        <v>1192.4656566896999</v>
      </c>
      <c r="M9">
        <v>8021.8927247720003</v>
      </c>
      <c r="N9">
        <v>14988.002711137</v>
      </c>
      <c r="O9">
        <v>2865.4265357899999</v>
      </c>
      <c r="P9">
        <v>3973.8431019999998</v>
      </c>
      <c r="Q9">
        <v>249.41726589999999</v>
      </c>
    </row>
    <row r="10" spans="1:17" x14ac:dyDescent="0.3">
      <c r="A10">
        <v>24011</v>
      </c>
      <c r="B10" t="s">
        <v>23</v>
      </c>
      <c r="C10" t="s">
        <v>28</v>
      </c>
      <c r="D10">
        <v>37.248198700000003</v>
      </c>
      <c r="E10">
        <v>96563.951451500005</v>
      </c>
      <c r="F10">
        <v>199.59905979999999</v>
      </c>
      <c r="G10">
        <v>39185.363838800004</v>
      </c>
      <c r="H10">
        <v>3479.3914897999998</v>
      </c>
      <c r="I10">
        <v>2039.6239403100001</v>
      </c>
      <c r="J10">
        <v>4881.8656540000002</v>
      </c>
      <c r="K10">
        <v>6172.8314302999997</v>
      </c>
      <c r="L10">
        <v>500.77884329</v>
      </c>
      <c r="M10">
        <v>1218.8096243800001</v>
      </c>
      <c r="N10">
        <v>15108.4728841</v>
      </c>
      <c r="O10">
        <v>3109.128326</v>
      </c>
      <c r="P10">
        <v>6218.9182779499997</v>
      </c>
      <c r="Q10">
        <v>21512.939539999999</v>
      </c>
    </row>
    <row r="11" spans="1:17" x14ac:dyDescent="0.3">
      <c r="A11">
        <v>24013</v>
      </c>
      <c r="B11" t="s">
        <v>23</v>
      </c>
      <c r="C11" t="s">
        <v>29</v>
      </c>
      <c r="D11">
        <v>107.534099</v>
      </c>
      <c r="E11">
        <v>78614.086983760004</v>
      </c>
      <c r="F11">
        <v>147.01820767000001</v>
      </c>
      <c r="G11">
        <v>84083.557208390004</v>
      </c>
      <c r="H11">
        <v>9736.2994484909996</v>
      </c>
      <c r="I11">
        <v>4743.2617049106002</v>
      </c>
      <c r="J11">
        <v>13485.476814219999</v>
      </c>
      <c r="K11">
        <v>37960.942161999999</v>
      </c>
      <c r="L11">
        <v>2247.0408405120002</v>
      </c>
      <c r="M11">
        <v>5488.7024695600003</v>
      </c>
      <c r="N11">
        <v>43447.30431639</v>
      </c>
      <c r="O11">
        <v>4992.1112821099996</v>
      </c>
      <c r="P11">
        <v>3016.7102630200002</v>
      </c>
      <c r="Q11">
        <v>1647.742908536</v>
      </c>
    </row>
    <row r="12" spans="1:17" x14ac:dyDescent="0.3">
      <c r="A12">
        <v>24015</v>
      </c>
      <c r="B12" t="s">
        <v>23</v>
      </c>
      <c r="C12" t="s">
        <v>30</v>
      </c>
      <c r="D12">
        <v>188.74566630000001</v>
      </c>
      <c r="E12">
        <v>53665.714297070001</v>
      </c>
      <c r="F12">
        <v>87.977554882999996</v>
      </c>
      <c r="G12">
        <v>93024.233980382996</v>
      </c>
      <c r="H12">
        <v>6244.3727321406996</v>
      </c>
      <c r="I12">
        <v>3978.1228334193002</v>
      </c>
      <c r="J12">
        <v>11331.495886369999</v>
      </c>
      <c r="K12">
        <v>16102.51387834</v>
      </c>
      <c r="L12">
        <v>1488.1587581480001</v>
      </c>
      <c r="M12">
        <v>2098.8547730365999</v>
      </c>
      <c r="N12">
        <v>23406.349705729001</v>
      </c>
      <c r="O12">
        <v>7618.6920410019002</v>
      </c>
      <c r="P12">
        <v>2676.7766403700002</v>
      </c>
      <c r="Q12">
        <v>1122.797616325</v>
      </c>
    </row>
    <row r="13" spans="1:17" x14ac:dyDescent="0.3">
      <c r="A13">
        <v>24017</v>
      </c>
      <c r="B13" t="s">
        <v>23</v>
      </c>
      <c r="C13" t="s">
        <v>31</v>
      </c>
      <c r="D13">
        <v>244.66223640000001</v>
      </c>
      <c r="E13">
        <v>25164.224651682998</v>
      </c>
      <c r="F13">
        <v>17.046194719999999</v>
      </c>
      <c r="G13">
        <v>169036.41490910001</v>
      </c>
      <c r="H13">
        <v>8723.9625553690003</v>
      </c>
      <c r="I13">
        <v>4128.475934002</v>
      </c>
      <c r="J13">
        <v>11246.715039129</v>
      </c>
      <c r="K13">
        <v>10554.4503021</v>
      </c>
      <c r="L13">
        <v>2710.9969722288001</v>
      </c>
      <c r="M13">
        <v>4887.29172567163</v>
      </c>
      <c r="N13">
        <v>24921.993658795302</v>
      </c>
      <c r="O13">
        <v>4849.8965042179998</v>
      </c>
      <c r="P13">
        <v>16881.690396120899</v>
      </c>
      <c r="Q13">
        <v>4173.6964913879001</v>
      </c>
    </row>
    <row r="14" spans="1:17" x14ac:dyDescent="0.3">
      <c r="A14">
        <v>24019</v>
      </c>
      <c r="B14" t="s">
        <v>23</v>
      </c>
      <c r="C14" t="s">
        <v>32</v>
      </c>
      <c r="D14">
        <v>36.537330820000001</v>
      </c>
      <c r="E14">
        <v>91548.512611687998</v>
      </c>
      <c r="F14">
        <v>79.670374433899994</v>
      </c>
      <c r="G14">
        <v>61228.112781309101</v>
      </c>
      <c r="H14">
        <v>2979.8477124445999</v>
      </c>
      <c r="I14">
        <v>2541.9152093014</v>
      </c>
      <c r="J14">
        <v>8847.7062478999997</v>
      </c>
      <c r="K14">
        <v>2034.342392346</v>
      </c>
      <c r="L14">
        <v>768.02245469000002</v>
      </c>
      <c r="M14">
        <v>2617.1077151605</v>
      </c>
      <c r="N14">
        <v>14322.350454101999</v>
      </c>
      <c r="O14">
        <v>31975.322908999999</v>
      </c>
      <c r="P14">
        <v>1702.8893991361999</v>
      </c>
      <c r="Q14">
        <v>11847.710971689999</v>
      </c>
    </row>
    <row r="15" spans="1:17" x14ac:dyDescent="0.3">
      <c r="A15">
        <v>24021</v>
      </c>
      <c r="B15" t="s">
        <v>23</v>
      </c>
      <c r="C15" t="s">
        <v>33</v>
      </c>
      <c r="D15">
        <v>603.69466299999999</v>
      </c>
      <c r="E15">
        <v>96966.969392610001</v>
      </c>
      <c r="F15">
        <v>185.65078186900001</v>
      </c>
      <c r="G15">
        <v>151139.14867940001</v>
      </c>
      <c r="H15">
        <v>14721.045007107799</v>
      </c>
      <c r="I15">
        <v>7877.3393002900002</v>
      </c>
      <c r="J15">
        <v>14173.3340701</v>
      </c>
      <c r="K15">
        <v>67299.599889999998</v>
      </c>
      <c r="L15">
        <v>3843.7931246510002</v>
      </c>
      <c r="M15">
        <v>9116.1810464890004</v>
      </c>
      <c r="N15">
        <v>47953.461767204302</v>
      </c>
      <c r="O15">
        <v>7580.6367742900002</v>
      </c>
      <c r="P15">
        <v>1847.759318593</v>
      </c>
      <c r="Q15">
        <v>3810.6817477135</v>
      </c>
    </row>
    <row r="16" spans="1:17" x14ac:dyDescent="0.3">
      <c r="A16">
        <v>24023</v>
      </c>
      <c r="B16" t="s">
        <v>23</v>
      </c>
      <c r="C16" t="s">
        <v>34</v>
      </c>
      <c r="D16">
        <v>84.263309300000003</v>
      </c>
      <c r="E16">
        <v>18261.61308114</v>
      </c>
      <c r="F16">
        <v>56.764552500000001</v>
      </c>
      <c r="G16">
        <v>287112.95507999999</v>
      </c>
      <c r="H16">
        <v>6173.7376451589998</v>
      </c>
      <c r="I16">
        <v>2949.3629890550001</v>
      </c>
      <c r="J16">
        <v>18202.091948199999</v>
      </c>
      <c r="K16">
        <v>44379.581954000001</v>
      </c>
      <c r="L16">
        <v>1792.1179379959999</v>
      </c>
      <c r="M16">
        <v>8873.9368388469993</v>
      </c>
      <c r="N16">
        <v>17630.983981670001</v>
      </c>
      <c r="O16">
        <v>8183.7504361000001</v>
      </c>
      <c r="P16">
        <v>3411.6042802100001</v>
      </c>
      <c r="Q16">
        <v>2555.1951119999999</v>
      </c>
    </row>
    <row r="17" spans="1:17" x14ac:dyDescent="0.3">
      <c r="A17">
        <v>24025</v>
      </c>
      <c r="B17" t="s">
        <v>23</v>
      </c>
      <c r="C17" t="s">
        <v>35</v>
      </c>
      <c r="D17">
        <v>392.96775450000001</v>
      </c>
      <c r="E17">
        <v>39679.791419920002</v>
      </c>
      <c r="F17">
        <v>78.643646739999994</v>
      </c>
      <c r="G17">
        <v>110642.83462398899</v>
      </c>
      <c r="H17">
        <v>14072.43617827</v>
      </c>
      <c r="I17">
        <v>6721.4239825289997</v>
      </c>
      <c r="J17">
        <v>10296.381893745</v>
      </c>
      <c r="K17">
        <v>24352.722785000002</v>
      </c>
      <c r="L17">
        <v>2986.8871627020999</v>
      </c>
      <c r="M17">
        <v>13854.9552466573</v>
      </c>
      <c r="N17">
        <v>39361.782715982903</v>
      </c>
      <c r="O17">
        <v>5940.2112713289998</v>
      </c>
      <c r="P17">
        <v>2164.7814935373999</v>
      </c>
      <c r="Q17">
        <v>3238.8760421283</v>
      </c>
    </row>
    <row r="18" spans="1:17" x14ac:dyDescent="0.3">
      <c r="A18">
        <v>24027</v>
      </c>
      <c r="B18" t="s">
        <v>23</v>
      </c>
      <c r="C18" t="s">
        <v>36</v>
      </c>
      <c r="D18">
        <v>728.89148765599998</v>
      </c>
      <c r="E18">
        <v>16356.099712810001</v>
      </c>
      <c r="F18">
        <v>38.053320249999999</v>
      </c>
      <c r="G18">
        <v>55475.505395699998</v>
      </c>
      <c r="H18">
        <v>13389.499845050001</v>
      </c>
      <c r="I18">
        <v>5599.51727123</v>
      </c>
      <c r="J18">
        <v>9969.5001403000006</v>
      </c>
      <c r="K18">
        <v>9283.2335060000005</v>
      </c>
      <c r="L18">
        <v>4351.0219018583002</v>
      </c>
      <c r="M18">
        <v>10328.969071490001</v>
      </c>
      <c r="N18">
        <v>30676.617632590001</v>
      </c>
      <c r="O18">
        <v>2886.4320794830001</v>
      </c>
      <c r="P18">
        <v>1823.1375186759999</v>
      </c>
      <c r="Q18">
        <v>1248.0717102999999</v>
      </c>
    </row>
    <row r="19" spans="1:17" x14ac:dyDescent="0.3">
      <c r="A19">
        <v>24029</v>
      </c>
      <c r="B19" t="s">
        <v>23</v>
      </c>
      <c r="C19" t="s">
        <v>18</v>
      </c>
      <c r="D19">
        <v>50.479824700000002</v>
      </c>
      <c r="E19">
        <v>94442.221244600005</v>
      </c>
      <c r="F19">
        <v>48.109067826</v>
      </c>
      <c r="G19">
        <v>34425.996382350997</v>
      </c>
      <c r="H19">
        <v>3193.8541723409999</v>
      </c>
      <c r="I19">
        <v>1498.46838469</v>
      </c>
      <c r="J19">
        <v>3378.46055118</v>
      </c>
      <c r="K19">
        <v>5382.3159326000005</v>
      </c>
      <c r="L19">
        <v>364.15669705440001</v>
      </c>
      <c r="M19">
        <v>1388.660017811</v>
      </c>
      <c r="N19">
        <v>13749.388038200001</v>
      </c>
      <c r="O19">
        <v>5687.7017377900002</v>
      </c>
      <c r="P19">
        <v>4435.9614529999999</v>
      </c>
      <c r="Q19">
        <v>5429.549865</v>
      </c>
    </row>
    <row r="20" spans="1:17" x14ac:dyDescent="0.3">
      <c r="A20">
        <v>24031</v>
      </c>
      <c r="B20" t="s">
        <v>23</v>
      </c>
      <c r="C20" t="s">
        <v>37</v>
      </c>
      <c r="D20">
        <v>631.45277469999996</v>
      </c>
      <c r="E20">
        <v>33620.065816194699</v>
      </c>
      <c r="F20">
        <v>72.303935165050007</v>
      </c>
      <c r="G20">
        <v>98147.681733599995</v>
      </c>
      <c r="H20">
        <v>29282.948378164601</v>
      </c>
      <c r="I20">
        <v>11455.5243895816</v>
      </c>
      <c r="J20">
        <v>20173.557605893999</v>
      </c>
      <c r="K20">
        <v>16776.852574465302</v>
      </c>
      <c r="L20">
        <v>9939.0373186319994</v>
      </c>
      <c r="M20">
        <v>31405.031893210002</v>
      </c>
      <c r="N20">
        <v>54423.848719235997</v>
      </c>
      <c r="O20">
        <v>9195.9493459999994</v>
      </c>
      <c r="P20">
        <v>3793.2686860552999</v>
      </c>
      <c r="Q20">
        <v>4589.9315172099996</v>
      </c>
    </row>
    <row r="21" spans="1:17" x14ac:dyDescent="0.3">
      <c r="A21">
        <v>24033</v>
      </c>
      <c r="B21" t="s">
        <v>23</v>
      </c>
      <c r="C21" t="s">
        <v>38</v>
      </c>
      <c r="D21">
        <v>1086.4666907000001</v>
      </c>
      <c r="E21">
        <v>11217.041001968</v>
      </c>
      <c r="F21">
        <v>58.225443900999998</v>
      </c>
      <c r="G21">
        <v>120588.78780139</v>
      </c>
      <c r="H21">
        <v>29220.132839448299</v>
      </c>
      <c r="I21">
        <v>11946.461914875001</v>
      </c>
      <c r="J21">
        <v>21063.141853362002</v>
      </c>
      <c r="K21">
        <v>6940.7031312899999</v>
      </c>
      <c r="L21">
        <v>8790.3361581913996</v>
      </c>
      <c r="M21">
        <v>33122.0404344329</v>
      </c>
      <c r="N21">
        <v>43381.574688119101</v>
      </c>
      <c r="O21">
        <v>4618.161422659</v>
      </c>
      <c r="P21">
        <v>12891.190596372</v>
      </c>
      <c r="Q21">
        <v>1670.82601417</v>
      </c>
    </row>
    <row r="22" spans="1:17" x14ac:dyDescent="0.3">
      <c r="A22">
        <v>24035</v>
      </c>
      <c r="B22" t="s">
        <v>23</v>
      </c>
      <c r="C22" t="s">
        <v>39</v>
      </c>
      <c r="D22">
        <v>129.0840479</v>
      </c>
      <c r="E22">
        <v>113683.9890094</v>
      </c>
      <c r="F22">
        <v>87.254166249999997</v>
      </c>
      <c r="G22">
        <v>41283.225578500002</v>
      </c>
      <c r="H22">
        <v>3728.4489223</v>
      </c>
      <c r="I22">
        <v>2686.8988316730001</v>
      </c>
      <c r="J22">
        <v>11970.47257068</v>
      </c>
      <c r="K22">
        <v>5167.5763434999999</v>
      </c>
      <c r="L22">
        <v>781.77637647979998</v>
      </c>
      <c r="M22">
        <v>1909.85643957</v>
      </c>
      <c r="N22">
        <v>16789.882241200001</v>
      </c>
      <c r="O22">
        <v>5049.4561888999997</v>
      </c>
      <c r="P22">
        <v>10824.56562978</v>
      </c>
      <c r="Q22">
        <v>17043.79751144</v>
      </c>
    </row>
    <row r="23" spans="1:17" x14ac:dyDescent="0.3">
      <c r="A23">
        <v>24037</v>
      </c>
      <c r="B23" t="s">
        <v>23</v>
      </c>
      <c r="C23" t="s">
        <v>40</v>
      </c>
      <c r="D23">
        <v>482.402601</v>
      </c>
      <c r="E23">
        <v>31729.556072457999</v>
      </c>
      <c r="F23">
        <v>28.611938209000002</v>
      </c>
      <c r="G23">
        <v>106285.65276341001</v>
      </c>
      <c r="H23">
        <v>8306.4911247657001</v>
      </c>
      <c r="I23">
        <v>3388.57161735</v>
      </c>
      <c r="J23">
        <v>7109.1751816850001</v>
      </c>
      <c r="K23">
        <v>9388.1557200000007</v>
      </c>
      <c r="L23">
        <v>1655.0686607928001</v>
      </c>
      <c r="M23">
        <v>5910.8172376809998</v>
      </c>
      <c r="N23">
        <v>29237.417664379998</v>
      </c>
      <c r="O23">
        <v>5319.8092523200003</v>
      </c>
      <c r="P23">
        <v>7222.4776560780001</v>
      </c>
      <c r="Q23">
        <v>6213.163714413</v>
      </c>
    </row>
    <row r="24" spans="1:17" x14ac:dyDescent="0.3">
      <c r="A24">
        <v>24039</v>
      </c>
      <c r="B24" t="s">
        <v>23</v>
      </c>
      <c r="C24" t="s">
        <v>41</v>
      </c>
      <c r="D24">
        <v>28.787110140999999</v>
      </c>
      <c r="E24">
        <v>33703.577698524998</v>
      </c>
      <c r="F24">
        <v>214.62101508000001</v>
      </c>
      <c r="G24">
        <v>43171.503892019202</v>
      </c>
      <c r="H24">
        <v>3485.9018438500002</v>
      </c>
      <c r="I24">
        <v>917.099228348</v>
      </c>
      <c r="J24">
        <v>3829.1167164222002</v>
      </c>
      <c r="K24">
        <v>2337.5281063339999</v>
      </c>
      <c r="L24">
        <v>490.44086290169997</v>
      </c>
      <c r="M24">
        <v>1399.18151754</v>
      </c>
      <c r="N24">
        <v>12192.386800056</v>
      </c>
      <c r="O24">
        <v>11650.27605</v>
      </c>
      <c r="P24">
        <v>1791.6430148264999</v>
      </c>
      <c r="Q24">
        <v>27166.009816000002</v>
      </c>
    </row>
    <row r="25" spans="1:17" x14ac:dyDescent="0.3">
      <c r="A25">
        <v>24041</v>
      </c>
      <c r="B25" t="s">
        <v>23</v>
      </c>
      <c r="C25" t="s">
        <v>42</v>
      </c>
      <c r="D25">
        <v>52.456473225000003</v>
      </c>
      <c r="E25">
        <v>83576.980627500001</v>
      </c>
      <c r="F25">
        <v>40.559336160000001</v>
      </c>
      <c r="G25">
        <v>41613.289337989998</v>
      </c>
      <c r="H25">
        <v>3472.2127785849002</v>
      </c>
      <c r="I25">
        <v>1783.7317489909999</v>
      </c>
      <c r="J25">
        <v>3995.0013830837001</v>
      </c>
      <c r="K25">
        <v>2888.6766925000002</v>
      </c>
      <c r="L25">
        <v>1241.3955328469999</v>
      </c>
      <c r="M25">
        <v>852.00416465240005</v>
      </c>
      <c r="N25">
        <v>12499.81723472</v>
      </c>
      <c r="O25">
        <v>5103.9919126000004</v>
      </c>
      <c r="P25">
        <v>1917.9607851599999</v>
      </c>
      <c r="Q25">
        <v>5438.2003145999997</v>
      </c>
    </row>
    <row r="26" spans="1:17" x14ac:dyDescent="0.3">
      <c r="A26">
        <v>24043</v>
      </c>
      <c r="B26" t="s">
        <v>23</v>
      </c>
      <c r="C26" t="s">
        <v>43</v>
      </c>
      <c r="D26">
        <v>274.38856420000002</v>
      </c>
      <c r="E26">
        <v>56819.647611856999</v>
      </c>
      <c r="F26">
        <v>142.53145732039999</v>
      </c>
      <c r="G26">
        <v>119295.08528564</v>
      </c>
      <c r="H26">
        <v>9329.9168617790001</v>
      </c>
      <c r="I26">
        <v>4096.7656531430002</v>
      </c>
      <c r="J26">
        <v>14449.15584059</v>
      </c>
      <c r="K26">
        <v>45522.826711959999</v>
      </c>
      <c r="L26">
        <v>2029.0987465526</v>
      </c>
      <c r="M26">
        <v>5749.6165038683403</v>
      </c>
      <c r="N26">
        <v>30391.825566708299</v>
      </c>
      <c r="O26">
        <v>9637.4629415799991</v>
      </c>
      <c r="P26">
        <v>1079.015705865</v>
      </c>
      <c r="Q26">
        <v>278.30166129999998</v>
      </c>
    </row>
    <row r="27" spans="1:17" x14ac:dyDescent="0.3">
      <c r="A27">
        <v>24045</v>
      </c>
      <c r="B27" t="s">
        <v>23</v>
      </c>
      <c r="C27" t="s">
        <v>44</v>
      </c>
      <c r="D27">
        <v>176.11519731000001</v>
      </c>
      <c r="E27">
        <v>60865.882420492999</v>
      </c>
      <c r="F27">
        <v>175.52595006000001</v>
      </c>
      <c r="G27">
        <v>69016.349446599997</v>
      </c>
      <c r="H27">
        <v>7628.2468968800003</v>
      </c>
      <c r="I27">
        <v>3655.8036571769999</v>
      </c>
      <c r="J27">
        <v>6926.2678835819997</v>
      </c>
      <c r="K27">
        <v>4312.9973171800002</v>
      </c>
      <c r="L27">
        <v>1418.785898994</v>
      </c>
      <c r="M27">
        <v>3812.8570209879999</v>
      </c>
      <c r="N27">
        <v>18388.900374838999</v>
      </c>
      <c r="O27">
        <v>5714.1737909000003</v>
      </c>
      <c r="P27">
        <v>12289.452739799999</v>
      </c>
      <c r="Q27">
        <v>22924.720946599999</v>
      </c>
    </row>
    <row r="28" spans="1:17" x14ac:dyDescent="0.3">
      <c r="A28">
        <v>24047</v>
      </c>
      <c r="B28" t="s">
        <v>23</v>
      </c>
      <c r="C28" t="s">
        <v>45</v>
      </c>
      <c r="D28">
        <v>134.78696310000001</v>
      </c>
      <c r="E28">
        <v>69667.311264139993</v>
      </c>
      <c r="F28">
        <v>202.96495915</v>
      </c>
      <c r="G28">
        <v>73912.719126900003</v>
      </c>
      <c r="H28">
        <v>7586.8638505500003</v>
      </c>
      <c r="I28">
        <v>2275.3785397236002</v>
      </c>
      <c r="J28">
        <v>8028.3888260000003</v>
      </c>
      <c r="K28">
        <v>2857.0782297000001</v>
      </c>
      <c r="L28">
        <v>755.76378766829998</v>
      </c>
      <c r="M28">
        <v>2506.6634884700002</v>
      </c>
      <c r="N28">
        <v>20453.641196690001</v>
      </c>
      <c r="O28">
        <v>17024.300520000001</v>
      </c>
      <c r="P28">
        <v>48318.443444008597</v>
      </c>
      <c r="Q28">
        <v>20780.3280658</v>
      </c>
    </row>
    <row r="29" spans="1:17" x14ac:dyDescent="0.3">
      <c r="A29">
        <v>24510</v>
      </c>
      <c r="B29" t="s">
        <v>23</v>
      </c>
      <c r="C29" t="s">
        <v>46</v>
      </c>
      <c r="D29">
        <v>125.16445330000001</v>
      </c>
      <c r="E29">
        <v>0</v>
      </c>
      <c r="F29">
        <v>0</v>
      </c>
      <c r="G29">
        <v>4264.2961428400004</v>
      </c>
      <c r="H29">
        <v>17442.888482220002</v>
      </c>
      <c r="I29">
        <v>6314.2809371229996</v>
      </c>
      <c r="J29">
        <v>3106.2282378129999</v>
      </c>
      <c r="K29">
        <v>0</v>
      </c>
      <c r="L29">
        <v>2507.3043158337</v>
      </c>
      <c r="M29">
        <v>7103.7628342119997</v>
      </c>
      <c r="N29">
        <v>10426.2289682026</v>
      </c>
      <c r="O29">
        <v>694.96046102000003</v>
      </c>
      <c r="P29">
        <v>10.9702290514</v>
      </c>
      <c r="Q29">
        <v>65.164245600000001</v>
      </c>
    </row>
    <row r="30" spans="1:17" x14ac:dyDescent="0.3">
      <c r="A30">
        <v>36003</v>
      </c>
      <c r="B30" t="s">
        <v>47</v>
      </c>
      <c r="C30" t="s">
        <v>24</v>
      </c>
      <c r="D30">
        <v>32.860316586286103</v>
      </c>
      <c r="E30">
        <v>42672.786049900002</v>
      </c>
      <c r="F30">
        <v>84.875984967999997</v>
      </c>
      <c r="G30">
        <v>478045.627698</v>
      </c>
      <c r="H30">
        <v>4686.4636057999996</v>
      </c>
      <c r="I30">
        <v>7873.3704244999999</v>
      </c>
      <c r="J30">
        <v>11916.730701</v>
      </c>
      <c r="K30">
        <v>85105.561679999999</v>
      </c>
      <c r="L30">
        <v>2261.6347020172002</v>
      </c>
      <c r="M30">
        <v>2493.2031484439999</v>
      </c>
      <c r="N30">
        <v>17498.676189999998</v>
      </c>
      <c r="O30">
        <v>5983.9988455000002</v>
      </c>
      <c r="P30">
        <v>1289.7186999999999</v>
      </c>
      <c r="Q30">
        <v>2060.7840406999999</v>
      </c>
    </row>
    <row r="31" spans="1:17" x14ac:dyDescent="0.3">
      <c r="A31">
        <v>36007</v>
      </c>
      <c r="B31" t="s">
        <v>47</v>
      </c>
      <c r="C31" t="s">
        <v>48</v>
      </c>
      <c r="D31">
        <v>147.06831750000001</v>
      </c>
      <c r="E31">
        <v>17058.941053099999</v>
      </c>
      <c r="F31">
        <v>54.042495594000002</v>
      </c>
      <c r="G31">
        <v>282951.69139525999</v>
      </c>
      <c r="H31">
        <v>16160.669513299999</v>
      </c>
      <c r="I31">
        <v>9883.3653685999998</v>
      </c>
      <c r="J31">
        <v>10628.604510609601</v>
      </c>
      <c r="K31">
        <v>48290.236795999997</v>
      </c>
      <c r="L31">
        <v>3794.6697242270002</v>
      </c>
      <c r="M31">
        <v>9775.1203117000005</v>
      </c>
      <c r="N31">
        <v>42002.2655822503</v>
      </c>
      <c r="O31">
        <v>12080.635389999999</v>
      </c>
      <c r="P31">
        <v>3414.3398946299999</v>
      </c>
      <c r="Q31">
        <v>1686.15272</v>
      </c>
    </row>
    <row r="32" spans="1:17" x14ac:dyDescent="0.3">
      <c r="A32">
        <v>36015</v>
      </c>
      <c r="B32" t="s">
        <v>47</v>
      </c>
      <c r="C32" t="s">
        <v>49</v>
      </c>
      <c r="D32">
        <v>174.43425282999999</v>
      </c>
      <c r="E32">
        <v>14380.10660893</v>
      </c>
      <c r="F32">
        <v>25.888322965299999</v>
      </c>
      <c r="G32">
        <v>171715.68510967001</v>
      </c>
      <c r="H32">
        <v>6587.3831684999996</v>
      </c>
      <c r="I32">
        <v>4993.2680742000002</v>
      </c>
      <c r="J32">
        <v>4920.1579125999997</v>
      </c>
      <c r="K32">
        <v>30618.612944</v>
      </c>
      <c r="L32">
        <v>1849.3369854800001</v>
      </c>
      <c r="M32">
        <v>4937.5717525999999</v>
      </c>
      <c r="N32">
        <v>15312.7530324</v>
      </c>
      <c r="O32">
        <v>4469.5373126000004</v>
      </c>
      <c r="P32">
        <v>2145.0078328</v>
      </c>
      <c r="Q32">
        <v>767.14598049999995</v>
      </c>
    </row>
    <row r="33" spans="1:17" x14ac:dyDescent="0.3">
      <c r="A33">
        <v>36017</v>
      </c>
      <c r="B33" t="s">
        <v>47</v>
      </c>
      <c r="C33" t="s">
        <v>50</v>
      </c>
      <c r="D33">
        <v>93.258122323999999</v>
      </c>
      <c r="E33">
        <v>31931.532301650001</v>
      </c>
      <c r="F33">
        <v>91.521402512500003</v>
      </c>
      <c r="G33">
        <v>365024.75335499999</v>
      </c>
      <c r="H33">
        <v>4950.8631290000003</v>
      </c>
      <c r="I33">
        <v>8005.6156233000002</v>
      </c>
      <c r="J33">
        <v>9569.5831560999995</v>
      </c>
      <c r="K33">
        <v>101527.3699802</v>
      </c>
      <c r="L33">
        <v>2848.5718225000001</v>
      </c>
      <c r="M33">
        <v>4077.3596622099999</v>
      </c>
      <c r="N33">
        <v>17741.705397000002</v>
      </c>
      <c r="O33">
        <v>11246.57003364</v>
      </c>
      <c r="P33">
        <v>6930.4100500000004</v>
      </c>
      <c r="Q33">
        <v>11081.642795</v>
      </c>
    </row>
    <row r="34" spans="1:17" x14ac:dyDescent="0.3">
      <c r="A34">
        <v>36023</v>
      </c>
      <c r="B34" t="s">
        <v>47</v>
      </c>
      <c r="C34" t="s">
        <v>51</v>
      </c>
      <c r="D34">
        <v>165.24795807473899</v>
      </c>
      <c r="E34">
        <v>25830.778298500001</v>
      </c>
      <c r="F34">
        <v>73.745164270000004</v>
      </c>
      <c r="G34">
        <v>182130.82963200001</v>
      </c>
      <c r="H34">
        <v>3986.059992</v>
      </c>
      <c r="I34">
        <v>4201.2777219999998</v>
      </c>
      <c r="J34">
        <v>7599.4424159999999</v>
      </c>
      <c r="K34">
        <v>61831.048917</v>
      </c>
      <c r="L34">
        <v>978.5989601</v>
      </c>
      <c r="M34">
        <v>2726.4667509999999</v>
      </c>
      <c r="N34">
        <v>19271.332480000001</v>
      </c>
      <c r="O34">
        <v>5091.0558600000004</v>
      </c>
      <c r="P34">
        <v>4597.1027270000004</v>
      </c>
      <c r="Q34">
        <v>2487.7126400000002</v>
      </c>
    </row>
    <row r="35" spans="1:17" x14ac:dyDescent="0.3">
      <c r="A35">
        <v>36025</v>
      </c>
      <c r="B35" t="s">
        <v>47</v>
      </c>
      <c r="C35" t="s">
        <v>52</v>
      </c>
      <c r="D35">
        <v>85.970939193639396</v>
      </c>
      <c r="E35">
        <v>16790.669722417999</v>
      </c>
      <c r="F35">
        <v>75.920835581312005</v>
      </c>
      <c r="G35">
        <v>719710.10613199999</v>
      </c>
      <c r="H35">
        <v>5911.8088070000003</v>
      </c>
      <c r="I35">
        <v>8978.2263399999993</v>
      </c>
      <c r="J35">
        <v>15906.8100285</v>
      </c>
      <c r="K35">
        <v>93006.296264849996</v>
      </c>
      <c r="L35">
        <v>5908.4715109999997</v>
      </c>
      <c r="M35">
        <v>9751.8349419999995</v>
      </c>
      <c r="N35">
        <v>34752.191055869996</v>
      </c>
      <c r="O35">
        <v>21740.576067999998</v>
      </c>
      <c r="P35">
        <v>3473.3723513999998</v>
      </c>
      <c r="Q35">
        <v>3069.1928910000001</v>
      </c>
    </row>
    <row r="36" spans="1:17" x14ac:dyDescent="0.3">
      <c r="A36">
        <v>36043</v>
      </c>
      <c r="B36" t="s">
        <v>47</v>
      </c>
      <c r="C36" t="s">
        <v>53</v>
      </c>
      <c r="D36">
        <v>140.942049064695</v>
      </c>
      <c r="E36">
        <v>34780.671501099998</v>
      </c>
      <c r="F36">
        <v>81.528000786999996</v>
      </c>
      <c r="G36">
        <v>697511.20212799998</v>
      </c>
      <c r="H36">
        <v>5259.7522822999999</v>
      </c>
      <c r="I36">
        <v>6826.4196899999997</v>
      </c>
      <c r="J36">
        <v>12423.841267</v>
      </c>
      <c r="K36">
        <v>82836.482799000005</v>
      </c>
      <c r="L36">
        <v>2652.8398467040001</v>
      </c>
      <c r="M36">
        <v>5284.9279343999997</v>
      </c>
      <c r="N36">
        <v>18575.613382</v>
      </c>
      <c r="O36">
        <v>37338.604347</v>
      </c>
      <c r="P36">
        <v>3129.587</v>
      </c>
      <c r="Q36">
        <v>26282.69946</v>
      </c>
    </row>
    <row r="37" spans="1:17" x14ac:dyDescent="0.3">
      <c r="A37">
        <v>36051</v>
      </c>
      <c r="B37" t="s">
        <v>47</v>
      </c>
      <c r="C37" t="s">
        <v>54</v>
      </c>
      <c r="D37">
        <v>27.48065639</v>
      </c>
      <c r="E37">
        <v>121843.16115</v>
      </c>
      <c r="F37">
        <v>146.10624189999999</v>
      </c>
      <c r="G37">
        <v>158357.34820000001</v>
      </c>
      <c r="H37">
        <v>5420.2107530000003</v>
      </c>
      <c r="I37">
        <v>5841.2494450000004</v>
      </c>
      <c r="J37">
        <v>6539.5456199999999</v>
      </c>
      <c r="K37">
        <v>54799.791490000003</v>
      </c>
      <c r="L37">
        <v>1605.3497422</v>
      </c>
      <c r="M37">
        <v>5704.0762180000002</v>
      </c>
      <c r="N37">
        <v>16142.87939</v>
      </c>
      <c r="O37">
        <v>21016.511569999999</v>
      </c>
      <c r="P37">
        <v>7582.6823000000004</v>
      </c>
      <c r="Q37">
        <v>4738.0733899999996</v>
      </c>
    </row>
    <row r="38" spans="1:17" x14ac:dyDescent="0.3">
      <c r="A38">
        <v>36053</v>
      </c>
      <c r="B38" t="s">
        <v>47</v>
      </c>
      <c r="C38" t="s">
        <v>55</v>
      </c>
      <c r="D38">
        <v>199.556588</v>
      </c>
      <c r="E38">
        <v>59488.610919999999</v>
      </c>
      <c r="F38">
        <v>126.0078465</v>
      </c>
      <c r="G38">
        <v>207069.89512999999</v>
      </c>
      <c r="H38">
        <v>6733.8324789999997</v>
      </c>
      <c r="I38">
        <v>5674.653026</v>
      </c>
      <c r="J38">
        <v>7584.2923600000004</v>
      </c>
      <c r="K38">
        <v>89617.329500000007</v>
      </c>
      <c r="L38">
        <v>2323.6409669</v>
      </c>
      <c r="M38">
        <v>4888.6480659999997</v>
      </c>
      <c r="N38">
        <v>17997.216509999998</v>
      </c>
      <c r="O38">
        <v>6194.6298999999999</v>
      </c>
      <c r="P38">
        <v>7881.9422000000004</v>
      </c>
      <c r="Q38">
        <v>7438.8975</v>
      </c>
    </row>
    <row r="39" spans="1:17" x14ac:dyDescent="0.3">
      <c r="A39">
        <v>36065</v>
      </c>
      <c r="B39" t="s">
        <v>47</v>
      </c>
      <c r="C39" t="s">
        <v>56</v>
      </c>
      <c r="D39">
        <v>262.89336209999999</v>
      </c>
      <c r="E39">
        <v>73069.256139999998</v>
      </c>
      <c r="F39">
        <v>134.46419449999999</v>
      </c>
      <c r="G39">
        <v>479251.04297000001</v>
      </c>
      <c r="H39">
        <v>16820.303687489999</v>
      </c>
      <c r="I39">
        <v>13489.91912448</v>
      </c>
      <c r="J39">
        <v>18088.682277</v>
      </c>
      <c r="K39">
        <v>94950.981499999994</v>
      </c>
      <c r="L39">
        <v>4413.0009628400003</v>
      </c>
      <c r="M39">
        <v>10379.8083437</v>
      </c>
      <c r="N39">
        <v>51437.434427</v>
      </c>
      <c r="O39">
        <v>35583.279401</v>
      </c>
      <c r="P39">
        <v>3784.1352000000002</v>
      </c>
      <c r="Q39">
        <v>3237.6985</v>
      </c>
    </row>
    <row r="40" spans="1:17" x14ac:dyDescent="0.3">
      <c r="A40">
        <v>36067</v>
      </c>
      <c r="B40" t="s">
        <v>47</v>
      </c>
      <c r="C40" t="s">
        <v>57</v>
      </c>
      <c r="D40">
        <v>327.89417200000003</v>
      </c>
      <c r="E40">
        <v>75894.016919999995</v>
      </c>
      <c r="F40">
        <v>155.34958589999999</v>
      </c>
      <c r="G40">
        <v>187073.09870999999</v>
      </c>
      <c r="H40">
        <v>26076.303489999998</v>
      </c>
      <c r="I40">
        <v>13985.786747</v>
      </c>
      <c r="J40">
        <v>14829.84679</v>
      </c>
      <c r="K40">
        <v>60641.358959999998</v>
      </c>
      <c r="L40">
        <v>2973.6650270999999</v>
      </c>
      <c r="M40">
        <v>23386.316439999999</v>
      </c>
      <c r="N40">
        <v>55601.712399999997</v>
      </c>
      <c r="O40">
        <v>20986.2657889</v>
      </c>
      <c r="P40">
        <v>14264.201673600001</v>
      </c>
      <c r="Q40">
        <v>19399.770199999999</v>
      </c>
    </row>
    <row r="41" spans="1:17" x14ac:dyDescent="0.3">
      <c r="A41">
        <v>36069</v>
      </c>
      <c r="B41" t="s">
        <v>47</v>
      </c>
      <c r="C41" t="s">
        <v>58</v>
      </c>
      <c r="D41">
        <v>132.74120032678201</v>
      </c>
      <c r="E41">
        <v>97861.318520000001</v>
      </c>
      <c r="F41">
        <v>156.96875312</v>
      </c>
      <c r="G41">
        <v>145192.80623399999</v>
      </c>
      <c r="H41">
        <v>8678.6049500000008</v>
      </c>
      <c r="I41">
        <v>6600.049935</v>
      </c>
      <c r="J41">
        <v>31969.022260999998</v>
      </c>
      <c r="K41">
        <v>50850.991030999998</v>
      </c>
      <c r="L41">
        <v>1107.090794</v>
      </c>
      <c r="M41">
        <v>8147.7719550000002</v>
      </c>
      <c r="N41">
        <v>40342.702570000001</v>
      </c>
      <c r="O41">
        <v>14756.777289</v>
      </c>
      <c r="P41">
        <v>7266.2204325000002</v>
      </c>
      <c r="Q41">
        <v>10953.7</v>
      </c>
    </row>
    <row r="42" spans="1:17" x14ac:dyDescent="0.3">
      <c r="A42">
        <v>36077</v>
      </c>
      <c r="B42" t="s">
        <v>47</v>
      </c>
      <c r="C42" t="s">
        <v>59</v>
      </c>
      <c r="D42">
        <v>95.628336965000003</v>
      </c>
      <c r="E42">
        <v>40404.837309349998</v>
      </c>
      <c r="F42">
        <v>85.117148479999997</v>
      </c>
      <c r="G42">
        <v>397667.85398499999</v>
      </c>
      <c r="H42">
        <v>4654.3474372000001</v>
      </c>
      <c r="I42">
        <v>9104.8103080000001</v>
      </c>
      <c r="J42">
        <v>10715.452637</v>
      </c>
      <c r="K42">
        <v>108350.864949</v>
      </c>
      <c r="L42">
        <v>3842.6987920000001</v>
      </c>
      <c r="M42">
        <v>3120.9478591000002</v>
      </c>
      <c r="N42">
        <v>13286.743301</v>
      </c>
      <c r="O42">
        <v>18410.891162399999</v>
      </c>
      <c r="P42">
        <v>16316.735881959999</v>
      </c>
      <c r="Q42">
        <v>24020.528980999999</v>
      </c>
    </row>
    <row r="43" spans="1:17" x14ac:dyDescent="0.3">
      <c r="A43">
        <v>36095</v>
      </c>
      <c r="B43" t="s">
        <v>47</v>
      </c>
      <c r="C43" t="s">
        <v>60</v>
      </c>
      <c r="D43">
        <v>51.797429000000001</v>
      </c>
      <c r="E43">
        <v>20421.209989999999</v>
      </c>
      <c r="F43">
        <v>49.5362583</v>
      </c>
      <c r="G43">
        <v>274661.3504</v>
      </c>
      <c r="H43">
        <v>3244.9295900000002</v>
      </c>
      <c r="I43">
        <v>4926.3991999999998</v>
      </c>
      <c r="J43">
        <v>5032.1521000000002</v>
      </c>
      <c r="K43">
        <v>64269.9997</v>
      </c>
      <c r="L43">
        <v>3333.6194</v>
      </c>
      <c r="M43">
        <v>1661.2204400000001</v>
      </c>
      <c r="N43">
        <v>9996.9419999999991</v>
      </c>
      <c r="O43">
        <v>6681.1485000000002</v>
      </c>
      <c r="P43">
        <v>2821.4942000000001</v>
      </c>
      <c r="Q43">
        <v>3697.5382</v>
      </c>
    </row>
    <row r="44" spans="1:17" x14ac:dyDescent="0.3">
      <c r="A44">
        <v>36097</v>
      </c>
      <c r="B44" t="s">
        <v>47</v>
      </c>
      <c r="C44" t="s">
        <v>61</v>
      </c>
      <c r="D44">
        <v>47.427889999999998</v>
      </c>
      <c r="E44">
        <v>22027.231521999998</v>
      </c>
      <c r="F44">
        <v>49.056364199999997</v>
      </c>
      <c r="G44">
        <v>127006.35778999999</v>
      </c>
      <c r="H44">
        <v>1903.964273</v>
      </c>
      <c r="I44">
        <v>2772.9957100000001</v>
      </c>
      <c r="J44">
        <v>5132.89678</v>
      </c>
      <c r="K44">
        <v>31221.108049999999</v>
      </c>
      <c r="L44">
        <v>862.37192000000005</v>
      </c>
      <c r="M44">
        <v>733.23313570000005</v>
      </c>
      <c r="N44">
        <v>11025.6896</v>
      </c>
      <c r="O44">
        <v>10566.69479</v>
      </c>
      <c r="P44">
        <v>3447.6316299999999</v>
      </c>
      <c r="Q44">
        <v>2293.0129700000002</v>
      </c>
    </row>
    <row r="45" spans="1:17" x14ac:dyDescent="0.3">
      <c r="A45">
        <v>36101</v>
      </c>
      <c r="B45" t="s">
        <v>47</v>
      </c>
      <c r="C45" t="s">
        <v>62</v>
      </c>
      <c r="D45">
        <v>251.6912093</v>
      </c>
      <c r="E45">
        <v>101846.905614</v>
      </c>
      <c r="F45">
        <v>237.48046814</v>
      </c>
      <c r="G45">
        <v>503214.09233999997</v>
      </c>
      <c r="H45">
        <v>8538.3166280000005</v>
      </c>
      <c r="I45">
        <v>11131.250667</v>
      </c>
      <c r="J45">
        <v>17991.384160000001</v>
      </c>
      <c r="K45">
        <v>178133.76933000001</v>
      </c>
      <c r="L45">
        <v>4294.418694</v>
      </c>
      <c r="M45">
        <v>3392.6317869999998</v>
      </c>
      <c r="N45">
        <v>39337.54391</v>
      </c>
      <c r="O45">
        <v>17434.682732000001</v>
      </c>
      <c r="P45">
        <v>9471.3316599999998</v>
      </c>
      <c r="Q45">
        <v>3334.0252489999998</v>
      </c>
    </row>
    <row r="46" spans="1:17" x14ac:dyDescent="0.3">
      <c r="A46">
        <v>36107</v>
      </c>
      <c r="B46" t="s">
        <v>47</v>
      </c>
      <c r="C46" t="s">
        <v>63</v>
      </c>
      <c r="D46">
        <v>84.943931610480007</v>
      </c>
      <c r="E46">
        <v>21546.950246789998</v>
      </c>
      <c r="F46">
        <v>50.486800139000003</v>
      </c>
      <c r="G46">
        <v>203739.43059557999</v>
      </c>
      <c r="H46">
        <v>4352.9884320000001</v>
      </c>
      <c r="I46">
        <v>5111.0702379000004</v>
      </c>
      <c r="J46">
        <v>6302.3082809999996</v>
      </c>
      <c r="K46">
        <v>56997.4157166</v>
      </c>
      <c r="L46">
        <v>2004.4804810000001</v>
      </c>
      <c r="M46">
        <v>1932.1324031500001</v>
      </c>
      <c r="N46">
        <v>21253.299701</v>
      </c>
      <c r="O46">
        <v>7002.5840310000003</v>
      </c>
      <c r="P46">
        <v>3010.2818510000002</v>
      </c>
      <c r="Q46">
        <v>1252.81582</v>
      </c>
    </row>
    <row r="47" spans="1:17" x14ac:dyDescent="0.3">
      <c r="A47">
        <v>36109</v>
      </c>
      <c r="B47" t="s">
        <v>47</v>
      </c>
      <c r="C47" t="s">
        <v>64</v>
      </c>
      <c r="D47">
        <v>117.0470021468</v>
      </c>
      <c r="E47">
        <v>27680.342716399999</v>
      </c>
      <c r="F47">
        <v>73.012358456000001</v>
      </c>
      <c r="G47">
        <v>157983.69255750001</v>
      </c>
      <c r="H47">
        <v>4383.2213918999996</v>
      </c>
      <c r="I47">
        <v>4732.4846461999996</v>
      </c>
      <c r="J47">
        <v>21999.182753000001</v>
      </c>
      <c r="K47">
        <v>38345.703207999999</v>
      </c>
      <c r="L47">
        <v>1515.9686073</v>
      </c>
      <c r="M47">
        <v>2789.1094054</v>
      </c>
      <c r="N47">
        <v>33584.429803999999</v>
      </c>
      <c r="O47">
        <v>12146.516626299999</v>
      </c>
      <c r="P47">
        <v>5375.8204999999998</v>
      </c>
      <c r="Q47">
        <v>3868.4541800000002</v>
      </c>
    </row>
    <row r="48" spans="1:17" x14ac:dyDescent="0.3">
      <c r="A48">
        <v>36123</v>
      </c>
      <c r="B48" t="s">
        <v>47</v>
      </c>
      <c r="C48" t="s">
        <v>65</v>
      </c>
      <c r="D48">
        <v>4.3543320000000003</v>
      </c>
      <c r="E48">
        <v>53563.052355</v>
      </c>
      <c r="F48">
        <v>99.909742969999996</v>
      </c>
      <c r="G48">
        <v>90861.284369999994</v>
      </c>
      <c r="H48">
        <v>2719.90706</v>
      </c>
      <c r="I48">
        <v>3378.3881200000001</v>
      </c>
      <c r="J48">
        <v>2897.2323900000001</v>
      </c>
      <c r="K48">
        <v>42232.720670000002</v>
      </c>
      <c r="L48">
        <v>626.33437000000004</v>
      </c>
      <c r="M48">
        <v>879.40228000000002</v>
      </c>
      <c r="N48">
        <v>9026.4066999999995</v>
      </c>
      <c r="O48">
        <v>27435.665000000001</v>
      </c>
      <c r="P48">
        <v>3413.8692999999998</v>
      </c>
      <c r="Q48">
        <v>3366.6601999999998</v>
      </c>
    </row>
    <row r="49" spans="1:17" x14ac:dyDescent="0.3">
      <c r="A49">
        <v>42001</v>
      </c>
      <c r="B49" t="s">
        <v>66</v>
      </c>
      <c r="C49" t="s">
        <v>67</v>
      </c>
      <c r="D49">
        <v>515.00000899999998</v>
      </c>
      <c r="E49">
        <v>85646.456944339996</v>
      </c>
      <c r="F49">
        <v>146.651554549</v>
      </c>
      <c r="G49">
        <v>107327.68180000001</v>
      </c>
      <c r="H49">
        <v>9469.5808949999991</v>
      </c>
      <c r="I49">
        <v>4452.9040340000001</v>
      </c>
      <c r="J49">
        <v>13135.477650000001</v>
      </c>
      <c r="K49">
        <v>48528.549835500002</v>
      </c>
      <c r="L49">
        <v>1450.7004219999999</v>
      </c>
      <c r="M49">
        <v>3887.2107590000001</v>
      </c>
      <c r="N49">
        <v>35088.505512099997</v>
      </c>
      <c r="O49">
        <v>4996.1446143000003</v>
      </c>
      <c r="P49">
        <v>11504.327739</v>
      </c>
      <c r="Q49">
        <v>7793.7159249799997</v>
      </c>
    </row>
    <row r="50" spans="1:17" x14ac:dyDescent="0.3">
      <c r="A50">
        <v>42009</v>
      </c>
      <c r="B50" t="s">
        <v>66</v>
      </c>
      <c r="C50" t="s">
        <v>68</v>
      </c>
      <c r="D50">
        <v>89.99999613</v>
      </c>
      <c r="E50">
        <v>55582.922627704</v>
      </c>
      <c r="F50">
        <v>146.35558950403001</v>
      </c>
      <c r="G50">
        <v>430528.90349300002</v>
      </c>
      <c r="H50">
        <v>6540.2147981999997</v>
      </c>
      <c r="I50">
        <v>5575.021579579</v>
      </c>
      <c r="J50">
        <v>15903.422563</v>
      </c>
      <c r="K50">
        <v>81198.175871150001</v>
      </c>
      <c r="L50">
        <v>2513.9005744000001</v>
      </c>
      <c r="M50">
        <v>3960.4749302999999</v>
      </c>
      <c r="N50">
        <v>33082.391689999997</v>
      </c>
      <c r="O50">
        <v>6948.912104</v>
      </c>
      <c r="P50">
        <v>5948.0175060000001</v>
      </c>
      <c r="Q50">
        <v>2794.4642110999998</v>
      </c>
    </row>
    <row r="51" spans="1:17" x14ac:dyDescent="0.3">
      <c r="A51">
        <v>42011</v>
      </c>
      <c r="B51" t="s">
        <v>66</v>
      </c>
      <c r="C51" t="s">
        <v>69</v>
      </c>
      <c r="D51">
        <v>1658.9999812999999</v>
      </c>
      <c r="E51">
        <v>124817.47968869199</v>
      </c>
      <c r="F51">
        <v>410.4923523667</v>
      </c>
      <c r="G51">
        <v>208238.033711</v>
      </c>
      <c r="H51">
        <v>27377.594075000001</v>
      </c>
      <c r="I51">
        <v>9052.3628688999997</v>
      </c>
      <c r="J51">
        <v>16248.327923000001</v>
      </c>
      <c r="K51">
        <v>67155.143730969998</v>
      </c>
      <c r="L51">
        <v>3960.9293751</v>
      </c>
      <c r="M51">
        <v>17522.061059600001</v>
      </c>
      <c r="N51">
        <v>54069.157826000002</v>
      </c>
      <c r="O51">
        <v>7391.7949405999998</v>
      </c>
      <c r="P51">
        <v>8349.4877909999996</v>
      </c>
      <c r="Q51">
        <v>7830.8614545500004</v>
      </c>
    </row>
    <row r="52" spans="1:17" x14ac:dyDescent="0.3">
      <c r="A52">
        <v>42013</v>
      </c>
      <c r="B52" t="s">
        <v>66</v>
      </c>
      <c r="C52" t="s">
        <v>70</v>
      </c>
      <c r="D52">
        <v>270.99997824000002</v>
      </c>
      <c r="E52">
        <v>37827.676835721002</v>
      </c>
      <c r="F52">
        <v>130.752415754</v>
      </c>
      <c r="G52">
        <v>211941.60686699999</v>
      </c>
      <c r="H52">
        <v>9382.4316705019992</v>
      </c>
      <c r="I52">
        <v>3774.8876571129999</v>
      </c>
      <c r="J52">
        <v>7033.0810531710003</v>
      </c>
      <c r="K52">
        <v>27351.815414920002</v>
      </c>
      <c r="L52">
        <v>1731.02808888</v>
      </c>
      <c r="M52">
        <v>6576.7047130499996</v>
      </c>
      <c r="N52">
        <v>22825.707137081001</v>
      </c>
      <c r="O52">
        <v>3091.3321888999999</v>
      </c>
      <c r="P52">
        <v>3439.6730250000001</v>
      </c>
      <c r="Q52">
        <v>1943.68326643</v>
      </c>
    </row>
    <row r="53" spans="1:17" x14ac:dyDescent="0.3">
      <c r="A53">
        <v>42015</v>
      </c>
      <c r="B53" t="s">
        <v>66</v>
      </c>
      <c r="C53" t="s">
        <v>71</v>
      </c>
      <c r="D53">
        <v>605.9999937</v>
      </c>
      <c r="E53">
        <v>68321.782279000006</v>
      </c>
      <c r="F53">
        <v>159.926498912</v>
      </c>
      <c r="G53">
        <v>411887.22234699997</v>
      </c>
      <c r="H53">
        <v>8723.2218659999999</v>
      </c>
      <c r="I53">
        <v>5589.7376869999998</v>
      </c>
      <c r="J53">
        <v>27637.453669999999</v>
      </c>
      <c r="K53">
        <v>148553.13763899999</v>
      </c>
      <c r="L53">
        <v>2349.0827199999999</v>
      </c>
      <c r="M53">
        <v>4607.5161939999998</v>
      </c>
      <c r="N53">
        <v>23643.95768</v>
      </c>
      <c r="O53">
        <v>17168.826489999999</v>
      </c>
      <c r="P53">
        <v>10792.33638918</v>
      </c>
      <c r="Q53">
        <v>13007.921929</v>
      </c>
    </row>
    <row r="54" spans="1:17" x14ac:dyDescent="0.3">
      <c r="A54">
        <v>42021</v>
      </c>
      <c r="B54" t="s">
        <v>66</v>
      </c>
      <c r="C54" t="s">
        <v>72</v>
      </c>
      <c r="D54">
        <v>442.99999886000001</v>
      </c>
      <c r="E54">
        <v>33172.095179199998</v>
      </c>
      <c r="F54">
        <v>39.859419029999998</v>
      </c>
      <c r="G54">
        <v>272112.18741999997</v>
      </c>
      <c r="H54">
        <v>12014.755364000001</v>
      </c>
      <c r="I54">
        <v>5064.2414307999998</v>
      </c>
      <c r="J54">
        <v>21721.947757000002</v>
      </c>
      <c r="K54">
        <v>26530.515217600001</v>
      </c>
      <c r="L54">
        <v>2108.5124987700001</v>
      </c>
      <c r="M54">
        <v>8380.9960517100008</v>
      </c>
      <c r="N54">
        <v>37680.3531</v>
      </c>
      <c r="O54">
        <v>6165.3049950000004</v>
      </c>
      <c r="P54">
        <v>7089.9479330000004</v>
      </c>
      <c r="Q54">
        <v>11399.8641112</v>
      </c>
    </row>
    <row r="55" spans="1:17" x14ac:dyDescent="0.3">
      <c r="A55">
        <v>42023</v>
      </c>
      <c r="B55" t="s">
        <v>66</v>
      </c>
      <c r="C55" t="s">
        <v>73</v>
      </c>
      <c r="D55">
        <v>74.000008100000002</v>
      </c>
      <c r="E55">
        <v>442.06808544299997</v>
      </c>
      <c r="F55">
        <v>2.0028021183</v>
      </c>
      <c r="G55">
        <v>231791.39446700001</v>
      </c>
      <c r="H55">
        <v>780.18562351000003</v>
      </c>
      <c r="I55">
        <v>505.5304218</v>
      </c>
      <c r="J55">
        <v>5559.1427240000003</v>
      </c>
      <c r="K55">
        <v>2477.88271936</v>
      </c>
      <c r="L55">
        <v>640.51892699999996</v>
      </c>
      <c r="M55">
        <v>1365.6679386000001</v>
      </c>
      <c r="N55">
        <v>2686.7962000000002</v>
      </c>
      <c r="O55">
        <v>2676.1439786999999</v>
      </c>
      <c r="P55">
        <v>1556.1320800000001</v>
      </c>
      <c r="Q55">
        <v>4426.9594969999998</v>
      </c>
    </row>
    <row r="56" spans="1:17" x14ac:dyDescent="0.3">
      <c r="A56">
        <v>42025</v>
      </c>
      <c r="B56" t="s">
        <v>66</v>
      </c>
      <c r="C56" t="s">
        <v>74</v>
      </c>
      <c r="D56">
        <v>21.591536328</v>
      </c>
      <c r="E56">
        <v>10131.29010921</v>
      </c>
      <c r="F56">
        <v>7.4520142463000001</v>
      </c>
      <c r="G56">
        <v>167190.07823799999</v>
      </c>
      <c r="H56">
        <v>5758.0503040000003</v>
      </c>
      <c r="I56">
        <v>3114.2390540000001</v>
      </c>
      <c r="J56">
        <v>7019.8552</v>
      </c>
      <c r="K56">
        <v>7979.3754820000004</v>
      </c>
      <c r="L56">
        <v>1814.2361739999999</v>
      </c>
      <c r="M56">
        <v>9784.3204839999999</v>
      </c>
      <c r="N56">
        <v>10676.616206999999</v>
      </c>
      <c r="O56">
        <v>4947.6138819999996</v>
      </c>
      <c r="P56">
        <v>4279.1424999999999</v>
      </c>
      <c r="Q56">
        <v>15203.58726</v>
      </c>
    </row>
    <row r="57" spans="1:17" x14ac:dyDescent="0.3">
      <c r="A57">
        <v>42027</v>
      </c>
      <c r="B57" t="s">
        <v>66</v>
      </c>
      <c r="C57" t="s">
        <v>75</v>
      </c>
      <c r="D57">
        <v>352.99999869999999</v>
      </c>
      <c r="E57">
        <v>52021.200218088001</v>
      </c>
      <c r="F57">
        <v>102.86705876000001</v>
      </c>
      <c r="G57">
        <v>493924.65230000002</v>
      </c>
      <c r="H57">
        <v>8472.3414778999995</v>
      </c>
      <c r="I57">
        <v>5800.7186104299999</v>
      </c>
      <c r="J57">
        <v>23970.173277999998</v>
      </c>
      <c r="K57">
        <v>50165.833168600002</v>
      </c>
      <c r="L57">
        <v>3271.4711245100002</v>
      </c>
      <c r="M57">
        <v>9982.9221485399994</v>
      </c>
      <c r="N57">
        <v>34910.742554999997</v>
      </c>
      <c r="O57">
        <v>8098.8899484000003</v>
      </c>
      <c r="P57">
        <v>7016.0074076999999</v>
      </c>
      <c r="Q57">
        <v>14215.52601471</v>
      </c>
    </row>
    <row r="58" spans="1:17" x14ac:dyDescent="0.3">
      <c r="A58">
        <v>42029</v>
      </c>
      <c r="B58" t="s">
        <v>66</v>
      </c>
      <c r="C58" t="s">
        <v>76</v>
      </c>
      <c r="D58">
        <v>1226.9996920000001</v>
      </c>
      <c r="E58">
        <v>63091.069060000002</v>
      </c>
      <c r="F58">
        <v>253.32231128000001</v>
      </c>
      <c r="G58">
        <v>145686.13164000001</v>
      </c>
      <c r="H58">
        <v>30513.075994999999</v>
      </c>
      <c r="I58">
        <v>8271.7540449999997</v>
      </c>
      <c r="J58">
        <v>21189.19212</v>
      </c>
      <c r="K58">
        <v>61314.006179000004</v>
      </c>
      <c r="L58">
        <v>5099.1084899999996</v>
      </c>
      <c r="M58">
        <v>35837.204839999999</v>
      </c>
      <c r="N58">
        <v>89688.258549999999</v>
      </c>
      <c r="O58">
        <v>5839.640007</v>
      </c>
      <c r="P58">
        <v>10525.63459</v>
      </c>
      <c r="Q58">
        <v>7361.1395700000003</v>
      </c>
    </row>
    <row r="59" spans="1:17" x14ac:dyDescent="0.3">
      <c r="A59">
        <v>42033</v>
      </c>
      <c r="B59" t="s">
        <v>66</v>
      </c>
      <c r="C59" t="s">
        <v>77</v>
      </c>
      <c r="D59">
        <v>114.00000256</v>
      </c>
      <c r="E59">
        <v>21739.436946366</v>
      </c>
      <c r="F59">
        <v>26.095918374</v>
      </c>
      <c r="G59">
        <v>515436.27750329999</v>
      </c>
      <c r="H59">
        <v>9952.1557386000004</v>
      </c>
      <c r="I59">
        <v>6257.4257011</v>
      </c>
      <c r="J59">
        <v>42939.818048499998</v>
      </c>
      <c r="K59">
        <v>40558.9247349</v>
      </c>
      <c r="L59">
        <v>3208.8496628449998</v>
      </c>
      <c r="M59">
        <v>13352.92422535</v>
      </c>
      <c r="N59">
        <v>36695.975806000002</v>
      </c>
      <c r="O59">
        <v>11200.350699398199</v>
      </c>
      <c r="P59">
        <v>13442.0068133</v>
      </c>
      <c r="Q59">
        <v>23609.627410000001</v>
      </c>
    </row>
    <row r="60" spans="1:17" x14ac:dyDescent="0.3">
      <c r="A60">
        <v>42035</v>
      </c>
      <c r="B60" t="s">
        <v>66</v>
      </c>
      <c r="C60" t="s">
        <v>78</v>
      </c>
      <c r="D60">
        <v>517.99996871999997</v>
      </c>
      <c r="E60">
        <v>19312.9510547549</v>
      </c>
      <c r="F60">
        <v>88.685722484603005</v>
      </c>
      <c r="G60">
        <v>475819.31643469998</v>
      </c>
      <c r="H60">
        <v>3982.5116294049999</v>
      </c>
      <c r="I60">
        <v>2539.4699719</v>
      </c>
      <c r="J60">
        <v>11258.6153603</v>
      </c>
      <c r="K60">
        <v>16024.189404624</v>
      </c>
      <c r="L60">
        <v>1704.8240502900001</v>
      </c>
      <c r="M60">
        <v>6386.9064211064997</v>
      </c>
      <c r="N60">
        <v>12857.2283482</v>
      </c>
      <c r="O60">
        <v>8922.2452886999999</v>
      </c>
      <c r="P60">
        <v>5323.1805604716001</v>
      </c>
      <c r="Q60">
        <v>9296.7425363999992</v>
      </c>
    </row>
    <row r="61" spans="1:17" x14ac:dyDescent="0.3">
      <c r="A61">
        <v>42037</v>
      </c>
      <c r="B61" t="s">
        <v>66</v>
      </c>
      <c r="C61" t="s">
        <v>79</v>
      </c>
      <c r="D61">
        <v>553.99996666000004</v>
      </c>
      <c r="E61">
        <v>71871.985922670006</v>
      </c>
      <c r="F61">
        <v>69.771612302999998</v>
      </c>
      <c r="G61">
        <v>163684.67581799999</v>
      </c>
      <c r="H61">
        <v>5873.1488098999998</v>
      </c>
      <c r="I61">
        <v>3562.4438071300001</v>
      </c>
      <c r="J61">
        <v>8128.2289426200005</v>
      </c>
      <c r="K61">
        <v>25601.012406999998</v>
      </c>
      <c r="L61">
        <v>1695.14517237</v>
      </c>
      <c r="M61">
        <v>5424.0808863599996</v>
      </c>
      <c r="N61">
        <v>15520.86269398</v>
      </c>
      <c r="O61">
        <v>6164.7707929999997</v>
      </c>
      <c r="P61">
        <v>2660.3368956310001</v>
      </c>
      <c r="Q61">
        <v>2887.5434180000002</v>
      </c>
    </row>
    <row r="62" spans="1:17" x14ac:dyDescent="0.3">
      <c r="A62">
        <v>42041</v>
      </c>
      <c r="B62" t="s">
        <v>66</v>
      </c>
      <c r="C62" t="s">
        <v>80</v>
      </c>
      <c r="D62">
        <v>601.00003139</v>
      </c>
      <c r="E62">
        <v>76107.906675234</v>
      </c>
      <c r="F62">
        <v>232.68992899989999</v>
      </c>
      <c r="G62">
        <v>120414.036185</v>
      </c>
      <c r="H62">
        <v>18947.055692049002</v>
      </c>
      <c r="I62">
        <v>5891.6405885940003</v>
      </c>
      <c r="J62">
        <v>14179.195822</v>
      </c>
      <c r="K62">
        <v>48288.45555472</v>
      </c>
      <c r="L62">
        <v>1009.33845004</v>
      </c>
      <c r="M62">
        <v>13005.56526485</v>
      </c>
      <c r="N62">
        <v>39094.865392200001</v>
      </c>
      <c r="O62">
        <v>4581.7422974000001</v>
      </c>
      <c r="P62">
        <v>5146.0853632999997</v>
      </c>
      <c r="Q62">
        <v>4690.5975851000003</v>
      </c>
    </row>
    <row r="63" spans="1:17" x14ac:dyDescent="0.3">
      <c r="A63">
        <v>42043</v>
      </c>
      <c r="B63" t="s">
        <v>66</v>
      </c>
      <c r="C63" t="s">
        <v>81</v>
      </c>
      <c r="D63">
        <v>675.00001891700003</v>
      </c>
      <c r="E63">
        <v>42802.359392878003</v>
      </c>
      <c r="F63">
        <v>153.43470222440001</v>
      </c>
      <c r="G63">
        <v>152685.735759731</v>
      </c>
      <c r="H63">
        <v>27715.323064782999</v>
      </c>
      <c r="I63">
        <v>4329.7506684800001</v>
      </c>
      <c r="J63">
        <v>14227.4220523595</v>
      </c>
      <c r="K63">
        <v>25432.873105462</v>
      </c>
      <c r="L63">
        <v>3404.1538595779998</v>
      </c>
      <c r="M63">
        <v>15495.529118721</v>
      </c>
      <c r="N63">
        <v>37356.050698150997</v>
      </c>
      <c r="O63">
        <v>23517.26338</v>
      </c>
      <c r="P63">
        <v>5677.6674365999997</v>
      </c>
      <c r="Q63">
        <v>3759.9260990500002</v>
      </c>
    </row>
    <row r="64" spans="1:17" x14ac:dyDescent="0.3">
      <c r="A64">
        <v>42047</v>
      </c>
      <c r="B64" t="s">
        <v>66</v>
      </c>
      <c r="C64" t="s">
        <v>82</v>
      </c>
      <c r="D64">
        <v>99.999997769999993</v>
      </c>
      <c r="E64">
        <v>4731.1907716799997</v>
      </c>
      <c r="F64">
        <v>7.3541791029999999</v>
      </c>
      <c r="G64">
        <v>429068.20575999998</v>
      </c>
      <c r="H64">
        <v>4581.3908862899998</v>
      </c>
      <c r="I64">
        <v>2746.0772617299999</v>
      </c>
      <c r="J64">
        <v>20725.981580799998</v>
      </c>
      <c r="K64">
        <v>12385.960143800001</v>
      </c>
      <c r="L64">
        <v>1898.5230630000001</v>
      </c>
      <c r="M64">
        <v>7001.2349112000002</v>
      </c>
      <c r="N64">
        <v>13070.414187</v>
      </c>
      <c r="O64">
        <v>4968.0905943999996</v>
      </c>
      <c r="P64">
        <v>5281.2115700000004</v>
      </c>
      <c r="Q64">
        <v>26112.622228</v>
      </c>
    </row>
    <row r="65" spans="1:17" x14ac:dyDescent="0.3">
      <c r="A65">
        <v>42055</v>
      </c>
      <c r="B65" t="s">
        <v>66</v>
      </c>
      <c r="C65" t="s">
        <v>83</v>
      </c>
      <c r="D65">
        <v>1279.00000054</v>
      </c>
      <c r="E65">
        <v>115562.889621886</v>
      </c>
      <c r="F65">
        <v>473.03881254150002</v>
      </c>
      <c r="G65">
        <v>185862.65158999999</v>
      </c>
      <c r="H65">
        <v>13499.35444829</v>
      </c>
      <c r="I65">
        <v>6054.8484755099998</v>
      </c>
      <c r="J65">
        <v>15507.955013254999</v>
      </c>
      <c r="K65">
        <v>89358.528507675001</v>
      </c>
      <c r="L65">
        <v>103.53458838100001</v>
      </c>
      <c r="M65">
        <v>8387.6599995199995</v>
      </c>
      <c r="N65">
        <v>42199.97041206</v>
      </c>
      <c r="O65">
        <v>5015.7387903193003</v>
      </c>
      <c r="P65">
        <v>7498.4369189999998</v>
      </c>
      <c r="Q65">
        <v>3798.4921036000001</v>
      </c>
    </row>
    <row r="66" spans="1:17" x14ac:dyDescent="0.3">
      <c r="A66">
        <v>42057</v>
      </c>
      <c r="B66" t="s">
        <v>66</v>
      </c>
      <c r="C66" t="s">
        <v>84</v>
      </c>
      <c r="D66">
        <v>33.00000301</v>
      </c>
      <c r="E66">
        <v>25544.249178090002</v>
      </c>
      <c r="F66">
        <v>66.497010923000005</v>
      </c>
      <c r="G66">
        <v>183497.683105</v>
      </c>
      <c r="H66">
        <v>2259.1169851300001</v>
      </c>
      <c r="I66">
        <v>2319.0851708800001</v>
      </c>
      <c r="J66">
        <v>7009.8229799999999</v>
      </c>
      <c r="K66">
        <v>40139.785150000003</v>
      </c>
      <c r="L66">
        <v>833.65734126400002</v>
      </c>
      <c r="M66">
        <v>2738.4187350369998</v>
      </c>
      <c r="N66">
        <v>9924.2924528000003</v>
      </c>
      <c r="O66">
        <v>2454.12102</v>
      </c>
      <c r="P66">
        <v>2563.3081048899999</v>
      </c>
      <c r="Q66">
        <v>971.4189705</v>
      </c>
    </row>
    <row r="67" spans="1:17" x14ac:dyDescent="0.3">
      <c r="A67">
        <v>42061</v>
      </c>
      <c r="B67" t="s">
        <v>66</v>
      </c>
      <c r="C67" t="s">
        <v>85</v>
      </c>
      <c r="D67">
        <v>171.99999935899999</v>
      </c>
      <c r="E67">
        <v>41485.952475162303</v>
      </c>
      <c r="F67">
        <v>117.45181084149</v>
      </c>
      <c r="G67">
        <v>404608.64558499999</v>
      </c>
      <c r="H67">
        <v>5122.3890965644996</v>
      </c>
      <c r="I67">
        <v>3261.1963691599999</v>
      </c>
      <c r="J67">
        <v>12043.028141917999</v>
      </c>
      <c r="K67">
        <v>49407.281382593603</v>
      </c>
      <c r="L67">
        <v>2200.84647111</v>
      </c>
      <c r="M67">
        <v>7059.4424019999997</v>
      </c>
      <c r="N67">
        <v>18892.301930318001</v>
      </c>
      <c r="O67">
        <v>14082.341168000001</v>
      </c>
      <c r="P67">
        <v>6579.9992469999997</v>
      </c>
      <c r="Q67">
        <v>4092.4158510000002</v>
      </c>
    </row>
    <row r="68" spans="1:17" x14ac:dyDescent="0.3">
      <c r="A68">
        <v>42063</v>
      </c>
      <c r="B68" t="s">
        <v>66</v>
      </c>
      <c r="C68" t="s">
        <v>86</v>
      </c>
      <c r="D68">
        <v>163.97413299999999</v>
      </c>
      <c r="E68">
        <v>71743.575870000001</v>
      </c>
      <c r="F68">
        <v>71.889221000000006</v>
      </c>
      <c r="G68">
        <v>299783.32179999998</v>
      </c>
      <c r="H68">
        <v>10070.845740000001</v>
      </c>
      <c r="I68">
        <v>5696.3998899999997</v>
      </c>
      <c r="J68">
        <v>23188.647000000001</v>
      </c>
      <c r="K68">
        <v>52298.386100000003</v>
      </c>
      <c r="L68">
        <v>2369.1457</v>
      </c>
      <c r="M68">
        <v>9802.9163200000003</v>
      </c>
      <c r="N68">
        <v>29988.197800000002</v>
      </c>
      <c r="O68">
        <v>6871.0218999999997</v>
      </c>
      <c r="P68">
        <v>8792.7162000000008</v>
      </c>
      <c r="Q68">
        <v>13105.51712</v>
      </c>
    </row>
    <row r="69" spans="1:17" x14ac:dyDescent="0.3">
      <c r="A69">
        <v>42065</v>
      </c>
      <c r="B69" t="s">
        <v>66</v>
      </c>
      <c r="C69" t="s">
        <v>87</v>
      </c>
      <c r="D69">
        <v>244.47204550000001</v>
      </c>
      <c r="E69">
        <v>27518.329451099999</v>
      </c>
      <c r="F69">
        <v>43.3277213</v>
      </c>
      <c r="G69">
        <v>241956.02848400001</v>
      </c>
      <c r="H69">
        <v>5822.2621312900001</v>
      </c>
      <c r="I69">
        <v>3747.2813999999998</v>
      </c>
      <c r="J69">
        <v>29278.775213000001</v>
      </c>
      <c r="K69">
        <v>43133.429479999999</v>
      </c>
      <c r="L69">
        <v>1927.2730724001999</v>
      </c>
      <c r="M69">
        <v>7036.2843499999999</v>
      </c>
      <c r="N69">
        <v>31613.8868148</v>
      </c>
      <c r="O69">
        <v>3590.350113</v>
      </c>
      <c r="P69">
        <v>7408.343484</v>
      </c>
      <c r="Q69">
        <v>17031.84405</v>
      </c>
    </row>
    <row r="70" spans="1:17" x14ac:dyDescent="0.3">
      <c r="A70">
        <v>42067</v>
      </c>
      <c r="B70" t="s">
        <v>66</v>
      </c>
      <c r="C70" t="s">
        <v>88</v>
      </c>
      <c r="D70">
        <v>10.999999212000001</v>
      </c>
      <c r="E70">
        <v>33907.876893061999</v>
      </c>
      <c r="F70">
        <v>117.0573990619</v>
      </c>
      <c r="G70">
        <v>153251.089094</v>
      </c>
      <c r="H70">
        <v>3507.9306348999999</v>
      </c>
      <c r="I70">
        <v>1730.694618</v>
      </c>
      <c r="J70">
        <v>4245.206373</v>
      </c>
      <c r="K70">
        <v>28022.734043658998</v>
      </c>
      <c r="L70">
        <v>819.99397299999998</v>
      </c>
      <c r="M70">
        <v>3595.7535889999999</v>
      </c>
      <c r="N70">
        <v>12501.437345799999</v>
      </c>
      <c r="O70">
        <v>3389.4717461</v>
      </c>
      <c r="P70">
        <v>4046.9963899999998</v>
      </c>
      <c r="Q70">
        <v>2700.4540409942001</v>
      </c>
    </row>
    <row r="71" spans="1:17" x14ac:dyDescent="0.3">
      <c r="A71">
        <v>42069</v>
      </c>
      <c r="B71" t="s">
        <v>66</v>
      </c>
      <c r="C71" t="s">
        <v>89</v>
      </c>
      <c r="D71">
        <v>291.99999200000002</v>
      </c>
      <c r="E71">
        <v>7833.6849980999996</v>
      </c>
      <c r="F71">
        <v>25.508007299999999</v>
      </c>
      <c r="G71">
        <v>169530.26915189999</v>
      </c>
      <c r="H71">
        <v>15516.989967019999</v>
      </c>
      <c r="I71">
        <v>5994.1547953270001</v>
      </c>
      <c r="J71">
        <v>12511.986885881</v>
      </c>
      <c r="K71">
        <v>18026.282440999999</v>
      </c>
      <c r="L71">
        <v>2600.653856291</v>
      </c>
      <c r="M71">
        <v>11748.701289225</v>
      </c>
      <c r="N71">
        <v>27752.632750569999</v>
      </c>
      <c r="O71">
        <v>7032.0558810000002</v>
      </c>
      <c r="P71">
        <v>3799.5134512250002</v>
      </c>
      <c r="Q71">
        <v>14876.878699999999</v>
      </c>
    </row>
    <row r="72" spans="1:17" x14ac:dyDescent="0.3">
      <c r="A72">
        <v>42071</v>
      </c>
      <c r="B72" t="s">
        <v>66</v>
      </c>
      <c r="C72" t="s">
        <v>90</v>
      </c>
      <c r="D72">
        <v>1210.000029</v>
      </c>
      <c r="E72">
        <v>202282.87054100001</v>
      </c>
      <c r="F72">
        <v>1603.5104983000001</v>
      </c>
      <c r="G72">
        <v>102640.6168208</v>
      </c>
      <c r="H72">
        <v>41389.974801999997</v>
      </c>
      <c r="I72">
        <v>10386.587512214001</v>
      </c>
      <c r="J72">
        <v>24312.378058048998</v>
      </c>
      <c r="K72">
        <v>106382.8337316</v>
      </c>
      <c r="L72">
        <v>700.46286991500006</v>
      </c>
      <c r="M72">
        <v>21971.167033869999</v>
      </c>
      <c r="N72">
        <v>82480.283623940006</v>
      </c>
      <c r="O72">
        <v>27318.569405999999</v>
      </c>
      <c r="P72">
        <v>4014.60122</v>
      </c>
      <c r="Q72">
        <v>2936.7576417999999</v>
      </c>
    </row>
    <row r="73" spans="1:17" x14ac:dyDescent="0.3">
      <c r="A73">
        <v>42075</v>
      </c>
      <c r="B73" t="s">
        <v>66</v>
      </c>
      <c r="C73" t="s">
        <v>91</v>
      </c>
      <c r="D73">
        <v>804.99996269999997</v>
      </c>
      <c r="E73">
        <v>63635.504907827999</v>
      </c>
      <c r="F73">
        <v>371.37762297199998</v>
      </c>
      <c r="G73">
        <v>68911.191976000002</v>
      </c>
      <c r="H73">
        <v>14820.981082781</v>
      </c>
      <c r="I73">
        <v>3374.8376969699998</v>
      </c>
      <c r="J73">
        <v>8713.5894282099998</v>
      </c>
      <c r="K73">
        <v>30678.067693780002</v>
      </c>
      <c r="L73">
        <v>679.76366117800001</v>
      </c>
      <c r="M73">
        <v>6478.1438817999997</v>
      </c>
      <c r="N73">
        <v>25042.750718439998</v>
      </c>
      <c r="O73">
        <v>2926.1887208100002</v>
      </c>
      <c r="P73">
        <v>3483.6329719</v>
      </c>
      <c r="Q73">
        <v>2075.021279</v>
      </c>
    </row>
    <row r="74" spans="1:17" x14ac:dyDescent="0.3">
      <c r="A74">
        <v>42079</v>
      </c>
      <c r="B74" t="s">
        <v>66</v>
      </c>
      <c r="C74" t="s">
        <v>92</v>
      </c>
      <c r="D74">
        <v>1733.9999164999999</v>
      </c>
      <c r="E74">
        <v>31662.436755616</v>
      </c>
      <c r="F74">
        <v>26.866250534700001</v>
      </c>
      <c r="G74">
        <v>358611.97947244003</v>
      </c>
      <c r="H74">
        <v>25434.352383829999</v>
      </c>
      <c r="I74">
        <v>8787.9432671970008</v>
      </c>
      <c r="J74">
        <v>20165.789192868</v>
      </c>
      <c r="K74">
        <v>17192.604696670001</v>
      </c>
      <c r="L74">
        <v>4596.1359655837005</v>
      </c>
      <c r="M74">
        <v>20442.985854494</v>
      </c>
      <c r="N74">
        <v>34407.379717935997</v>
      </c>
      <c r="O74">
        <v>16739.8243635361</v>
      </c>
      <c r="P74">
        <v>11305.490511</v>
      </c>
      <c r="Q74">
        <v>28895.6540026</v>
      </c>
    </row>
    <row r="75" spans="1:17" x14ac:dyDescent="0.3">
      <c r="A75">
        <v>42081</v>
      </c>
      <c r="B75" t="s">
        <v>66</v>
      </c>
      <c r="C75" t="s">
        <v>93</v>
      </c>
      <c r="D75">
        <v>297.99998981188998</v>
      </c>
      <c r="E75">
        <v>55649.516241557998</v>
      </c>
      <c r="F75">
        <v>59.87264742691</v>
      </c>
      <c r="G75">
        <v>588667.25399899995</v>
      </c>
      <c r="H75">
        <v>10281.374127338</v>
      </c>
      <c r="I75">
        <v>6439.6550321300001</v>
      </c>
      <c r="J75">
        <v>19569.252903028999</v>
      </c>
      <c r="K75">
        <v>39140.555476399</v>
      </c>
      <c r="L75">
        <v>3245.5742595011998</v>
      </c>
      <c r="M75">
        <v>4999.9745022999996</v>
      </c>
      <c r="N75">
        <v>36695.533787699998</v>
      </c>
      <c r="O75">
        <v>12552.74224838</v>
      </c>
      <c r="P75">
        <v>4810.8509386100004</v>
      </c>
      <c r="Q75">
        <v>13640.182278</v>
      </c>
    </row>
    <row r="76" spans="1:17" x14ac:dyDescent="0.3">
      <c r="A76">
        <v>42083</v>
      </c>
      <c r="B76" t="s">
        <v>66</v>
      </c>
      <c r="C76" t="s">
        <v>94</v>
      </c>
      <c r="D76">
        <v>154.97807700000001</v>
      </c>
      <c r="E76">
        <v>4611.5518350000002</v>
      </c>
      <c r="F76">
        <v>14.673755870000001</v>
      </c>
      <c r="G76">
        <v>493372.75800199999</v>
      </c>
      <c r="H76">
        <v>4165.6812886999996</v>
      </c>
      <c r="I76">
        <v>2782.290536</v>
      </c>
      <c r="J76">
        <v>24110.987360200001</v>
      </c>
      <c r="K76">
        <v>21366.795951</v>
      </c>
      <c r="L76">
        <v>1571.5651089999999</v>
      </c>
      <c r="M76">
        <v>5371.7082049999999</v>
      </c>
      <c r="N76">
        <v>12269.112090119999</v>
      </c>
      <c r="O76">
        <v>3852.9525950000002</v>
      </c>
      <c r="P76">
        <v>12937.307056</v>
      </c>
      <c r="Q76">
        <v>43317.891470800001</v>
      </c>
    </row>
    <row r="77" spans="1:17" x14ac:dyDescent="0.3">
      <c r="A77">
        <v>42087</v>
      </c>
      <c r="B77" t="s">
        <v>66</v>
      </c>
      <c r="C77" t="s">
        <v>95</v>
      </c>
      <c r="D77">
        <v>181.00000120000001</v>
      </c>
      <c r="E77">
        <v>32206.707483400001</v>
      </c>
      <c r="F77">
        <v>109.5272338617</v>
      </c>
      <c r="G77">
        <v>162354.141921</v>
      </c>
      <c r="H77">
        <v>5304.2595207000004</v>
      </c>
      <c r="I77">
        <v>1779.8932486000001</v>
      </c>
      <c r="J77">
        <v>4282.7395519000002</v>
      </c>
      <c r="K77">
        <v>28731.186658989998</v>
      </c>
      <c r="L77">
        <v>996.4771902</v>
      </c>
      <c r="M77">
        <v>5241.2330019999999</v>
      </c>
      <c r="N77">
        <v>15566.769270999999</v>
      </c>
      <c r="O77">
        <v>3567.8604070000001</v>
      </c>
      <c r="P77">
        <v>1855.0891099999999</v>
      </c>
      <c r="Q77">
        <v>3239.1492400000002</v>
      </c>
    </row>
    <row r="78" spans="1:17" x14ac:dyDescent="0.3">
      <c r="A78">
        <v>42093</v>
      </c>
      <c r="B78" t="s">
        <v>66</v>
      </c>
      <c r="C78" t="s">
        <v>96</v>
      </c>
      <c r="D78">
        <v>101.00000540000001</v>
      </c>
      <c r="E78">
        <v>25165.359159200001</v>
      </c>
      <c r="F78">
        <v>32.496297249999998</v>
      </c>
      <c r="G78">
        <v>29451.076616999999</v>
      </c>
      <c r="H78">
        <v>2235.75317</v>
      </c>
      <c r="I78">
        <v>1333.594004</v>
      </c>
      <c r="J78">
        <v>2297.7620780000002</v>
      </c>
      <c r="K78">
        <v>11671.32753</v>
      </c>
      <c r="L78">
        <v>343.86581116999997</v>
      </c>
      <c r="M78">
        <v>1724.9181054999999</v>
      </c>
      <c r="N78">
        <v>5860.1854279999998</v>
      </c>
      <c r="O78">
        <v>1699.9313999999999</v>
      </c>
      <c r="P78">
        <v>1814.6889868000001</v>
      </c>
      <c r="Q78">
        <v>958.39637800000003</v>
      </c>
    </row>
    <row r="79" spans="1:17" x14ac:dyDescent="0.3">
      <c r="A79">
        <v>42097</v>
      </c>
      <c r="B79" t="s">
        <v>66</v>
      </c>
      <c r="C79" t="s">
        <v>97</v>
      </c>
      <c r="D79">
        <v>450.00000829999999</v>
      </c>
      <c r="E79">
        <v>70342.604550757998</v>
      </c>
      <c r="F79">
        <v>126.85086721019999</v>
      </c>
      <c r="G79">
        <v>128516.6704685</v>
      </c>
      <c r="H79">
        <v>7025.0873609999999</v>
      </c>
      <c r="I79">
        <v>3893.9616123000001</v>
      </c>
      <c r="J79">
        <v>23882.225459000001</v>
      </c>
      <c r="K79">
        <v>22269.405048805998</v>
      </c>
      <c r="L79">
        <v>366.9836123</v>
      </c>
      <c r="M79">
        <v>5973.0278269999999</v>
      </c>
      <c r="N79">
        <v>21451.252142000001</v>
      </c>
      <c r="O79">
        <v>14049.12119</v>
      </c>
      <c r="P79">
        <v>4730.3436600000005</v>
      </c>
      <c r="Q79">
        <v>2533.654916</v>
      </c>
    </row>
    <row r="80" spans="1:17" x14ac:dyDescent="0.3">
      <c r="A80">
        <v>42099</v>
      </c>
      <c r="B80" t="s">
        <v>66</v>
      </c>
      <c r="C80" t="s">
        <v>98</v>
      </c>
      <c r="D80">
        <v>294.99999218800002</v>
      </c>
      <c r="E80">
        <v>46627.8577369544</v>
      </c>
      <c r="F80">
        <v>139.38194113021001</v>
      </c>
      <c r="G80">
        <v>223466.065997</v>
      </c>
      <c r="H80">
        <v>4875.2513838590003</v>
      </c>
      <c r="I80">
        <v>2177.58372018</v>
      </c>
      <c r="J80">
        <v>4665.6431909000003</v>
      </c>
      <c r="K80">
        <v>41758.122612070001</v>
      </c>
      <c r="L80">
        <v>1170.1883986025</v>
      </c>
      <c r="M80">
        <v>6970.5767378999999</v>
      </c>
      <c r="N80">
        <v>11404.3147904</v>
      </c>
      <c r="O80">
        <v>4311.7520507500003</v>
      </c>
      <c r="P80">
        <v>4422.1790629999996</v>
      </c>
      <c r="Q80">
        <v>3255.9484929</v>
      </c>
    </row>
    <row r="81" spans="1:17" x14ac:dyDescent="0.3">
      <c r="A81">
        <v>42105</v>
      </c>
      <c r="B81" t="s">
        <v>66</v>
      </c>
      <c r="C81" t="s">
        <v>99</v>
      </c>
      <c r="D81">
        <v>38.000003700000001</v>
      </c>
      <c r="E81">
        <v>24162.38693474</v>
      </c>
      <c r="F81">
        <v>40.423906581799997</v>
      </c>
      <c r="G81">
        <v>562262.39098000003</v>
      </c>
      <c r="H81">
        <v>2356.9101733000002</v>
      </c>
      <c r="I81">
        <v>2996.8208599999998</v>
      </c>
      <c r="J81">
        <v>23613.479760999999</v>
      </c>
      <c r="K81">
        <v>36701.661243939998</v>
      </c>
      <c r="L81">
        <v>1460.717936</v>
      </c>
      <c r="M81">
        <v>3695.6735741000002</v>
      </c>
      <c r="N81">
        <v>14812.70283</v>
      </c>
      <c r="O81">
        <v>3781.1976930000001</v>
      </c>
      <c r="P81">
        <v>9207.9040253000003</v>
      </c>
      <c r="Q81">
        <v>7050.4700430000003</v>
      </c>
    </row>
    <row r="82" spans="1:17" x14ac:dyDescent="0.3">
      <c r="A82">
        <v>42107</v>
      </c>
      <c r="B82" t="s">
        <v>66</v>
      </c>
      <c r="C82" t="s">
        <v>100</v>
      </c>
      <c r="D82">
        <v>197.00003469219999</v>
      </c>
      <c r="E82">
        <v>54161.577444000002</v>
      </c>
      <c r="F82">
        <v>125.7353518</v>
      </c>
      <c r="G82">
        <v>303169.84258300002</v>
      </c>
      <c r="H82">
        <v>13706.6169054289</v>
      </c>
      <c r="I82">
        <v>5755.0632267700003</v>
      </c>
      <c r="J82">
        <v>35668.782689400003</v>
      </c>
      <c r="K82">
        <v>21163.960545999998</v>
      </c>
      <c r="L82">
        <v>2803.9527609380002</v>
      </c>
      <c r="M82">
        <v>7103.3732462600001</v>
      </c>
      <c r="N82">
        <v>31739.83865396</v>
      </c>
      <c r="O82">
        <v>6906.3482291</v>
      </c>
      <c r="P82">
        <v>8062.8746000000001</v>
      </c>
      <c r="Q82">
        <v>10434.923812999999</v>
      </c>
    </row>
    <row r="83" spans="1:17" x14ac:dyDescent="0.3">
      <c r="A83">
        <v>42109</v>
      </c>
      <c r="B83" t="s">
        <v>66</v>
      </c>
      <c r="C83" t="s">
        <v>101</v>
      </c>
      <c r="D83">
        <v>293.99998160000001</v>
      </c>
      <c r="E83">
        <v>39641.018949379999</v>
      </c>
      <c r="F83">
        <v>160.768547165</v>
      </c>
      <c r="G83">
        <v>106007.016193</v>
      </c>
      <c r="H83">
        <v>4395.7032920000001</v>
      </c>
      <c r="I83">
        <v>2339.7219190000001</v>
      </c>
      <c r="J83">
        <v>5441.8472000000002</v>
      </c>
      <c r="K83">
        <v>26077.31237218</v>
      </c>
      <c r="L83">
        <v>731.34892600000001</v>
      </c>
      <c r="M83">
        <v>1517.2406960000001</v>
      </c>
      <c r="N83">
        <v>16491.377179999999</v>
      </c>
      <c r="O83">
        <v>2704.0407850000001</v>
      </c>
      <c r="P83">
        <v>3190.796519</v>
      </c>
      <c r="Q83">
        <v>3180.2198813</v>
      </c>
    </row>
    <row r="84" spans="1:17" x14ac:dyDescent="0.3">
      <c r="A84">
        <v>42111</v>
      </c>
      <c r="B84" t="s">
        <v>66</v>
      </c>
      <c r="C84" t="s">
        <v>41</v>
      </c>
      <c r="D84">
        <v>401.00005229999999</v>
      </c>
      <c r="E84">
        <v>69205.648046999995</v>
      </c>
      <c r="F84">
        <v>120.2910918</v>
      </c>
      <c r="G84">
        <v>404269.86505000002</v>
      </c>
      <c r="H84">
        <v>9184.0528620000005</v>
      </c>
      <c r="I84">
        <v>6315.6000370000002</v>
      </c>
      <c r="J84">
        <v>33615.23676</v>
      </c>
      <c r="K84">
        <v>97593.244820000007</v>
      </c>
      <c r="L84">
        <v>2885.8599140000001</v>
      </c>
      <c r="M84">
        <v>3841.088499</v>
      </c>
      <c r="N84">
        <v>28604.922750000002</v>
      </c>
      <c r="O84">
        <v>7626.2079729999996</v>
      </c>
      <c r="P84">
        <v>11291.958011999999</v>
      </c>
      <c r="Q84">
        <v>16840.265509000001</v>
      </c>
    </row>
    <row r="85" spans="1:17" x14ac:dyDescent="0.3">
      <c r="A85">
        <v>42113</v>
      </c>
      <c r="B85" t="s">
        <v>66</v>
      </c>
      <c r="C85" t="s">
        <v>102</v>
      </c>
      <c r="D85">
        <v>6.0000005968999996</v>
      </c>
      <c r="E85">
        <v>9335.8498726225007</v>
      </c>
      <c r="F85">
        <v>14.953341827036301</v>
      </c>
      <c r="G85">
        <v>230828.14011000001</v>
      </c>
      <c r="H85">
        <v>925.38534759000004</v>
      </c>
      <c r="I85">
        <v>1333.94987799</v>
      </c>
      <c r="J85">
        <v>5453.4412602570001</v>
      </c>
      <c r="K85">
        <v>16501.301048071</v>
      </c>
      <c r="L85">
        <v>761.29867887600005</v>
      </c>
      <c r="M85">
        <v>2208.6360805999998</v>
      </c>
      <c r="N85">
        <v>4017.4602205000001</v>
      </c>
      <c r="O85">
        <v>4524.6220762100002</v>
      </c>
      <c r="P85">
        <v>3565.8304256000001</v>
      </c>
      <c r="Q85">
        <v>10117.466769000001</v>
      </c>
    </row>
    <row r="86" spans="1:17" x14ac:dyDescent="0.3">
      <c r="A86">
        <v>42115</v>
      </c>
      <c r="B86" t="s">
        <v>66</v>
      </c>
      <c r="C86" t="s">
        <v>103</v>
      </c>
      <c r="D86">
        <v>509.99998369999997</v>
      </c>
      <c r="E86">
        <v>21221.339952729999</v>
      </c>
      <c r="F86">
        <v>84.296896467950006</v>
      </c>
      <c r="G86">
        <v>335398.06543903</v>
      </c>
      <c r="H86">
        <v>5223.3801519999997</v>
      </c>
      <c r="I86">
        <v>4125.77721974</v>
      </c>
      <c r="J86">
        <v>18858.347202000001</v>
      </c>
      <c r="K86">
        <v>94141.299637000004</v>
      </c>
      <c r="L86">
        <v>2237.1261887000001</v>
      </c>
      <c r="M86">
        <v>2559.3514303000002</v>
      </c>
      <c r="N86">
        <v>16652.982957</v>
      </c>
      <c r="O86">
        <v>13016.3591478</v>
      </c>
      <c r="P86">
        <v>10379.830499</v>
      </c>
      <c r="Q86">
        <v>8160.3947393149001</v>
      </c>
    </row>
    <row r="87" spans="1:17" x14ac:dyDescent="0.3">
      <c r="A87">
        <v>42117</v>
      </c>
      <c r="B87" t="s">
        <v>66</v>
      </c>
      <c r="C87" t="s">
        <v>63</v>
      </c>
      <c r="D87">
        <v>117.99998892000001</v>
      </c>
      <c r="E87">
        <v>35836.200583168997</v>
      </c>
      <c r="F87">
        <v>88.190456194299998</v>
      </c>
      <c r="G87">
        <v>457127.75322299998</v>
      </c>
      <c r="H87">
        <v>5243.2208919000004</v>
      </c>
      <c r="I87">
        <v>5073.3491244389998</v>
      </c>
      <c r="J87">
        <v>61887.724845199999</v>
      </c>
      <c r="K87">
        <v>97326.122842380006</v>
      </c>
      <c r="L87">
        <v>1066.603312489</v>
      </c>
      <c r="M87">
        <v>1957.025140512</v>
      </c>
      <c r="N87">
        <v>30405.611367000001</v>
      </c>
      <c r="O87">
        <v>10602.9296904</v>
      </c>
      <c r="P87">
        <v>5352.6206890000003</v>
      </c>
      <c r="Q87">
        <v>15567.475694000001</v>
      </c>
    </row>
    <row r="88" spans="1:17" x14ac:dyDescent="0.3">
      <c r="A88">
        <v>42119</v>
      </c>
      <c r="B88" t="s">
        <v>66</v>
      </c>
      <c r="C88" t="s">
        <v>104</v>
      </c>
      <c r="D88">
        <v>152.99999467000001</v>
      </c>
      <c r="E88">
        <v>34813.300428287097</v>
      </c>
      <c r="F88">
        <v>141.60774161324201</v>
      </c>
      <c r="G88">
        <v>109523.956129</v>
      </c>
      <c r="H88">
        <v>3454.12062552</v>
      </c>
      <c r="I88">
        <v>2079.0425310999999</v>
      </c>
      <c r="J88">
        <v>5324.9963833000002</v>
      </c>
      <c r="K88">
        <v>19321.2590184201</v>
      </c>
      <c r="L88">
        <v>692.71896391999996</v>
      </c>
      <c r="M88">
        <v>1629.34048364</v>
      </c>
      <c r="N88">
        <v>11842.393776994901</v>
      </c>
      <c r="O88">
        <v>2253.0869134869999</v>
      </c>
      <c r="P88">
        <v>5914.5568800000001</v>
      </c>
      <c r="Q88">
        <v>6232.5389303000002</v>
      </c>
    </row>
    <row r="89" spans="1:17" x14ac:dyDescent="0.3">
      <c r="A89">
        <v>42127</v>
      </c>
      <c r="B89" t="s">
        <v>66</v>
      </c>
      <c r="C89" t="s">
        <v>105</v>
      </c>
      <c r="D89">
        <v>227.0501046</v>
      </c>
      <c r="E89">
        <v>7452.8492893000002</v>
      </c>
      <c r="F89">
        <v>52.204522779999998</v>
      </c>
      <c r="G89">
        <v>313259.79560999997</v>
      </c>
      <c r="H89">
        <v>5185.6949063000002</v>
      </c>
      <c r="I89">
        <v>3641.4945699999998</v>
      </c>
      <c r="J89">
        <v>9916.0200330000007</v>
      </c>
      <c r="K89">
        <v>64901.815848999999</v>
      </c>
      <c r="L89">
        <v>2705.5496226</v>
      </c>
      <c r="M89">
        <v>3680.5968850999998</v>
      </c>
      <c r="N89">
        <v>15028.272035</v>
      </c>
      <c r="O89">
        <v>18818.067660000001</v>
      </c>
      <c r="P89">
        <v>12216.603435999999</v>
      </c>
      <c r="Q89">
        <v>23305.428673800001</v>
      </c>
    </row>
    <row r="90" spans="1:17" x14ac:dyDescent="0.3">
      <c r="A90">
        <v>42131</v>
      </c>
      <c r="B90" t="s">
        <v>66</v>
      </c>
      <c r="C90" t="s">
        <v>106</v>
      </c>
      <c r="D90">
        <v>47.000003599000003</v>
      </c>
      <c r="E90">
        <v>12166.7311522</v>
      </c>
      <c r="F90">
        <v>23.431627970000001</v>
      </c>
      <c r="G90">
        <v>167997.58830599999</v>
      </c>
      <c r="H90">
        <v>4859.2980470000002</v>
      </c>
      <c r="I90">
        <v>1777.9534025</v>
      </c>
      <c r="J90">
        <v>11528.377662000001</v>
      </c>
      <c r="K90">
        <v>26139.319362400001</v>
      </c>
      <c r="L90">
        <v>1010.6758696000001</v>
      </c>
      <c r="M90">
        <v>1566.158516</v>
      </c>
      <c r="N90">
        <v>9662.9605377999997</v>
      </c>
      <c r="O90">
        <v>8155.37943</v>
      </c>
      <c r="P90">
        <v>3881.9276500000001</v>
      </c>
      <c r="Q90">
        <v>10407.484477</v>
      </c>
    </row>
    <row r="91" spans="1:17" x14ac:dyDescent="0.3">
      <c r="A91">
        <v>42133</v>
      </c>
      <c r="B91" t="s">
        <v>66</v>
      </c>
      <c r="C91" t="s">
        <v>107</v>
      </c>
      <c r="D91">
        <v>2251.9998449999998</v>
      </c>
      <c r="E91">
        <v>147875.37576220001</v>
      </c>
      <c r="F91">
        <v>224.80048719999999</v>
      </c>
      <c r="G91">
        <v>193547.94537999999</v>
      </c>
      <c r="H91">
        <v>28159.2598602047</v>
      </c>
      <c r="I91">
        <v>9446.2285828344993</v>
      </c>
      <c r="J91">
        <v>21239.0501186</v>
      </c>
      <c r="K91">
        <v>54117.458302899999</v>
      </c>
      <c r="L91">
        <v>4288.0972529700002</v>
      </c>
      <c r="M91">
        <v>15115.762132461999</v>
      </c>
      <c r="N91">
        <v>85785.690275700006</v>
      </c>
      <c r="O91">
        <v>8013.0445369999998</v>
      </c>
      <c r="P91">
        <v>6097.3903360000004</v>
      </c>
      <c r="Q91">
        <v>6696.5629987000002</v>
      </c>
    </row>
    <row r="92" spans="1:17" x14ac:dyDescent="0.3">
      <c r="A92">
        <v>51001</v>
      </c>
      <c r="B92" t="s">
        <v>108</v>
      </c>
      <c r="C92" t="s">
        <v>109</v>
      </c>
      <c r="D92">
        <v>125.9819578</v>
      </c>
      <c r="E92">
        <v>63767.283949999997</v>
      </c>
      <c r="F92">
        <v>129.4813135</v>
      </c>
      <c r="G92">
        <v>58403.280155635002</v>
      </c>
      <c r="H92">
        <v>3480.8773092000001</v>
      </c>
      <c r="I92">
        <v>2840.7036242999998</v>
      </c>
      <c r="J92">
        <v>7691.6225919999997</v>
      </c>
      <c r="K92">
        <v>1751.6446986000001</v>
      </c>
      <c r="L92">
        <v>1460.7576492200001</v>
      </c>
      <c r="M92">
        <v>6478.9098874000001</v>
      </c>
      <c r="N92">
        <v>11487.3076674</v>
      </c>
      <c r="O92">
        <v>46318.020465314999</v>
      </c>
      <c r="P92">
        <v>9773.7679234999996</v>
      </c>
      <c r="Q92">
        <v>10376.286096010001</v>
      </c>
    </row>
    <row r="93" spans="1:17" x14ac:dyDescent="0.3">
      <c r="A93">
        <v>51003</v>
      </c>
      <c r="B93" t="s">
        <v>108</v>
      </c>
      <c r="C93" t="s">
        <v>110</v>
      </c>
      <c r="D93">
        <v>184.44000690999999</v>
      </c>
      <c r="E93">
        <v>8566.9638631065209</v>
      </c>
      <c r="F93">
        <v>104.65891939300001</v>
      </c>
      <c r="G93">
        <v>323366.549443</v>
      </c>
      <c r="H93">
        <v>5798.9440886000002</v>
      </c>
      <c r="I93">
        <v>4437.9846734900002</v>
      </c>
      <c r="J93">
        <v>8506.8325898000003</v>
      </c>
      <c r="K93">
        <v>72425.335831350007</v>
      </c>
      <c r="L93">
        <v>1488.3345066300001</v>
      </c>
      <c r="M93">
        <v>5860.7615632999996</v>
      </c>
      <c r="N93">
        <v>25621.169680089999</v>
      </c>
      <c r="O93">
        <v>5501.4432345799996</v>
      </c>
      <c r="P93">
        <v>2170.1767690000001</v>
      </c>
      <c r="Q93">
        <v>678.54206199999999</v>
      </c>
    </row>
    <row r="94" spans="1:17" x14ac:dyDescent="0.3">
      <c r="A94">
        <v>51005</v>
      </c>
      <c r="B94" t="s">
        <v>108</v>
      </c>
      <c r="C94" t="s">
        <v>111</v>
      </c>
      <c r="D94">
        <v>8.8299995983299997</v>
      </c>
      <c r="E94">
        <v>1043.99188156993</v>
      </c>
      <c r="F94">
        <v>9.509174197758</v>
      </c>
      <c r="G94">
        <v>258019.54813655</v>
      </c>
      <c r="H94">
        <v>1861.5245239999999</v>
      </c>
      <c r="I94">
        <v>2034.9790909999999</v>
      </c>
      <c r="J94">
        <v>1765.7468472999999</v>
      </c>
      <c r="K94">
        <v>12353.641495091</v>
      </c>
      <c r="L94">
        <v>588.66805457999999</v>
      </c>
      <c r="M94">
        <v>1521.7818798220001</v>
      </c>
      <c r="N94">
        <v>4450.4924658279997</v>
      </c>
      <c r="O94">
        <v>3306.763758046</v>
      </c>
      <c r="P94">
        <v>99.132782899999995</v>
      </c>
      <c r="Q94">
        <v>38.102564520000001</v>
      </c>
    </row>
    <row r="95" spans="1:17" x14ac:dyDescent="0.3">
      <c r="A95">
        <v>51007</v>
      </c>
      <c r="B95" t="s">
        <v>108</v>
      </c>
      <c r="C95" t="s">
        <v>112</v>
      </c>
      <c r="D95">
        <v>7.4699993200000003</v>
      </c>
      <c r="E95">
        <v>16346.5411537</v>
      </c>
      <c r="F95">
        <v>91.096123500000004</v>
      </c>
      <c r="G95">
        <v>157868.99241000001</v>
      </c>
      <c r="H95">
        <v>1365.1097299999999</v>
      </c>
      <c r="I95">
        <v>1617.4069</v>
      </c>
      <c r="J95">
        <v>2277.39743</v>
      </c>
      <c r="K95">
        <v>22246.770269600001</v>
      </c>
      <c r="L95">
        <v>212.884073</v>
      </c>
      <c r="M95">
        <v>2445.88357</v>
      </c>
      <c r="N95">
        <v>8543.1148099999991</v>
      </c>
      <c r="O95">
        <v>3157.2551400000002</v>
      </c>
      <c r="P95">
        <v>12767.94551</v>
      </c>
      <c r="Q95">
        <v>505.85379486689999</v>
      </c>
    </row>
    <row r="96" spans="1:17" x14ac:dyDescent="0.3">
      <c r="A96">
        <v>51009</v>
      </c>
      <c r="B96" t="s">
        <v>108</v>
      </c>
      <c r="C96" t="s">
        <v>113</v>
      </c>
      <c r="D96">
        <v>36.009998231700003</v>
      </c>
      <c r="E96">
        <v>1634.2611208999999</v>
      </c>
      <c r="F96">
        <v>47.547768375799997</v>
      </c>
      <c r="G96">
        <v>243882.14912419999</v>
      </c>
      <c r="H96">
        <v>2890.0874076300001</v>
      </c>
      <c r="I96">
        <v>2959.6590734000001</v>
      </c>
      <c r="J96">
        <v>2339.7915856</v>
      </c>
      <c r="K96">
        <v>34990.890038794001</v>
      </c>
      <c r="L96">
        <v>1707.6525492000001</v>
      </c>
      <c r="M96">
        <v>2433.4250726240002</v>
      </c>
      <c r="N96">
        <v>8247.2629937330003</v>
      </c>
      <c r="O96">
        <v>4551.1538710000004</v>
      </c>
      <c r="P96">
        <v>673.50865940000006</v>
      </c>
      <c r="Q96">
        <v>69.165214700000007</v>
      </c>
    </row>
    <row r="97" spans="1:17" x14ac:dyDescent="0.3">
      <c r="A97">
        <v>51011</v>
      </c>
      <c r="B97" t="s">
        <v>108</v>
      </c>
      <c r="C97" t="s">
        <v>114</v>
      </c>
      <c r="D97">
        <v>13.932399932899999</v>
      </c>
      <c r="E97">
        <v>5516.6639561000002</v>
      </c>
      <c r="F97">
        <v>44.404733100000001</v>
      </c>
      <c r="G97">
        <v>151232.632079</v>
      </c>
      <c r="H97">
        <v>1727.4062745900001</v>
      </c>
      <c r="I97">
        <v>2067.9272898999998</v>
      </c>
      <c r="J97">
        <v>2608.4922780000002</v>
      </c>
      <c r="K97">
        <v>37038.769160000003</v>
      </c>
      <c r="L97">
        <v>390.42466814120002</v>
      </c>
      <c r="M97">
        <v>3026.9384260000002</v>
      </c>
      <c r="N97">
        <v>6447.4729980000002</v>
      </c>
      <c r="O97">
        <v>1709.47896657</v>
      </c>
      <c r="P97">
        <v>2230.6535100000001</v>
      </c>
      <c r="Q97">
        <v>171.6489</v>
      </c>
    </row>
    <row r="98" spans="1:17" x14ac:dyDescent="0.3">
      <c r="A98">
        <v>51013</v>
      </c>
      <c r="B98" t="s">
        <v>108</v>
      </c>
      <c r="C98" t="s">
        <v>115</v>
      </c>
      <c r="D98">
        <v>141.60000700000001</v>
      </c>
      <c r="E98">
        <v>0</v>
      </c>
      <c r="F98">
        <v>0</v>
      </c>
      <c r="G98">
        <v>1461.688688</v>
      </c>
      <c r="H98">
        <v>3495.6174539220001</v>
      </c>
      <c r="I98">
        <v>2952.0028461000002</v>
      </c>
      <c r="J98">
        <v>1279.2393145000001</v>
      </c>
      <c r="K98">
        <v>0</v>
      </c>
      <c r="L98">
        <v>1321.6708041039999</v>
      </c>
      <c r="M98">
        <v>3137.9985456999998</v>
      </c>
      <c r="N98">
        <v>2709.8326628489999</v>
      </c>
      <c r="O98">
        <v>133.06884285999999</v>
      </c>
      <c r="P98">
        <v>12.004641468000001</v>
      </c>
      <c r="Q98">
        <v>1.4967651799999999</v>
      </c>
    </row>
    <row r="99" spans="1:17" x14ac:dyDescent="0.3">
      <c r="A99">
        <v>51015</v>
      </c>
      <c r="B99" t="s">
        <v>108</v>
      </c>
      <c r="C99" t="s">
        <v>116</v>
      </c>
      <c r="D99">
        <v>268.91998752199999</v>
      </c>
      <c r="E99">
        <v>36267.391795942203</v>
      </c>
      <c r="F99">
        <v>435.761175138</v>
      </c>
      <c r="G99">
        <v>376029.38058300002</v>
      </c>
      <c r="H99">
        <v>8392.8227726789992</v>
      </c>
      <c r="I99">
        <v>5575.1342797520001</v>
      </c>
      <c r="J99">
        <v>8849.7176163999993</v>
      </c>
      <c r="K99">
        <v>141406.357403</v>
      </c>
      <c r="L99">
        <v>2777.6367909380001</v>
      </c>
      <c r="M99">
        <v>3902.6682257000002</v>
      </c>
      <c r="N99">
        <v>31714.810586250002</v>
      </c>
      <c r="O99">
        <v>4754.8463810900002</v>
      </c>
      <c r="P99">
        <v>555.28617218529996</v>
      </c>
      <c r="Q99">
        <v>418.267007605</v>
      </c>
    </row>
    <row r="100" spans="1:17" x14ac:dyDescent="0.3">
      <c r="A100">
        <v>51017</v>
      </c>
      <c r="B100" t="s">
        <v>108</v>
      </c>
      <c r="C100" t="s">
        <v>117</v>
      </c>
      <c r="D100">
        <v>19.921440699223702</v>
      </c>
      <c r="E100">
        <v>1403.0260440100001</v>
      </c>
      <c r="F100">
        <v>13.688845196799999</v>
      </c>
      <c r="G100">
        <v>308448.31992500002</v>
      </c>
      <c r="H100">
        <v>729.90675547299998</v>
      </c>
      <c r="I100">
        <v>1193.681529</v>
      </c>
      <c r="J100">
        <v>2248.386669</v>
      </c>
      <c r="K100">
        <v>17634.21663318</v>
      </c>
      <c r="L100">
        <v>363.14025187999999</v>
      </c>
      <c r="M100">
        <v>1462.2280647</v>
      </c>
      <c r="N100">
        <v>3077.469802522</v>
      </c>
      <c r="O100">
        <v>5025.9504500000003</v>
      </c>
      <c r="P100">
        <v>456.82432720000003</v>
      </c>
      <c r="Q100">
        <v>85.631945006999999</v>
      </c>
    </row>
    <row r="101" spans="1:17" x14ac:dyDescent="0.3">
      <c r="A101">
        <v>51019</v>
      </c>
      <c r="B101" t="s">
        <v>108</v>
      </c>
      <c r="C101" t="s">
        <v>68</v>
      </c>
      <c r="D101">
        <v>173.146997</v>
      </c>
      <c r="E101">
        <v>6805.3637589999998</v>
      </c>
      <c r="F101">
        <v>139.845034</v>
      </c>
      <c r="G101">
        <v>321380.68060000002</v>
      </c>
      <c r="H101">
        <v>7067.2587774000003</v>
      </c>
      <c r="I101">
        <v>5598.4853636999997</v>
      </c>
      <c r="J101">
        <v>5448.7320600000003</v>
      </c>
      <c r="K101">
        <v>105778.38851</v>
      </c>
      <c r="L101">
        <v>1576.4389667999999</v>
      </c>
      <c r="M101">
        <v>5176.8753886000004</v>
      </c>
      <c r="N101">
        <v>21667.422883800002</v>
      </c>
      <c r="O101">
        <v>11151.55708</v>
      </c>
      <c r="P101">
        <v>226.74719801000001</v>
      </c>
      <c r="Q101">
        <v>139.9628088</v>
      </c>
    </row>
    <row r="102" spans="1:17" x14ac:dyDescent="0.3">
      <c r="A102">
        <v>51023</v>
      </c>
      <c r="B102" t="s">
        <v>108</v>
      </c>
      <c r="C102" t="s">
        <v>118</v>
      </c>
      <c r="D102">
        <v>155.94865489169999</v>
      </c>
      <c r="E102">
        <v>4650.4089005904998</v>
      </c>
      <c r="F102">
        <v>68.011188591153996</v>
      </c>
      <c r="G102">
        <v>269072.60680429998</v>
      </c>
      <c r="H102">
        <v>3687.9861280509999</v>
      </c>
      <c r="I102">
        <v>3278.42042911</v>
      </c>
      <c r="J102">
        <v>4883.3210054000001</v>
      </c>
      <c r="K102">
        <v>43126.852090906497</v>
      </c>
      <c r="L102">
        <v>509.37766444570002</v>
      </c>
      <c r="M102">
        <v>3168.60257727</v>
      </c>
      <c r="N102">
        <v>11834.18992603</v>
      </c>
      <c r="O102">
        <v>4326.0789143000002</v>
      </c>
      <c r="P102">
        <v>456.14523509999998</v>
      </c>
      <c r="Q102">
        <v>150.81488059200001</v>
      </c>
    </row>
    <row r="103" spans="1:17" x14ac:dyDescent="0.3">
      <c r="A103">
        <v>51029</v>
      </c>
      <c r="B103" t="s">
        <v>108</v>
      </c>
      <c r="C103" t="s">
        <v>119</v>
      </c>
      <c r="D103">
        <v>10.80999982</v>
      </c>
      <c r="E103">
        <v>3796.1822480300002</v>
      </c>
      <c r="F103">
        <v>70.248481339999998</v>
      </c>
      <c r="G103">
        <v>297993.92586999998</v>
      </c>
      <c r="H103">
        <v>1693.3086820000001</v>
      </c>
      <c r="I103">
        <v>2374.6661060000001</v>
      </c>
      <c r="J103">
        <v>4237.1560799999997</v>
      </c>
      <c r="K103">
        <v>40665.396338999999</v>
      </c>
      <c r="L103">
        <v>471.79209400000002</v>
      </c>
      <c r="M103">
        <v>3345.9534530000001</v>
      </c>
      <c r="N103">
        <v>7114.8126499999998</v>
      </c>
      <c r="O103">
        <v>4372.0083299999997</v>
      </c>
      <c r="P103">
        <v>6103.9110499999997</v>
      </c>
      <c r="Q103">
        <v>1222.9195850000001</v>
      </c>
    </row>
    <row r="104" spans="1:17" x14ac:dyDescent="0.3">
      <c r="A104">
        <v>51031</v>
      </c>
      <c r="B104" t="s">
        <v>108</v>
      </c>
      <c r="C104" t="s">
        <v>120</v>
      </c>
      <c r="D104">
        <v>152.30718379999999</v>
      </c>
      <c r="E104">
        <v>12687.333628363</v>
      </c>
      <c r="F104">
        <v>80.811320600000002</v>
      </c>
      <c r="G104">
        <v>215173.54652</v>
      </c>
      <c r="H104">
        <v>6834.5212250000004</v>
      </c>
      <c r="I104">
        <v>4248.1413060000004</v>
      </c>
      <c r="J104">
        <v>4626.9084560000001</v>
      </c>
      <c r="K104">
        <v>59094.84467721</v>
      </c>
      <c r="L104">
        <v>1071.4550243000001</v>
      </c>
      <c r="M104">
        <v>5140.7293390000004</v>
      </c>
      <c r="N104">
        <v>11360.896035</v>
      </c>
      <c r="O104">
        <v>2940.2901999999999</v>
      </c>
      <c r="P104">
        <v>1108.2228</v>
      </c>
      <c r="Q104">
        <v>168.48062999999999</v>
      </c>
    </row>
    <row r="105" spans="1:17" x14ac:dyDescent="0.3">
      <c r="A105">
        <v>51033</v>
      </c>
      <c r="B105" t="s">
        <v>108</v>
      </c>
      <c r="C105" t="s">
        <v>28</v>
      </c>
      <c r="D105">
        <v>15.510001389999999</v>
      </c>
      <c r="E105">
        <v>32795.160826047002</v>
      </c>
      <c r="F105">
        <v>11.47192721</v>
      </c>
      <c r="G105">
        <v>240593.53612</v>
      </c>
      <c r="H105">
        <v>3601.3418515100002</v>
      </c>
      <c r="I105">
        <v>3307.2365292999998</v>
      </c>
      <c r="J105">
        <v>8380.0938659999993</v>
      </c>
      <c r="K105">
        <v>6933.6175131999998</v>
      </c>
      <c r="L105">
        <v>152.72588173</v>
      </c>
      <c r="M105">
        <v>2700.4384610000002</v>
      </c>
      <c r="N105">
        <v>11882.480223029999</v>
      </c>
      <c r="O105">
        <v>5339.0078086000003</v>
      </c>
      <c r="P105">
        <v>18351.398974299998</v>
      </c>
      <c r="Q105">
        <v>2813.9978192899998</v>
      </c>
    </row>
    <row r="106" spans="1:17" x14ac:dyDescent="0.3">
      <c r="A106">
        <v>51036</v>
      </c>
      <c r="B106" t="s">
        <v>108</v>
      </c>
      <c r="C106" t="s">
        <v>121</v>
      </c>
      <c r="D106">
        <v>9.7999998000000001</v>
      </c>
      <c r="E106">
        <v>14879.6660409</v>
      </c>
      <c r="F106">
        <v>1.2436450699999999</v>
      </c>
      <c r="G106">
        <v>67694.662736300001</v>
      </c>
      <c r="H106">
        <v>1015.8330064960001</v>
      </c>
      <c r="I106">
        <v>475.74433219999997</v>
      </c>
      <c r="J106">
        <v>2347.6025384469999</v>
      </c>
      <c r="K106">
        <v>1552.9980267000001</v>
      </c>
      <c r="L106">
        <v>767.30130599999995</v>
      </c>
      <c r="M106">
        <v>4874.4846444000004</v>
      </c>
      <c r="N106">
        <v>4271.7587942002001</v>
      </c>
      <c r="O106">
        <v>2225.4411100000002</v>
      </c>
      <c r="P106">
        <v>4998.1089069999998</v>
      </c>
      <c r="Q106">
        <v>4736.3894600000003</v>
      </c>
    </row>
    <row r="107" spans="1:17" x14ac:dyDescent="0.3">
      <c r="A107">
        <v>51041</v>
      </c>
      <c r="B107" t="s">
        <v>108</v>
      </c>
      <c r="C107" t="s">
        <v>122</v>
      </c>
      <c r="D107">
        <v>437.70005400000002</v>
      </c>
      <c r="E107">
        <v>3246.0018257400002</v>
      </c>
      <c r="F107">
        <v>16.890711008</v>
      </c>
      <c r="G107">
        <v>142094.09824600001</v>
      </c>
      <c r="H107">
        <v>20803.195465625999</v>
      </c>
      <c r="I107">
        <v>11497.15059279</v>
      </c>
      <c r="J107">
        <v>6689.6134030000003</v>
      </c>
      <c r="K107">
        <v>4758.8304347000003</v>
      </c>
      <c r="L107">
        <v>429.95963215</v>
      </c>
      <c r="M107">
        <v>18627.476608270001</v>
      </c>
      <c r="N107">
        <v>44841.149726399999</v>
      </c>
      <c r="O107">
        <v>7495.5430725899996</v>
      </c>
      <c r="P107">
        <v>10695.338890000001</v>
      </c>
      <c r="Q107">
        <v>1280.1589668900001</v>
      </c>
    </row>
    <row r="108" spans="1:17" x14ac:dyDescent="0.3">
      <c r="A108">
        <v>51043</v>
      </c>
      <c r="B108" t="s">
        <v>108</v>
      </c>
      <c r="C108" t="s">
        <v>123</v>
      </c>
      <c r="D108">
        <v>9</v>
      </c>
      <c r="E108">
        <v>7655.6720340000002</v>
      </c>
      <c r="F108">
        <v>60.18285805</v>
      </c>
      <c r="G108">
        <v>47214.632999000001</v>
      </c>
      <c r="H108">
        <v>1893.0510595000001</v>
      </c>
      <c r="I108">
        <v>1582.1734340999999</v>
      </c>
      <c r="J108">
        <v>2650.46747</v>
      </c>
      <c r="K108">
        <v>42320.808900000004</v>
      </c>
      <c r="L108">
        <v>145.46878543299999</v>
      </c>
      <c r="M108">
        <v>1087.0259005400001</v>
      </c>
      <c r="N108">
        <v>7313.5121692299999</v>
      </c>
      <c r="O108">
        <v>1686.1329929999999</v>
      </c>
      <c r="P108">
        <v>376.62981000000002</v>
      </c>
      <c r="Q108">
        <v>157.03582</v>
      </c>
    </row>
    <row r="109" spans="1:17" x14ac:dyDescent="0.3">
      <c r="A109">
        <v>51045</v>
      </c>
      <c r="B109" t="s">
        <v>108</v>
      </c>
      <c r="C109" t="s">
        <v>124</v>
      </c>
      <c r="D109">
        <v>35.307321819999999</v>
      </c>
      <c r="E109">
        <v>1048.8565588429999</v>
      </c>
      <c r="F109">
        <v>16.20799444631</v>
      </c>
      <c r="G109">
        <v>179253.49664837299</v>
      </c>
      <c r="H109">
        <v>677.4181638</v>
      </c>
      <c r="I109">
        <v>1076.8325953000001</v>
      </c>
      <c r="J109">
        <v>1308.0207657999999</v>
      </c>
      <c r="K109">
        <v>20653.1070212628</v>
      </c>
      <c r="L109">
        <v>540.03087370000003</v>
      </c>
      <c r="M109">
        <v>1244.4796517499999</v>
      </c>
      <c r="N109">
        <v>3898.3618127</v>
      </c>
      <c r="O109">
        <v>1613.4331636500001</v>
      </c>
      <c r="P109">
        <v>101.565506199</v>
      </c>
      <c r="Q109">
        <v>125.0415108</v>
      </c>
    </row>
    <row r="110" spans="1:17" x14ac:dyDescent="0.3">
      <c r="A110">
        <v>51047</v>
      </c>
      <c r="B110" t="s">
        <v>108</v>
      </c>
      <c r="C110" t="s">
        <v>125</v>
      </c>
      <c r="D110">
        <v>68.190004805000001</v>
      </c>
      <c r="E110">
        <v>24310.311913199999</v>
      </c>
      <c r="F110">
        <v>80.210570023000002</v>
      </c>
      <c r="G110">
        <v>126650.21342090001</v>
      </c>
      <c r="H110">
        <v>3721.0721284800002</v>
      </c>
      <c r="I110">
        <v>3076.90705402</v>
      </c>
      <c r="J110">
        <v>6416.2553092999997</v>
      </c>
      <c r="K110">
        <v>54879.634420000002</v>
      </c>
      <c r="L110">
        <v>49.339626180000003</v>
      </c>
      <c r="M110">
        <v>2611.2009098399999</v>
      </c>
      <c r="N110">
        <v>12893.1568468</v>
      </c>
      <c r="O110">
        <v>3273.9643390000001</v>
      </c>
      <c r="P110">
        <v>4622.3198460000003</v>
      </c>
      <c r="Q110">
        <v>2174.1130990000001</v>
      </c>
    </row>
    <row r="111" spans="1:17" x14ac:dyDescent="0.3">
      <c r="A111">
        <v>51049</v>
      </c>
      <c r="B111" t="s">
        <v>108</v>
      </c>
      <c r="C111" t="s">
        <v>80</v>
      </c>
      <c r="D111">
        <v>7.7300005799999996</v>
      </c>
      <c r="E111">
        <v>4212.4395000100003</v>
      </c>
      <c r="F111">
        <v>56.953612700000001</v>
      </c>
      <c r="G111">
        <v>143420.80418000001</v>
      </c>
      <c r="H111">
        <v>836.14664400000004</v>
      </c>
      <c r="I111">
        <v>1237.1429900000001</v>
      </c>
      <c r="J111">
        <v>1714.9703</v>
      </c>
      <c r="K111">
        <v>22637.420013999999</v>
      </c>
      <c r="L111">
        <v>234.80481900000001</v>
      </c>
      <c r="M111">
        <v>565.83657300000004</v>
      </c>
      <c r="N111">
        <v>5086.9556000000002</v>
      </c>
      <c r="O111">
        <v>2218.6019299999998</v>
      </c>
      <c r="P111">
        <v>9145.5720899999997</v>
      </c>
      <c r="Q111">
        <v>462.526703</v>
      </c>
    </row>
    <row r="112" spans="1:17" x14ac:dyDescent="0.3">
      <c r="A112">
        <v>51053</v>
      </c>
      <c r="B112" t="s">
        <v>108</v>
      </c>
      <c r="C112" t="s">
        <v>126</v>
      </c>
      <c r="D112">
        <v>63.902380000000001</v>
      </c>
      <c r="E112">
        <v>24573.789459799998</v>
      </c>
      <c r="F112">
        <v>21.387593899999999</v>
      </c>
      <c r="G112">
        <v>223452.61264000001</v>
      </c>
      <c r="H112">
        <v>4144.5859510999999</v>
      </c>
      <c r="I112">
        <v>3038.14844262</v>
      </c>
      <c r="J112">
        <v>5131.8266800000001</v>
      </c>
      <c r="K112">
        <v>14903.22849</v>
      </c>
      <c r="L112">
        <v>872.72982430000002</v>
      </c>
      <c r="M112">
        <v>5798.0524723059998</v>
      </c>
      <c r="N112">
        <v>20874.022794</v>
      </c>
      <c r="O112">
        <v>3054.3833260000001</v>
      </c>
      <c r="P112">
        <v>16276.94615</v>
      </c>
      <c r="Q112">
        <v>2384.1420210000001</v>
      </c>
    </row>
    <row r="113" spans="1:17" x14ac:dyDescent="0.3">
      <c r="A113">
        <v>51057</v>
      </c>
      <c r="B113" t="s">
        <v>108</v>
      </c>
      <c r="C113" t="s">
        <v>127</v>
      </c>
      <c r="D113">
        <v>7.7300000999999998</v>
      </c>
      <c r="E113">
        <v>35110.746404700003</v>
      </c>
      <c r="F113">
        <v>2.7010159900000001</v>
      </c>
      <c r="G113">
        <v>98427.268649999998</v>
      </c>
      <c r="H113">
        <v>1228.0426064000001</v>
      </c>
      <c r="I113">
        <v>1438.9679016</v>
      </c>
      <c r="J113">
        <v>1525.55720286</v>
      </c>
      <c r="K113">
        <v>2092.3523057000002</v>
      </c>
      <c r="L113">
        <v>168.72639083000001</v>
      </c>
      <c r="M113">
        <v>933.46333430000004</v>
      </c>
      <c r="N113">
        <v>6597.5150421999997</v>
      </c>
      <c r="O113">
        <v>2091.1952363999999</v>
      </c>
      <c r="P113">
        <v>5242.2915836599996</v>
      </c>
      <c r="Q113">
        <v>3155.5495387999999</v>
      </c>
    </row>
    <row r="114" spans="1:17" x14ac:dyDescent="0.3">
      <c r="A114">
        <v>51059</v>
      </c>
      <c r="B114" t="s">
        <v>108</v>
      </c>
      <c r="C114" t="s">
        <v>128</v>
      </c>
      <c r="D114">
        <v>391.55998484509797</v>
      </c>
      <c r="E114">
        <v>50.059720399490999</v>
      </c>
      <c r="F114">
        <v>22.856249700999999</v>
      </c>
      <c r="G114">
        <v>83408.503677454195</v>
      </c>
      <c r="H114">
        <v>30096.627045828001</v>
      </c>
      <c r="I114">
        <v>21607.35450338</v>
      </c>
      <c r="J114">
        <v>20297.7783349784</v>
      </c>
      <c r="K114">
        <v>209.187860919</v>
      </c>
      <c r="L114">
        <v>9581.0403471940008</v>
      </c>
      <c r="M114">
        <v>38519.659262838999</v>
      </c>
      <c r="N114">
        <v>39459.6431171066</v>
      </c>
      <c r="O114">
        <v>3380.89684111</v>
      </c>
      <c r="P114">
        <v>4437.9370903170002</v>
      </c>
      <c r="Q114">
        <v>1241.00009135</v>
      </c>
    </row>
    <row r="115" spans="1:17" x14ac:dyDescent="0.3">
      <c r="A115">
        <v>51061</v>
      </c>
      <c r="B115" t="s">
        <v>108</v>
      </c>
      <c r="C115" t="s">
        <v>129</v>
      </c>
      <c r="D115">
        <v>138.14999662</v>
      </c>
      <c r="E115">
        <v>27937.424646388001</v>
      </c>
      <c r="F115">
        <v>211.13750657599999</v>
      </c>
      <c r="G115">
        <v>216216.952708</v>
      </c>
      <c r="H115">
        <v>5945.4271720099996</v>
      </c>
      <c r="I115">
        <v>4766.3778080299999</v>
      </c>
      <c r="J115">
        <v>9136.8140807</v>
      </c>
      <c r="K115">
        <v>95563.877454999994</v>
      </c>
      <c r="L115">
        <v>115.2891681166</v>
      </c>
      <c r="M115">
        <v>5059.8362997000004</v>
      </c>
      <c r="N115">
        <v>34549.527428670001</v>
      </c>
      <c r="O115">
        <v>4617.4284833299998</v>
      </c>
      <c r="P115">
        <v>11837.92526231</v>
      </c>
      <c r="Q115">
        <v>685.33690507990002</v>
      </c>
    </row>
    <row r="116" spans="1:17" x14ac:dyDescent="0.3">
      <c r="A116">
        <v>51065</v>
      </c>
      <c r="B116" t="s">
        <v>108</v>
      </c>
      <c r="C116" t="s">
        <v>130</v>
      </c>
      <c r="D116">
        <v>23.940004940000001</v>
      </c>
      <c r="E116">
        <v>3671.3083966999998</v>
      </c>
      <c r="F116">
        <v>23.477089199710001</v>
      </c>
      <c r="G116">
        <v>138306.56040399999</v>
      </c>
      <c r="H116">
        <v>1735.8844309999999</v>
      </c>
      <c r="I116">
        <v>1696.52027</v>
      </c>
      <c r="J116">
        <v>2413.48605</v>
      </c>
      <c r="K116">
        <v>20181.973445299998</v>
      </c>
      <c r="L116">
        <v>37.681057199999998</v>
      </c>
      <c r="M116">
        <v>4344.8672200000001</v>
      </c>
      <c r="N116">
        <v>6307.3676299999997</v>
      </c>
      <c r="O116">
        <v>3545.8494793999998</v>
      </c>
      <c r="P116">
        <v>3103.34231</v>
      </c>
      <c r="Q116">
        <v>300.70600300000001</v>
      </c>
    </row>
    <row r="117" spans="1:17" x14ac:dyDescent="0.3">
      <c r="A117">
        <v>51069</v>
      </c>
      <c r="B117" t="s">
        <v>108</v>
      </c>
      <c r="C117" t="s">
        <v>33</v>
      </c>
      <c r="D117">
        <v>77.769991200000007</v>
      </c>
      <c r="E117">
        <v>13688.673659</v>
      </c>
      <c r="F117">
        <v>51.157499805</v>
      </c>
      <c r="G117">
        <v>157772.602683</v>
      </c>
      <c r="H117">
        <v>7034.5462250999999</v>
      </c>
      <c r="I117">
        <v>5220.7356559999998</v>
      </c>
      <c r="J117">
        <v>6369.2747840000002</v>
      </c>
      <c r="K117">
        <v>49559.221826000001</v>
      </c>
      <c r="L117">
        <v>184.39170605000001</v>
      </c>
      <c r="M117">
        <v>3164.1855548499998</v>
      </c>
      <c r="N117">
        <v>20223.326770290001</v>
      </c>
      <c r="O117">
        <v>2323.1604219999999</v>
      </c>
      <c r="P117">
        <v>214.460947</v>
      </c>
      <c r="Q117">
        <v>39.514477300000003</v>
      </c>
    </row>
    <row r="118" spans="1:17" x14ac:dyDescent="0.3">
      <c r="A118">
        <v>51071</v>
      </c>
      <c r="B118" t="s">
        <v>108</v>
      </c>
      <c r="C118" t="s">
        <v>131</v>
      </c>
      <c r="D118">
        <v>43.427019999999999</v>
      </c>
      <c r="E118">
        <v>1039.9664177499999</v>
      </c>
      <c r="F118">
        <v>36.051648759999999</v>
      </c>
      <c r="G118">
        <v>185071.08817999999</v>
      </c>
      <c r="H118">
        <v>1843.1131964000001</v>
      </c>
      <c r="I118">
        <v>1961.7195135679999</v>
      </c>
      <c r="J118">
        <v>2057.62943</v>
      </c>
      <c r="K118">
        <v>29162.518617099999</v>
      </c>
      <c r="L118">
        <v>887.63735136000003</v>
      </c>
      <c r="M118">
        <v>1251.3268082</v>
      </c>
      <c r="N118">
        <v>4623.8411405500001</v>
      </c>
      <c r="O118">
        <v>2689.9197800000002</v>
      </c>
      <c r="P118">
        <v>4.0265700000000004</v>
      </c>
      <c r="Q118">
        <v>1.6236824000000001</v>
      </c>
    </row>
    <row r="119" spans="1:17" x14ac:dyDescent="0.3">
      <c r="A119">
        <v>51073</v>
      </c>
      <c r="B119" t="s">
        <v>108</v>
      </c>
      <c r="C119" t="s">
        <v>132</v>
      </c>
      <c r="D119">
        <v>72.310002999999995</v>
      </c>
      <c r="E119">
        <v>11463.261807000001</v>
      </c>
      <c r="F119">
        <v>8.3746281000000007</v>
      </c>
      <c r="G119">
        <v>82511.978050000005</v>
      </c>
      <c r="H119">
        <v>1574.9834699999999</v>
      </c>
      <c r="I119">
        <v>1499.8947700000001</v>
      </c>
      <c r="J119">
        <v>2365.1137800000001</v>
      </c>
      <c r="K119">
        <v>2687.2920640000002</v>
      </c>
      <c r="L119">
        <v>1359.6502499999999</v>
      </c>
      <c r="M119">
        <v>3688.67443</v>
      </c>
      <c r="N119">
        <v>7355.1543000000001</v>
      </c>
      <c r="O119">
        <v>2829.5473099999999</v>
      </c>
      <c r="P119">
        <v>3228.9209000000001</v>
      </c>
      <c r="Q119">
        <v>3010.45172</v>
      </c>
    </row>
    <row r="120" spans="1:17" x14ac:dyDescent="0.3">
      <c r="A120">
        <v>51075</v>
      </c>
      <c r="B120" t="s">
        <v>108</v>
      </c>
      <c r="C120" t="s">
        <v>133</v>
      </c>
      <c r="D120">
        <v>163.5299502</v>
      </c>
      <c r="E120">
        <v>9076.0499980700006</v>
      </c>
      <c r="F120">
        <v>38.076221349999997</v>
      </c>
      <c r="G120">
        <v>124530.09368200001</v>
      </c>
      <c r="H120">
        <v>2817.9287559999998</v>
      </c>
      <c r="I120">
        <v>2333.5456920000001</v>
      </c>
      <c r="J120">
        <v>3197.7704840000001</v>
      </c>
      <c r="K120">
        <v>18984.455159000001</v>
      </c>
      <c r="L120">
        <v>63.748682700000003</v>
      </c>
      <c r="M120">
        <v>2217.5262659999999</v>
      </c>
      <c r="N120">
        <v>9917.2947879999992</v>
      </c>
      <c r="O120">
        <v>5230.2746500000003</v>
      </c>
      <c r="P120">
        <v>6346.0870720000003</v>
      </c>
      <c r="Q120">
        <v>622.30189710000002</v>
      </c>
    </row>
    <row r="121" spans="1:17" x14ac:dyDescent="0.3">
      <c r="A121">
        <v>51079</v>
      </c>
      <c r="B121" t="s">
        <v>108</v>
      </c>
      <c r="C121" t="s">
        <v>134</v>
      </c>
      <c r="D121">
        <v>233.210038</v>
      </c>
      <c r="E121">
        <v>855.44316827299997</v>
      </c>
      <c r="F121">
        <v>15.96396547</v>
      </c>
      <c r="G121">
        <v>71865.727939999997</v>
      </c>
      <c r="H121">
        <v>1213.5975020000001</v>
      </c>
      <c r="I121">
        <v>1102.2407969999999</v>
      </c>
      <c r="J121">
        <v>1298.484271</v>
      </c>
      <c r="K121">
        <v>16324.8862357</v>
      </c>
      <c r="L121">
        <v>175.22013770000001</v>
      </c>
      <c r="M121">
        <v>1253.8411779999999</v>
      </c>
      <c r="N121">
        <v>5002.8026596999998</v>
      </c>
      <c r="O121">
        <v>823.10786199999995</v>
      </c>
      <c r="P121">
        <v>233.14602199999999</v>
      </c>
      <c r="Q121">
        <v>20.85952103</v>
      </c>
    </row>
    <row r="122" spans="1:17" x14ac:dyDescent="0.3">
      <c r="A122">
        <v>51085</v>
      </c>
      <c r="B122" t="s">
        <v>108</v>
      </c>
      <c r="C122" t="s">
        <v>135</v>
      </c>
      <c r="D122">
        <v>455.04004420000001</v>
      </c>
      <c r="E122">
        <v>32991.662092799997</v>
      </c>
      <c r="F122">
        <v>51.137294670000003</v>
      </c>
      <c r="G122">
        <v>163341.13432300001</v>
      </c>
      <c r="H122">
        <v>11124.2057351</v>
      </c>
      <c r="I122">
        <v>5786.635327</v>
      </c>
      <c r="J122">
        <v>7021.5716400000001</v>
      </c>
      <c r="K122">
        <v>19605.985407</v>
      </c>
      <c r="L122">
        <v>289.00374420000003</v>
      </c>
      <c r="M122">
        <v>7340.6784440000001</v>
      </c>
      <c r="N122">
        <v>26404.904015</v>
      </c>
      <c r="O122">
        <v>4122.1187843999996</v>
      </c>
      <c r="P122">
        <v>15381.435937</v>
      </c>
      <c r="Q122">
        <v>5495.3772674000002</v>
      </c>
    </row>
    <row r="123" spans="1:17" x14ac:dyDescent="0.3">
      <c r="A123">
        <v>51087</v>
      </c>
      <c r="B123" t="s">
        <v>108</v>
      </c>
      <c r="C123" t="s">
        <v>136</v>
      </c>
      <c r="D123">
        <v>587.71991000000003</v>
      </c>
      <c r="E123">
        <v>6473.8336735000003</v>
      </c>
      <c r="F123">
        <v>8.6598519500000002</v>
      </c>
      <c r="G123">
        <v>41887.309757000003</v>
      </c>
      <c r="H123">
        <v>18029.207137599999</v>
      </c>
      <c r="I123">
        <v>10746.516491</v>
      </c>
      <c r="J123">
        <v>11381.1667</v>
      </c>
      <c r="K123">
        <v>2234.0174370999998</v>
      </c>
      <c r="L123">
        <v>145.09082008999999</v>
      </c>
      <c r="M123">
        <v>12591.596572500001</v>
      </c>
      <c r="N123">
        <v>28806.680215</v>
      </c>
      <c r="O123">
        <v>3068.1016552999999</v>
      </c>
      <c r="P123">
        <v>13287.73191</v>
      </c>
      <c r="Q123">
        <v>1654.9422921</v>
      </c>
    </row>
    <row r="124" spans="1:17" x14ac:dyDescent="0.3">
      <c r="A124">
        <v>51091</v>
      </c>
      <c r="B124" t="s">
        <v>108</v>
      </c>
      <c r="C124" t="s">
        <v>137</v>
      </c>
      <c r="D124">
        <v>10.6538489</v>
      </c>
      <c r="E124">
        <v>629.88650195000002</v>
      </c>
      <c r="F124">
        <v>44.845986099999998</v>
      </c>
      <c r="G124">
        <v>209850.98105900001</v>
      </c>
      <c r="H124">
        <v>463.74586102000001</v>
      </c>
      <c r="I124">
        <v>1032.926066</v>
      </c>
      <c r="J124">
        <v>1478.205772</v>
      </c>
      <c r="K124">
        <v>47233.757504000001</v>
      </c>
      <c r="L124">
        <v>258.591454</v>
      </c>
      <c r="M124">
        <v>780.37357340000005</v>
      </c>
      <c r="N124">
        <v>2902.9412000000002</v>
      </c>
      <c r="O124">
        <v>1359.146342</v>
      </c>
      <c r="P124">
        <v>125.021837768</v>
      </c>
      <c r="Q124">
        <v>66.528938289999999</v>
      </c>
    </row>
    <row r="125" spans="1:17" x14ac:dyDescent="0.3">
      <c r="A125">
        <v>51093</v>
      </c>
      <c r="B125" t="s">
        <v>108</v>
      </c>
      <c r="C125" t="s">
        <v>138</v>
      </c>
      <c r="D125">
        <v>86.103785000000002</v>
      </c>
      <c r="E125">
        <v>45368.666612000001</v>
      </c>
      <c r="F125">
        <v>19.716303</v>
      </c>
      <c r="G125">
        <v>93018.987999999998</v>
      </c>
      <c r="H125">
        <v>3867.0164100000002</v>
      </c>
      <c r="I125">
        <v>2374.5721899999999</v>
      </c>
      <c r="J125">
        <v>3506.8752199999999</v>
      </c>
      <c r="K125">
        <v>5321.0925079999997</v>
      </c>
      <c r="L125">
        <v>1629.7386100000001</v>
      </c>
      <c r="M125">
        <v>4556.3143700000001</v>
      </c>
      <c r="N125">
        <v>11350.275</v>
      </c>
      <c r="O125">
        <v>3001.80908</v>
      </c>
      <c r="P125">
        <v>12925.352199999999</v>
      </c>
      <c r="Q125">
        <v>9240.2168999999994</v>
      </c>
    </row>
    <row r="126" spans="1:17" x14ac:dyDescent="0.3">
      <c r="A126">
        <v>51095</v>
      </c>
      <c r="B126" t="s">
        <v>108</v>
      </c>
      <c r="C126" t="s">
        <v>139</v>
      </c>
      <c r="D126">
        <v>129.63000220000001</v>
      </c>
      <c r="E126">
        <v>1644.9405749649</v>
      </c>
      <c r="F126">
        <v>4.5884051203</v>
      </c>
      <c r="G126">
        <v>50081.088766499997</v>
      </c>
      <c r="H126">
        <v>4170.3800663000002</v>
      </c>
      <c r="I126">
        <v>2347.5985527299999</v>
      </c>
      <c r="J126">
        <v>3044.0715033000001</v>
      </c>
      <c r="K126">
        <v>1297.9945345581</v>
      </c>
      <c r="L126">
        <v>2100.6597481600002</v>
      </c>
      <c r="M126">
        <v>5995.6338880000003</v>
      </c>
      <c r="N126">
        <v>7874.9273034799999</v>
      </c>
      <c r="O126">
        <v>3270.0529710000001</v>
      </c>
      <c r="P126">
        <v>2063.6608891147998</v>
      </c>
      <c r="Q126">
        <v>771.74058839999998</v>
      </c>
    </row>
    <row r="127" spans="1:17" x14ac:dyDescent="0.3">
      <c r="A127">
        <v>51097</v>
      </c>
      <c r="B127" t="s">
        <v>108</v>
      </c>
      <c r="C127" t="s">
        <v>140</v>
      </c>
      <c r="D127">
        <v>1.74999997</v>
      </c>
      <c r="E127">
        <v>28202.91986124</v>
      </c>
      <c r="F127">
        <v>3.113411878</v>
      </c>
      <c r="G127">
        <v>142453.77282000001</v>
      </c>
      <c r="H127">
        <v>760.75386000000003</v>
      </c>
      <c r="I127">
        <v>1011.92039</v>
      </c>
      <c r="J127">
        <v>1839.0150639999999</v>
      </c>
      <c r="K127">
        <v>2173.5978003599998</v>
      </c>
      <c r="L127">
        <v>924.16876300000001</v>
      </c>
      <c r="M127">
        <v>2053.5901399999998</v>
      </c>
      <c r="N127">
        <v>4434.3568599999999</v>
      </c>
      <c r="O127">
        <v>2281.5030000000002</v>
      </c>
      <c r="P127">
        <v>5319.9227877310004</v>
      </c>
      <c r="Q127">
        <v>4300.4401506599997</v>
      </c>
    </row>
    <row r="128" spans="1:17" x14ac:dyDescent="0.3">
      <c r="A128">
        <v>51099</v>
      </c>
      <c r="B128" t="s">
        <v>108</v>
      </c>
      <c r="C128" t="s">
        <v>141</v>
      </c>
      <c r="D128">
        <v>74.250001463999993</v>
      </c>
      <c r="E128">
        <v>7630.3076473830997</v>
      </c>
      <c r="F128">
        <v>11.7704654061</v>
      </c>
      <c r="G128">
        <v>73784.229208000004</v>
      </c>
      <c r="H128">
        <v>1723.853125005</v>
      </c>
      <c r="I128">
        <v>1391.4748104</v>
      </c>
      <c r="J128">
        <v>3575.7867660000002</v>
      </c>
      <c r="K128">
        <v>7327.5791252581002</v>
      </c>
      <c r="L128">
        <v>200.91011779999999</v>
      </c>
      <c r="M128">
        <v>1394.7219974</v>
      </c>
      <c r="N128">
        <v>8190.8048295999997</v>
      </c>
      <c r="O128">
        <v>1860.8682590000001</v>
      </c>
      <c r="P128">
        <v>3156.5675898740001</v>
      </c>
      <c r="Q128">
        <v>824.3317687</v>
      </c>
    </row>
    <row r="129" spans="1:17" x14ac:dyDescent="0.3">
      <c r="A129">
        <v>51101</v>
      </c>
      <c r="B129" t="s">
        <v>108</v>
      </c>
      <c r="C129" t="s">
        <v>142</v>
      </c>
      <c r="D129">
        <v>12.30000055</v>
      </c>
      <c r="E129">
        <v>27697.868164439999</v>
      </c>
      <c r="F129">
        <v>12.72562115</v>
      </c>
      <c r="G129">
        <v>107085.27969</v>
      </c>
      <c r="H129">
        <v>1662.58122865</v>
      </c>
      <c r="I129">
        <v>1495.2995780000001</v>
      </c>
      <c r="J129">
        <v>2322.8440759999999</v>
      </c>
      <c r="K129">
        <v>3669.3840646549002</v>
      </c>
      <c r="L129">
        <v>227.75205489999999</v>
      </c>
      <c r="M129">
        <v>1597.1272277</v>
      </c>
      <c r="N129">
        <v>7200.4941765000003</v>
      </c>
      <c r="O129">
        <v>3163.254539</v>
      </c>
      <c r="P129">
        <v>7508.0685467200001</v>
      </c>
      <c r="Q129">
        <v>1540.9594327</v>
      </c>
    </row>
    <row r="130" spans="1:17" x14ac:dyDescent="0.3">
      <c r="A130">
        <v>51103</v>
      </c>
      <c r="B130" t="s">
        <v>108</v>
      </c>
      <c r="C130" t="s">
        <v>90</v>
      </c>
      <c r="D130">
        <v>4.9600001689999997</v>
      </c>
      <c r="E130">
        <v>10808.2251196</v>
      </c>
      <c r="F130">
        <v>1.3938480200000001</v>
      </c>
      <c r="G130">
        <v>54108.8929899</v>
      </c>
      <c r="H130">
        <v>861.63173640000002</v>
      </c>
      <c r="I130">
        <v>1002.3792572999999</v>
      </c>
      <c r="J130">
        <v>1384.1565599999999</v>
      </c>
      <c r="K130">
        <v>1344.5812960000001</v>
      </c>
      <c r="L130">
        <v>749.12599030000001</v>
      </c>
      <c r="M130">
        <v>3398.8415869999999</v>
      </c>
      <c r="N130">
        <v>4875.5651500000004</v>
      </c>
      <c r="O130">
        <v>1748.4696389999999</v>
      </c>
      <c r="P130">
        <v>1272.9444189999999</v>
      </c>
      <c r="Q130">
        <v>1219.69823</v>
      </c>
    </row>
    <row r="131" spans="1:17" x14ac:dyDescent="0.3">
      <c r="A131">
        <v>51107</v>
      </c>
      <c r="B131" t="s">
        <v>108</v>
      </c>
      <c r="C131" t="s">
        <v>143</v>
      </c>
      <c r="D131">
        <v>2765.0199069999999</v>
      </c>
      <c r="E131">
        <v>14905.92576819</v>
      </c>
      <c r="F131">
        <v>150.776263</v>
      </c>
      <c r="G131">
        <v>124442.6452503</v>
      </c>
      <c r="H131">
        <v>17087.712185199998</v>
      </c>
      <c r="I131">
        <v>10926.321513904</v>
      </c>
      <c r="J131">
        <v>16043.7512525</v>
      </c>
      <c r="K131">
        <v>76342.81005</v>
      </c>
      <c r="L131">
        <v>4484.3738469789996</v>
      </c>
      <c r="M131">
        <v>13659.8439316</v>
      </c>
      <c r="N131">
        <v>42771.538737199997</v>
      </c>
      <c r="O131">
        <v>4147.9801479999996</v>
      </c>
      <c r="P131">
        <v>5114.8768415200002</v>
      </c>
      <c r="Q131">
        <v>682.97742789999995</v>
      </c>
    </row>
    <row r="132" spans="1:17" x14ac:dyDescent="0.3">
      <c r="A132">
        <v>51109</v>
      </c>
      <c r="B132" t="s">
        <v>108</v>
      </c>
      <c r="C132" t="s">
        <v>144</v>
      </c>
      <c r="D132">
        <v>90.410007100000001</v>
      </c>
      <c r="E132">
        <v>7837.7632769399997</v>
      </c>
      <c r="F132">
        <v>38.741705615000001</v>
      </c>
      <c r="G132">
        <v>228319.54177700001</v>
      </c>
      <c r="H132">
        <v>2824.3618409999999</v>
      </c>
      <c r="I132">
        <v>3197.4714829999998</v>
      </c>
      <c r="J132">
        <v>8543.8351110000003</v>
      </c>
      <c r="K132">
        <v>33530.592724800001</v>
      </c>
      <c r="L132">
        <v>44.291749699999997</v>
      </c>
      <c r="M132">
        <v>5832.04216</v>
      </c>
      <c r="N132">
        <v>15531.96998</v>
      </c>
      <c r="O132">
        <v>10306.460837000001</v>
      </c>
      <c r="P132">
        <v>9730.6109221999995</v>
      </c>
      <c r="Q132">
        <v>1128.8944979800001</v>
      </c>
    </row>
    <row r="133" spans="1:17" x14ac:dyDescent="0.3">
      <c r="A133">
        <v>51113</v>
      </c>
      <c r="B133" t="s">
        <v>108</v>
      </c>
      <c r="C133" t="s">
        <v>55</v>
      </c>
      <c r="D133">
        <v>7.0700005920000004</v>
      </c>
      <c r="E133">
        <v>11885.2895206867</v>
      </c>
      <c r="F133">
        <v>81.871994207203002</v>
      </c>
      <c r="G133">
        <v>135879.52629899999</v>
      </c>
      <c r="H133">
        <v>1517.0342974150999</v>
      </c>
      <c r="I133">
        <v>1445.74355965</v>
      </c>
      <c r="J133">
        <v>1723.2877671000001</v>
      </c>
      <c r="K133">
        <v>44361.091841736998</v>
      </c>
      <c r="L133">
        <v>86.581779299999994</v>
      </c>
      <c r="M133">
        <v>2810.1460002099998</v>
      </c>
      <c r="N133">
        <v>4069.6608374900002</v>
      </c>
      <c r="O133">
        <v>1629.6657029999999</v>
      </c>
      <c r="P133">
        <v>414.07997599999999</v>
      </c>
      <c r="Q133">
        <v>87.487910999999997</v>
      </c>
    </row>
    <row r="134" spans="1:17" x14ac:dyDescent="0.3">
      <c r="A134">
        <v>51115</v>
      </c>
      <c r="B134" t="s">
        <v>108</v>
      </c>
      <c r="C134" t="s">
        <v>145</v>
      </c>
      <c r="D134">
        <v>6.3500005000000002</v>
      </c>
      <c r="E134">
        <v>2426.7121413</v>
      </c>
      <c r="F134">
        <v>2.6370813000000002</v>
      </c>
      <c r="G134">
        <v>22399.663990000001</v>
      </c>
      <c r="H134">
        <v>599.61217999999997</v>
      </c>
      <c r="I134">
        <v>534.33326</v>
      </c>
      <c r="J134">
        <v>953.47623999999996</v>
      </c>
      <c r="K134">
        <v>637.51052000000004</v>
      </c>
      <c r="L134">
        <v>485.08224999999999</v>
      </c>
      <c r="M134">
        <v>2231.7157999999999</v>
      </c>
      <c r="N134">
        <v>5548.8276999999998</v>
      </c>
      <c r="O134">
        <v>1171.3668</v>
      </c>
      <c r="P134">
        <v>47.076346899999997</v>
      </c>
      <c r="Q134">
        <v>5120.0839649099998</v>
      </c>
    </row>
    <row r="135" spans="1:17" x14ac:dyDescent="0.3">
      <c r="A135">
        <v>51119</v>
      </c>
      <c r="B135" t="s">
        <v>108</v>
      </c>
      <c r="C135" t="s">
        <v>146</v>
      </c>
      <c r="D135">
        <v>5.1099990999999996</v>
      </c>
      <c r="E135">
        <v>12478.789728</v>
      </c>
      <c r="F135">
        <v>2.1298129000000001</v>
      </c>
      <c r="G135">
        <v>51699.021999999997</v>
      </c>
      <c r="H135">
        <v>789.37017000000003</v>
      </c>
      <c r="I135">
        <v>893.57309999999995</v>
      </c>
      <c r="J135">
        <v>1090.2665</v>
      </c>
      <c r="K135">
        <v>1873.2155150000001</v>
      </c>
      <c r="L135">
        <v>578.92028000000005</v>
      </c>
      <c r="M135">
        <v>2453.2015999999999</v>
      </c>
      <c r="N135">
        <v>5017.4618</v>
      </c>
      <c r="O135">
        <v>1435.3643999999999</v>
      </c>
      <c r="P135">
        <v>1981.46641</v>
      </c>
      <c r="Q135">
        <v>362.73309999999998</v>
      </c>
    </row>
    <row r="136" spans="1:17" x14ac:dyDescent="0.3">
      <c r="A136">
        <v>51121</v>
      </c>
      <c r="B136" t="s">
        <v>108</v>
      </c>
      <c r="C136" t="s">
        <v>37</v>
      </c>
      <c r="D136">
        <v>248.29859999999999</v>
      </c>
      <c r="E136">
        <v>4606.0750865999998</v>
      </c>
      <c r="F136">
        <v>84.2211401</v>
      </c>
      <c r="G136">
        <v>157619.39249999999</v>
      </c>
      <c r="H136">
        <v>6709.2768959300001</v>
      </c>
      <c r="I136">
        <v>4504.24226</v>
      </c>
      <c r="J136">
        <v>3988.8864400000002</v>
      </c>
      <c r="K136">
        <v>49279.409944999999</v>
      </c>
      <c r="L136">
        <v>626.42369506</v>
      </c>
      <c r="M136">
        <v>3622.2252196999998</v>
      </c>
      <c r="N136">
        <v>16305.181915429999</v>
      </c>
      <c r="O136">
        <v>1460.7537279999999</v>
      </c>
      <c r="P136">
        <v>46.936512299999997</v>
      </c>
      <c r="Q136">
        <v>23.464657500000001</v>
      </c>
    </row>
    <row r="137" spans="1:17" x14ac:dyDescent="0.3">
      <c r="A137">
        <v>51125</v>
      </c>
      <c r="B137" t="s">
        <v>108</v>
      </c>
      <c r="C137" t="s">
        <v>147</v>
      </c>
      <c r="D137">
        <v>11.720000778999999</v>
      </c>
      <c r="E137">
        <v>3154.4099308092</v>
      </c>
      <c r="F137">
        <v>33.577676089999997</v>
      </c>
      <c r="G137">
        <v>245801.13535600001</v>
      </c>
      <c r="H137">
        <v>1629.8962929090001</v>
      </c>
      <c r="I137">
        <v>1978.37420247</v>
      </c>
      <c r="J137">
        <v>2310.9315198999998</v>
      </c>
      <c r="K137">
        <v>31532.037269259999</v>
      </c>
      <c r="L137">
        <v>934.39466919999995</v>
      </c>
      <c r="M137">
        <v>3559.8465731440001</v>
      </c>
      <c r="N137">
        <v>7623.1515066100001</v>
      </c>
      <c r="O137">
        <v>3697.2505326</v>
      </c>
      <c r="P137">
        <v>908.64483600000005</v>
      </c>
      <c r="Q137">
        <v>377.29173321899998</v>
      </c>
    </row>
    <row r="138" spans="1:17" x14ac:dyDescent="0.3">
      <c r="A138">
        <v>51127</v>
      </c>
      <c r="B138" t="s">
        <v>108</v>
      </c>
      <c r="C138" t="s">
        <v>148</v>
      </c>
      <c r="D138">
        <v>157.96000599999999</v>
      </c>
      <c r="E138">
        <v>9540.4443474799991</v>
      </c>
      <c r="F138">
        <v>2.7896860000000001</v>
      </c>
      <c r="G138">
        <v>87213.288190000007</v>
      </c>
      <c r="H138">
        <v>2053.449239</v>
      </c>
      <c r="I138">
        <v>1345.5052659999999</v>
      </c>
      <c r="J138">
        <v>2420.7512900000002</v>
      </c>
      <c r="K138">
        <v>2200.4811448</v>
      </c>
      <c r="L138">
        <v>1582.580377</v>
      </c>
      <c r="M138">
        <v>5292.0580799999998</v>
      </c>
      <c r="N138">
        <v>4448.2135399999997</v>
      </c>
      <c r="O138">
        <v>3381.126002</v>
      </c>
      <c r="P138">
        <v>5197.5696200000002</v>
      </c>
      <c r="Q138">
        <v>1138.94218</v>
      </c>
    </row>
    <row r="139" spans="1:17" x14ac:dyDescent="0.3">
      <c r="A139">
        <v>51131</v>
      </c>
      <c r="B139" t="s">
        <v>108</v>
      </c>
      <c r="C139" t="s">
        <v>149</v>
      </c>
      <c r="D139">
        <v>174.8281704</v>
      </c>
      <c r="E139">
        <v>36870.875249999997</v>
      </c>
      <c r="F139">
        <v>0.76197296000000003</v>
      </c>
      <c r="G139">
        <v>27646.215080000002</v>
      </c>
      <c r="H139">
        <v>1151.6452489999999</v>
      </c>
      <c r="I139">
        <v>1395.0302750000001</v>
      </c>
      <c r="J139">
        <v>6148.2411000000002</v>
      </c>
      <c r="K139">
        <v>603.71726349999994</v>
      </c>
      <c r="L139">
        <v>504.41929873999999</v>
      </c>
      <c r="M139">
        <v>2695.3632926</v>
      </c>
      <c r="N139">
        <v>7651.3155189999998</v>
      </c>
      <c r="O139">
        <v>65026.010060000001</v>
      </c>
      <c r="P139">
        <v>499.47152540000002</v>
      </c>
      <c r="Q139">
        <v>4264.033383</v>
      </c>
    </row>
    <row r="140" spans="1:17" x14ac:dyDescent="0.3">
      <c r="A140">
        <v>51133</v>
      </c>
      <c r="B140" t="s">
        <v>108</v>
      </c>
      <c r="C140" t="s">
        <v>97</v>
      </c>
      <c r="D140">
        <v>0.21999995559999999</v>
      </c>
      <c r="E140">
        <v>27461.817609598998</v>
      </c>
      <c r="F140">
        <v>1.2886860436000001</v>
      </c>
      <c r="G140">
        <v>69478.612051999997</v>
      </c>
      <c r="H140">
        <v>1218.3893969999999</v>
      </c>
      <c r="I140">
        <v>1378.7207189999999</v>
      </c>
      <c r="J140">
        <v>1573.91805</v>
      </c>
      <c r="K140">
        <v>1204.5358376388999</v>
      </c>
      <c r="L140">
        <v>893.65193599999998</v>
      </c>
      <c r="M140">
        <v>4171.1225459999996</v>
      </c>
      <c r="N140">
        <v>6796.1875810000001</v>
      </c>
      <c r="O140">
        <v>2706.9174159999998</v>
      </c>
      <c r="P140">
        <v>1304.7773813440001</v>
      </c>
      <c r="Q140">
        <v>1402.2248073000001</v>
      </c>
    </row>
    <row r="141" spans="1:17" x14ac:dyDescent="0.3">
      <c r="A141">
        <v>51135</v>
      </c>
      <c r="B141" t="s">
        <v>108</v>
      </c>
      <c r="C141" t="s">
        <v>150</v>
      </c>
      <c r="D141">
        <v>80.299026699999999</v>
      </c>
      <c r="E141">
        <v>5855.4587211999997</v>
      </c>
      <c r="F141">
        <v>58.962067699999999</v>
      </c>
      <c r="G141">
        <v>144075.12807999999</v>
      </c>
      <c r="H141">
        <v>2337.3923930000001</v>
      </c>
      <c r="I141">
        <v>2045.8350800000001</v>
      </c>
      <c r="J141">
        <v>2933.9358499999998</v>
      </c>
      <c r="K141">
        <v>23331.369198</v>
      </c>
      <c r="L141">
        <v>270.61022800000001</v>
      </c>
      <c r="M141">
        <v>1405.719431</v>
      </c>
      <c r="N141">
        <v>9175.3237599999993</v>
      </c>
      <c r="O141">
        <v>1816.1445900000001</v>
      </c>
      <c r="P141">
        <v>8467.1103999999996</v>
      </c>
      <c r="Q141">
        <v>417.24976099999998</v>
      </c>
    </row>
    <row r="142" spans="1:17" x14ac:dyDescent="0.3">
      <c r="A142">
        <v>51137</v>
      </c>
      <c r="B142" t="s">
        <v>108</v>
      </c>
      <c r="C142" t="s">
        <v>151</v>
      </c>
      <c r="D142">
        <v>47.069999299999999</v>
      </c>
      <c r="E142">
        <v>15114.299796779</v>
      </c>
      <c r="F142">
        <v>75.126794899999993</v>
      </c>
      <c r="G142">
        <v>131390.57393000001</v>
      </c>
      <c r="H142">
        <v>2914.9913489999999</v>
      </c>
      <c r="I142">
        <v>2415.8389099999999</v>
      </c>
      <c r="J142">
        <v>3334.5812799999999</v>
      </c>
      <c r="K142">
        <v>44297.799387999999</v>
      </c>
      <c r="L142">
        <v>102.343605</v>
      </c>
      <c r="M142">
        <v>2675.1904249999998</v>
      </c>
      <c r="N142">
        <v>11700.61166</v>
      </c>
      <c r="O142">
        <v>2645.824404</v>
      </c>
      <c r="P142">
        <v>1966.453346</v>
      </c>
      <c r="Q142">
        <v>1008.001368</v>
      </c>
    </row>
    <row r="143" spans="1:17" x14ac:dyDescent="0.3">
      <c r="A143">
        <v>51139</v>
      </c>
      <c r="B143" t="s">
        <v>108</v>
      </c>
      <c r="C143" t="s">
        <v>152</v>
      </c>
      <c r="D143">
        <v>14.200000714</v>
      </c>
      <c r="E143">
        <v>6910.397059336</v>
      </c>
      <c r="F143">
        <v>202.02482467039999</v>
      </c>
      <c r="G143">
        <v>135811.1173746</v>
      </c>
      <c r="H143">
        <v>3766.5564709999999</v>
      </c>
      <c r="I143">
        <v>2575.8598296999999</v>
      </c>
      <c r="J143">
        <v>1795.7873106</v>
      </c>
      <c r="K143">
        <v>36775.685394307999</v>
      </c>
      <c r="L143">
        <v>514.99180369999999</v>
      </c>
      <c r="M143">
        <v>1792.2766819999999</v>
      </c>
      <c r="N143">
        <v>7714.9650546000003</v>
      </c>
      <c r="O143">
        <v>2920.475269</v>
      </c>
      <c r="P143">
        <v>124.9240491</v>
      </c>
      <c r="Q143">
        <v>87.560485920000005</v>
      </c>
    </row>
    <row r="144" spans="1:17" x14ac:dyDescent="0.3">
      <c r="A144">
        <v>51145</v>
      </c>
      <c r="B144" t="s">
        <v>108</v>
      </c>
      <c r="C144" t="s">
        <v>153</v>
      </c>
      <c r="D144">
        <v>0.51000000999999995</v>
      </c>
      <c r="E144">
        <v>5068.0998951499996</v>
      </c>
      <c r="F144">
        <v>32.242337259999999</v>
      </c>
      <c r="G144">
        <v>119182.66169399999</v>
      </c>
      <c r="H144">
        <v>2308.4462749999998</v>
      </c>
      <c r="I144">
        <v>1656.97161959</v>
      </c>
      <c r="J144">
        <v>2690.5674090000002</v>
      </c>
      <c r="K144">
        <v>13402.993645</v>
      </c>
      <c r="L144">
        <v>72.728387900000001</v>
      </c>
      <c r="M144">
        <v>2100.0177622000001</v>
      </c>
      <c r="N144">
        <v>9528.2663599999996</v>
      </c>
      <c r="O144">
        <v>2403.9975899999999</v>
      </c>
      <c r="P144">
        <v>7582.0361000000003</v>
      </c>
      <c r="Q144">
        <v>1871.6279669999999</v>
      </c>
    </row>
    <row r="145" spans="1:17" x14ac:dyDescent="0.3">
      <c r="A145">
        <v>51147</v>
      </c>
      <c r="B145" t="s">
        <v>108</v>
      </c>
      <c r="C145" t="s">
        <v>154</v>
      </c>
      <c r="D145">
        <v>108.8587924</v>
      </c>
      <c r="E145">
        <v>3251.8649994559</v>
      </c>
      <c r="F145">
        <v>42.738341145</v>
      </c>
      <c r="G145">
        <v>163193.2569641</v>
      </c>
      <c r="H145">
        <v>1635.8615970000001</v>
      </c>
      <c r="I145">
        <v>2210.7579024000001</v>
      </c>
      <c r="J145">
        <v>3442.7341285000002</v>
      </c>
      <c r="K145">
        <v>30216.2741742</v>
      </c>
      <c r="L145">
        <v>396.89948870000001</v>
      </c>
      <c r="M145">
        <v>1195.7172183</v>
      </c>
      <c r="N145">
        <v>8046.860541</v>
      </c>
      <c r="O145">
        <v>3382.7554409999998</v>
      </c>
      <c r="P145">
        <v>8739.4814000000006</v>
      </c>
      <c r="Q145">
        <v>590.34204</v>
      </c>
    </row>
    <row r="146" spans="1:17" x14ac:dyDescent="0.3">
      <c r="A146">
        <v>51149</v>
      </c>
      <c r="B146" t="s">
        <v>108</v>
      </c>
      <c r="C146" t="s">
        <v>155</v>
      </c>
      <c r="D146">
        <v>165.09012200000001</v>
      </c>
      <c r="E146">
        <v>16151.81338838</v>
      </c>
      <c r="F146">
        <v>4.0849229200000003</v>
      </c>
      <c r="G146">
        <v>102875.49871</v>
      </c>
      <c r="H146">
        <v>3139.8492735</v>
      </c>
      <c r="I146">
        <v>2028.7231291600001</v>
      </c>
      <c r="J146">
        <v>3931.5297265999998</v>
      </c>
      <c r="K146">
        <v>3980.67690012</v>
      </c>
      <c r="L146">
        <v>1530.6301911999999</v>
      </c>
      <c r="M146">
        <v>6429.3515303479999</v>
      </c>
      <c r="N146">
        <v>10656.203245000001</v>
      </c>
      <c r="O146">
        <v>2191.1218779999999</v>
      </c>
      <c r="P146">
        <v>8018.3468848000002</v>
      </c>
      <c r="Q146">
        <v>4275.2091872800002</v>
      </c>
    </row>
    <row r="147" spans="1:17" x14ac:dyDescent="0.3">
      <c r="A147">
        <v>51153</v>
      </c>
      <c r="B147" t="s">
        <v>108</v>
      </c>
      <c r="C147" t="s">
        <v>156</v>
      </c>
      <c r="D147">
        <v>888.57996600000001</v>
      </c>
      <c r="E147">
        <v>6797.0684579888903</v>
      </c>
      <c r="F147">
        <v>40.922547686070303</v>
      </c>
      <c r="G147">
        <v>94272.017978999997</v>
      </c>
      <c r="H147">
        <v>15536.016639519001</v>
      </c>
      <c r="I147">
        <v>9891.7684552899991</v>
      </c>
      <c r="J147">
        <v>13728.512144</v>
      </c>
      <c r="K147">
        <v>14884.7252715505</v>
      </c>
      <c r="L147">
        <v>1413.7168007549999</v>
      </c>
      <c r="M147">
        <v>9938.9859239460002</v>
      </c>
      <c r="N147">
        <v>33361.596296413998</v>
      </c>
      <c r="O147">
        <v>4234.9493911</v>
      </c>
      <c r="P147">
        <v>8149.9403414730004</v>
      </c>
      <c r="Q147">
        <v>4128.1257044000004</v>
      </c>
    </row>
    <row r="148" spans="1:17" x14ac:dyDescent="0.3">
      <c r="A148">
        <v>51157</v>
      </c>
      <c r="B148" t="s">
        <v>108</v>
      </c>
      <c r="C148" t="s">
        <v>157</v>
      </c>
      <c r="D148">
        <v>2.6600000977999998</v>
      </c>
      <c r="E148">
        <v>1782.621743312</v>
      </c>
      <c r="F148">
        <v>40.373299950700002</v>
      </c>
      <c r="G148">
        <v>122019.403441</v>
      </c>
      <c r="H148">
        <v>850.87895419999995</v>
      </c>
      <c r="I148">
        <v>1345.0114665999999</v>
      </c>
      <c r="J148">
        <v>1477.4891373800001</v>
      </c>
      <c r="K148">
        <v>35190.9214602309</v>
      </c>
      <c r="L148">
        <v>72.120093600000004</v>
      </c>
      <c r="M148">
        <v>1743.3776740999999</v>
      </c>
      <c r="N148">
        <v>4621.3035843999996</v>
      </c>
      <c r="O148">
        <v>1508.069915</v>
      </c>
      <c r="P148">
        <v>200.14553000000001</v>
      </c>
      <c r="Q148">
        <v>41.137267999999999</v>
      </c>
    </row>
    <row r="149" spans="1:17" x14ac:dyDescent="0.3">
      <c r="A149">
        <v>51159</v>
      </c>
      <c r="B149" t="s">
        <v>108</v>
      </c>
      <c r="C149" t="s">
        <v>158</v>
      </c>
      <c r="D149">
        <v>9.5300007000000004</v>
      </c>
      <c r="E149">
        <v>22932.2985807</v>
      </c>
      <c r="F149">
        <v>2.3348650499999999</v>
      </c>
      <c r="G149">
        <v>72885.447119999997</v>
      </c>
      <c r="H149">
        <v>968.15823920000003</v>
      </c>
      <c r="I149">
        <v>1070.0473865599999</v>
      </c>
      <c r="J149">
        <v>3082.0104200000001</v>
      </c>
      <c r="K149">
        <v>1571.1232164999999</v>
      </c>
      <c r="L149">
        <v>173.45828209999999</v>
      </c>
      <c r="M149">
        <v>1534.6520290000001</v>
      </c>
      <c r="N149">
        <v>5589.4914449999997</v>
      </c>
      <c r="O149">
        <v>1452.9834739999999</v>
      </c>
      <c r="P149">
        <v>3610.1873237999998</v>
      </c>
      <c r="Q149">
        <v>856.54898179999998</v>
      </c>
    </row>
    <row r="150" spans="1:17" x14ac:dyDescent="0.3">
      <c r="A150">
        <v>51161</v>
      </c>
      <c r="B150" t="s">
        <v>108</v>
      </c>
      <c r="C150" t="s">
        <v>159</v>
      </c>
      <c r="D150">
        <v>106.040359</v>
      </c>
      <c r="E150">
        <v>290.41370836999999</v>
      </c>
      <c r="F150">
        <v>18.2429463</v>
      </c>
      <c r="G150">
        <v>114448.33169000001</v>
      </c>
      <c r="H150">
        <v>5711.4822365749997</v>
      </c>
      <c r="I150">
        <v>3645.9227860233</v>
      </c>
      <c r="J150">
        <v>3744.0638389999999</v>
      </c>
      <c r="K150">
        <v>10113.864460999999</v>
      </c>
      <c r="L150">
        <v>417.03481809750002</v>
      </c>
      <c r="M150">
        <v>3884.4643722000001</v>
      </c>
      <c r="N150">
        <v>17708.06557943</v>
      </c>
      <c r="O150">
        <v>604.0905616</v>
      </c>
      <c r="P150">
        <v>44.523007</v>
      </c>
      <c r="Q150">
        <v>60.023720760000003</v>
      </c>
    </row>
    <row r="151" spans="1:17" x14ac:dyDescent="0.3">
      <c r="A151">
        <v>51163</v>
      </c>
      <c r="B151" t="s">
        <v>108</v>
      </c>
      <c r="C151" t="s">
        <v>160</v>
      </c>
      <c r="D151">
        <v>130.69000468900001</v>
      </c>
      <c r="E151">
        <v>5842.3366608179904</v>
      </c>
      <c r="F151">
        <v>111.372814076305</v>
      </c>
      <c r="G151">
        <v>275588.00162791001</v>
      </c>
      <c r="H151">
        <v>2619.4968436730001</v>
      </c>
      <c r="I151">
        <v>3469.7507762529999</v>
      </c>
      <c r="J151">
        <v>3717.9169097919998</v>
      </c>
      <c r="K151">
        <v>76335.269577328101</v>
      </c>
      <c r="L151">
        <v>1147.755533603</v>
      </c>
      <c r="M151">
        <v>1922.3656225300001</v>
      </c>
      <c r="N151">
        <v>9367.3054318499999</v>
      </c>
      <c r="O151">
        <v>3882.8407158999999</v>
      </c>
      <c r="P151">
        <v>366.59580469999997</v>
      </c>
      <c r="Q151">
        <v>120.26531965</v>
      </c>
    </row>
    <row r="152" spans="1:17" x14ac:dyDescent="0.3">
      <c r="A152">
        <v>51165</v>
      </c>
      <c r="B152" t="s">
        <v>108</v>
      </c>
      <c r="C152" t="s">
        <v>161</v>
      </c>
      <c r="D152">
        <v>195.05000390999999</v>
      </c>
      <c r="E152">
        <v>53794.4121823674</v>
      </c>
      <c r="F152">
        <v>750.45943063472305</v>
      </c>
      <c r="G152">
        <v>320677.29366620001</v>
      </c>
      <c r="H152">
        <v>11774.998230932</v>
      </c>
      <c r="I152">
        <v>6791.7615114</v>
      </c>
      <c r="J152">
        <v>7290.3276868000003</v>
      </c>
      <c r="K152">
        <v>104517.41610459601</v>
      </c>
      <c r="L152">
        <v>1114.7674985149999</v>
      </c>
      <c r="M152">
        <v>4314.6411220099999</v>
      </c>
      <c r="N152">
        <v>29554.1459512</v>
      </c>
      <c r="O152">
        <v>4788.2449070000002</v>
      </c>
      <c r="P152">
        <v>255.93079700000001</v>
      </c>
      <c r="Q152">
        <v>324.92257410000002</v>
      </c>
    </row>
    <row r="153" spans="1:17" x14ac:dyDescent="0.3">
      <c r="A153">
        <v>51171</v>
      </c>
      <c r="B153" t="s">
        <v>108</v>
      </c>
      <c r="C153" t="s">
        <v>162</v>
      </c>
      <c r="D153">
        <v>9.1099989299999997</v>
      </c>
      <c r="E153">
        <v>22025.437159810001</v>
      </c>
      <c r="F153">
        <v>185.07668646400001</v>
      </c>
      <c r="G153">
        <v>204284.254573429</v>
      </c>
      <c r="H153">
        <v>5863.05778775</v>
      </c>
      <c r="I153">
        <v>4644.4410129999997</v>
      </c>
      <c r="J153">
        <v>3608.3675156999998</v>
      </c>
      <c r="K153">
        <v>67133.230274266505</v>
      </c>
      <c r="L153">
        <v>557.21314210000003</v>
      </c>
      <c r="M153">
        <v>2757.5905659099999</v>
      </c>
      <c r="N153">
        <v>13065.14466935</v>
      </c>
      <c r="O153">
        <v>3401.76910757</v>
      </c>
      <c r="P153">
        <v>174.76178899999999</v>
      </c>
      <c r="Q153">
        <v>80.742582999999996</v>
      </c>
    </row>
    <row r="154" spans="1:17" x14ac:dyDescent="0.3">
      <c r="A154">
        <v>51177</v>
      </c>
      <c r="B154" t="s">
        <v>108</v>
      </c>
      <c r="C154" t="s">
        <v>163</v>
      </c>
      <c r="D154">
        <v>285.21996799999999</v>
      </c>
      <c r="E154">
        <v>7724.0528230999998</v>
      </c>
      <c r="F154">
        <v>34.395881000000003</v>
      </c>
      <c r="G154">
        <v>173342.74192</v>
      </c>
      <c r="H154">
        <v>7583.5164527799998</v>
      </c>
      <c r="I154">
        <v>4820.5848152999997</v>
      </c>
      <c r="J154">
        <v>7865.3969399999996</v>
      </c>
      <c r="K154">
        <v>15745.935368</v>
      </c>
      <c r="L154">
        <v>220.54552995</v>
      </c>
      <c r="M154">
        <v>4720.9171969999998</v>
      </c>
      <c r="N154">
        <v>20704.034915100001</v>
      </c>
      <c r="O154">
        <v>8625.5897504000004</v>
      </c>
      <c r="P154">
        <v>12262.608534999999</v>
      </c>
      <c r="Q154">
        <v>1124.346106</v>
      </c>
    </row>
    <row r="155" spans="1:17" x14ac:dyDescent="0.3">
      <c r="A155">
        <v>51179</v>
      </c>
      <c r="B155" t="s">
        <v>108</v>
      </c>
      <c r="C155" t="s">
        <v>164</v>
      </c>
      <c r="D155">
        <v>529.59004470000002</v>
      </c>
      <c r="E155">
        <v>3942.7871140319999</v>
      </c>
      <c r="F155">
        <v>16.020157916999999</v>
      </c>
      <c r="G155">
        <v>104977.78377687999</v>
      </c>
      <c r="H155">
        <v>7563.8020810999997</v>
      </c>
      <c r="I155">
        <v>4279.4041201760001</v>
      </c>
      <c r="J155">
        <v>5923.7421860000004</v>
      </c>
      <c r="K155">
        <v>6402.8654606600003</v>
      </c>
      <c r="L155">
        <v>1429.0408215540001</v>
      </c>
      <c r="M155">
        <v>6117.5353573876</v>
      </c>
      <c r="N155">
        <v>20625.899676280002</v>
      </c>
      <c r="O155">
        <v>3103.8883741</v>
      </c>
      <c r="P155">
        <v>5927.5577709500003</v>
      </c>
      <c r="Q155">
        <v>880.94949723000002</v>
      </c>
    </row>
    <row r="156" spans="1:17" x14ac:dyDescent="0.3">
      <c r="A156">
        <v>51181</v>
      </c>
      <c r="B156" t="s">
        <v>108</v>
      </c>
      <c r="C156" t="s">
        <v>165</v>
      </c>
      <c r="D156">
        <v>6.5919331000000003</v>
      </c>
      <c r="E156">
        <v>28671.810311550002</v>
      </c>
      <c r="F156">
        <v>5.5571772214999999</v>
      </c>
      <c r="G156">
        <v>110442.71857</v>
      </c>
      <c r="H156">
        <v>871.37234599999999</v>
      </c>
      <c r="I156">
        <v>982.13333550000004</v>
      </c>
      <c r="J156">
        <v>2745.20919</v>
      </c>
      <c r="K156">
        <v>3134.6998970599998</v>
      </c>
      <c r="L156">
        <v>594.34257070000001</v>
      </c>
      <c r="M156">
        <v>2241.6193899999998</v>
      </c>
      <c r="N156">
        <v>3779.5348199999999</v>
      </c>
      <c r="O156">
        <v>1485.1369199999999</v>
      </c>
      <c r="P156">
        <v>12783.6412745</v>
      </c>
      <c r="Q156">
        <v>7012.6320480000004</v>
      </c>
    </row>
    <row r="157" spans="1:17" x14ac:dyDescent="0.3">
      <c r="A157">
        <v>51187</v>
      </c>
      <c r="B157" t="s">
        <v>108</v>
      </c>
      <c r="C157" t="s">
        <v>166</v>
      </c>
      <c r="D157">
        <v>20.30000012</v>
      </c>
      <c r="E157">
        <v>1168.783815347</v>
      </c>
      <c r="F157">
        <v>25.948400192499999</v>
      </c>
      <c r="G157">
        <v>88591.128148720003</v>
      </c>
      <c r="H157">
        <v>3533.6085635670001</v>
      </c>
      <c r="I157">
        <v>2836.5284049299999</v>
      </c>
      <c r="J157">
        <v>3390.1411327290002</v>
      </c>
      <c r="K157">
        <v>21447.195091227</v>
      </c>
      <c r="L157">
        <v>123.62951938</v>
      </c>
      <c r="M157">
        <v>1993.8077696539999</v>
      </c>
      <c r="N157">
        <v>12648.729515167999</v>
      </c>
      <c r="O157">
        <v>2705.28880888</v>
      </c>
      <c r="P157">
        <v>147.68089615</v>
      </c>
      <c r="Q157">
        <v>80.389362899999995</v>
      </c>
    </row>
    <row r="158" spans="1:17" x14ac:dyDescent="0.3">
      <c r="A158">
        <v>51193</v>
      </c>
      <c r="B158" t="s">
        <v>108</v>
      </c>
      <c r="C158" t="s">
        <v>167</v>
      </c>
      <c r="D158">
        <v>12.750000610000001</v>
      </c>
      <c r="E158">
        <v>31823.777372289998</v>
      </c>
      <c r="F158">
        <v>4.6239792800000004</v>
      </c>
      <c r="G158">
        <v>83943.701390000002</v>
      </c>
      <c r="H158">
        <v>1182.4943838300001</v>
      </c>
      <c r="I158">
        <v>1563.5138669</v>
      </c>
      <c r="J158">
        <v>2360.0322999999999</v>
      </c>
      <c r="K158">
        <v>3264.0718168799999</v>
      </c>
      <c r="L158">
        <v>179.00470770000001</v>
      </c>
      <c r="M158">
        <v>919.55634229999998</v>
      </c>
      <c r="N158">
        <v>8485.4172710000003</v>
      </c>
      <c r="O158">
        <v>2517.6542552999999</v>
      </c>
      <c r="P158">
        <v>6517.3001599999998</v>
      </c>
      <c r="Q158">
        <v>478.22149089999999</v>
      </c>
    </row>
    <row r="159" spans="1:17" x14ac:dyDescent="0.3">
      <c r="A159">
        <v>51199</v>
      </c>
      <c r="B159" t="s">
        <v>108</v>
      </c>
      <c r="C159" t="s">
        <v>107</v>
      </c>
      <c r="D159">
        <v>161.83999083291999</v>
      </c>
      <c r="E159">
        <v>233.4382182718</v>
      </c>
      <c r="F159">
        <v>1.11676599564</v>
      </c>
      <c r="G159">
        <v>35807.343444249702</v>
      </c>
      <c r="H159">
        <v>3726.1546094599998</v>
      </c>
      <c r="I159">
        <v>2037.2691533</v>
      </c>
      <c r="J159">
        <v>5107.7628762900003</v>
      </c>
      <c r="K159">
        <v>227.91978788</v>
      </c>
      <c r="L159">
        <v>1722.226144</v>
      </c>
      <c r="M159">
        <v>4845.1242723799996</v>
      </c>
      <c r="N159">
        <v>5503.6361619500003</v>
      </c>
      <c r="O159">
        <v>2074.1571888600001</v>
      </c>
      <c r="P159">
        <v>679.80236338600002</v>
      </c>
      <c r="Q159">
        <v>1286.28440467</v>
      </c>
    </row>
    <row r="160" spans="1:17" x14ac:dyDescent="0.3">
      <c r="A160">
        <v>51510</v>
      </c>
      <c r="B160" t="s">
        <v>108</v>
      </c>
      <c r="C160" t="s">
        <v>168</v>
      </c>
      <c r="D160">
        <v>171.29999419999999</v>
      </c>
      <c r="E160">
        <v>5.1187330999999999E-4</v>
      </c>
      <c r="F160">
        <v>0</v>
      </c>
      <c r="G160">
        <v>726.21333294600004</v>
      </c>
      <c r="H160">
        <v>2647.4468518650001</v>
      </c>
      <c r="I160">
        <v>1724.4041764399999</v>
      </c>
      <c r="J160">
        <v>454.068066999</v>
      </c>
      <c r="K160">
        <v>2.1140945870000002E-3</v>
      </c>
      <c r="L160">
        <v>682.72485255000004</v>
      </c>
      <c r="M160">
        <v>1751.0398451369999</v>
      </c>
      <c r="N160">
        <v>1374.380166225</v>
      </c>
      <c r="O160">
        <v>99.916476900000006</v>
      </c>
      <c r="P160">
        <v>10.483338829999999</v>
      </c>
      <c r="Q160">
        <v>6.3596916400000003</v>
      </c>
    </row>
    <row r="161" spans="1:17" x14ac:dyDescent="0.3">
      <c r="A161">
        <v>51530</v>
      </c>
      <c r="B161" t="s">
        <v>108</v>
      </c>
      <c r="C161" t="s">
        <v>169</v>
      </c>
      <c r="D161">
        <v>6.26</v>
      </c>
      <c r="E161">
        <v>0.58234185800000005</v>
      </c>
      <c r="F161">
        <v>5.3867999999999999E-2</v>
      </c>
      <c r="G161">
        <v>2078.3667999999998</v>
      </c>
      <c r="H161">
        <v>404.48742199999998</v>
      </c>
      <c r="I161">
        <v>254.7479793</v>
      </c>
      <c r="J161">
        <v>109.23239</v>
      </c>
      <c r="K161">
        <v>74.822203000000002</v>
      </c>
      <c r="L161">
        <v>41.856640400000003</v>
      </c>
      <c r="M161">
        <v>314.65619700000002</v>
      </c>
      <c r="N161">
        <v>959.40491340000005</v>
      </c>
      <c r="O161">
        <v>96.938364399999998</v>
      </c>
      <c r="P161">
        <v>3.5694089999999998</v>
      </c>
      <c r="Q161">
        <v>0.61107339999999999</v>
      </c>
    </row>
    <row r="162" spans="1:17" x14ac:dyDescent="0.3">
      <c r="A162">
        <v>51540</v>
      </c>
      <c r="B162" t="s">
        <v>108</v>
      </c>
      <c r="C162" t="s">
        <v>170</v>
      </c>
      <c r="D162">
        <v>198.4</v>
      </c>
      <c r="E162">
        <v>0</v>
      </c>
      <c r="F162">
        <v>0</v>
      </c>
      <c r="G162">
        <v>1004.8675213</v>
      </c>
      <c r="H162">
        <v>1454.263999</v>
      </c>
      <c r="I162">
        <v>828.04675164000002</v>
      </c>
      <c r="J162">
        <v>367.51956969999998</v>
      </c>
      <c r="K162">
        <v>2.1460228099999998</v>
      </c>
      <c r="L162">
        <v>248.32535770000001</v>
      </c>
      <c r="M162">
        <v>1437.0737529999999</v>
      </c>
      <c r="N162">
        <v>935.27554910000003</v>
      </c>
      <c r="O162">
        <v>48.496609999999997</v>
      </c>
      <c r="P162">
        <v>37.392850000000003</v>
      </c>
      <c r="Q162">
        <v>3.7826770000000001</v>
      </c>
    </row>
    <row r="163" spans="1:17" x14ac:dyDescent="0.3">
      <c r="A163">
        <v>51550</v>
      </c>
      <c r="B163" t="s">
        <v>108</v>
      </c>
      <c r="C163" t="s">
        <v>171</v>
      </c>
      <c r="D163">
        <v>1133.5068000000001</v>
      </c>
      <c r="E163">
        <v>34841.047274700002</v>
      </c>
      <c r="F163">
        <v>16.623685099999999</v>
      </c>
      <c r="G163">
        <v>27671.223320000001</v>
      </c>
      <c r="H163">
        <v>11330.1550709</v>
      </c>
      <c r="I163">
        <v>5481.0429163130002</v>
      </c>
      <c r="J163">
        <v>7109.1975190000003</v>
      </c>
      <c r="K163">
        <v>2561.0814733000002</v>
      </c>
      <c r="L163">
        <v>2720.5679154499999</v>
      </c>
      <c r="M163">
        <v>10694.145710340001</v>
      </c>
      <c r="N163">
        <v>19841.708603700001</v>
      </c>
      <c r="O163">
        <v>6367.0952319999997</v>
      </c>
      <c r="P163">
        <v>9445.6692071049001</v>
      </c>
      <c r="Q163">
        <v>28879.2365928</v>
      </c>
    </row>
    <row r="164" spans="1:17" x14ac:dyDescent="0.3">
      <c r="A164">
        <v>51570</v>
      </c>
      <c r="B164" t="s">
        <v>108</v>
      </c>
      <c r="C164" t="s">
        <v>172</v>
      </c>
      <c r="D164">
        <v>41.29</v>
      </c>
      <c r="E164">
        <v>0</v>
      </c>
      <c r="F164">
        <v>0</v>
      </c>
      <c r="G164">
        <v>729.63599999999997</v>
      </c>
      <c r="H164">
        <v>797.13708922000001</v>
      </c>
      <c r="I164">
        <v>501.77228659999997</v>
      </c>
      <c r="J164">
        <v>89.64085</v>
      </c>
      <c r="K164">
        <v>0</v>
      </c>
      <c r="L164">
        <v>21.166930619999999</v>
      </c>
      <c r="M164">
        <v>404.69612819999998</v>
      </c>
      <c r="N164">
        <v>1731.3252460000001</v>
      </c>
      <c r="O164">
        <v>208.66646</v>
      </c>
      <c r="P164">
        <v>20.038995</v>
      </c>
      <c r="Q164">
        <v>5.0130229999999996</v>
      </c>
    </row>
    <row r="165" spans="1:17" x14ac:dyDescent="0.3">
      <c r="A165">
        <v>51580</v>
      </c>
      <c r="B165" t="s">
        <v>108</v>
      </c>
      <c r="C165" t="s">
        <v>173</v>
      </c>
      <c r="D165">
        <v>9.8999988000000005</v>
      </c>
      <c r="E165">
        <v>73.740627108729996</v>
      </c>
      <c r="F165">
        <v>8.3758002999999998E-2</v>
      </c>
      <c r="G165">
        <v>1490.3077456000001</v>
      </c>
      <c r="H165">
        <v>592.48347301000001</v>
      </c>
      <c r="I165">
        <v>327.52225712000001</v>
      </c>
      <c r="J165">
        <v>135.73259988999999</v>
      </c>
      <c r="K165">
        <v>35.140789400000003</v>
      </c>
      <c r="L165">
        <v>15.968408064</v>
      </c>
      <c r="M165">
        <v>207.71589252000001</v>
      </c>
      <c r="N165">
        <v>613.16773278000005</v>
      </c>
      <c r="O165">
        <v>117.84939131</v>
      </c>
      <c r="P165">
        <v>8.9442039999999992</v>
      </c>
      <c r="Q165">
        <v>0.12318398</v>
      </c>
    </row>
    <row r="166" spans="1:17" x14ac:dyDescent="0.3">
      <c r="A166">
        <v>51600</v>
      </c>
      <c r="B166" t="s">
        <v>108</v>
      </c>
      <c r="C166" t="s">
        <v>174</v>
      </c>
      <c r="D166">
        <v>305.97000000000003</v>
      </c>
      <c r="E166">
        <v>0</v>
      </c>
      <c r="F166">
        <v>0</v>
      </c>
      <c r="G166">
        <v>457.716497</v>
      </c>
      <c r="H166">
        <v>823.50323718799996</v>
      </c>
      <c r="I166">
        <v>509.26770980999999</v>
      </c>
      <c r="J166">
        <v>192.52771200000001</v>
      </c>
      <c r="K166">
        <v>0</v>
      </c>
      <c r="L166">
        <v>276.04887246800001</v>
      </c>
      <c r="M166">
        <v>746.72179892999998</v>
      </c>
      <c r="N166">
        <v>678.56864864700003</v>
      </c>
      <c r="O166">
        <v>19.989572299999999</v>
      </c>
      <c r="P166">
        <v>5.5770730000000004</v>
      </c>
      <c r="Q166">
        <v>0.496674</v>
      </c>
    </row>
    <row r="167" spans="1:17" x14ac:dyDescent="0.3">
      <c r="A167">
        <v>51610</v>
      </c>
      <c r="B167" t="s">
        <v>108</v>
      </c>
      <c r="C167" t="s">
        <v>175</v>
      </c>
      <c r="D167">
        <v>19.660001000000001</v>
      </c>
      <c r="E167">
        <v>7.6761939000000005E-4</v>
      </c>
      <c r="F167">
        <v>0</v>
      </c>
      <c r="G167">
        <v>34.528440000000003</v>
      </c>
      <c r="H167">
        <v>300.47412020000002</v>
      </c>
      <c r="I167">
        <v>188.11709819999999</v>
      </c>
      <c r="J167">
        <v>86.510279999999995</v>
      </c>
      <c r="K167">
        <v>0</v>
      </c>
      <c r="L167">
        <v>183.98342975</v>
      </c>
      <c r="M167">
        <v>314.0240786</v>
      </c>
      <c r="N167">
        <v>144.6156939</v>
      </c>
      <c r="O167">
        <v>3.1770315999999998</v>
      </c>
      <c r="P167">
        <v>4.0334839999999996</v>
      </c>
      <c r="Q167">
        <v>4.1504190000000003E-2</v>
      </c>
    </row>
    <row r="168" spans="1:17" x14ac:dyDescent="0.3">
      <c r="A168">
        <v>51630</v>
      </c>
      <c r="B168" t="s">
        <v>108</v>
      </c>
      <c r="C168" t="s">
        <v>176</v>
      </c>
      <c r="D168">
        <v>144.24995999999999</v>
      </c>
      <c r="E168">
        <v>28.953065621</v>
      </c>
      <c r="F168">
        <v>9.1570994000000003E-2</v>
      </c>
      <c r="G168">
        <v>1626.3119435999999</v>
      </c>
      <c r="H168">
        <v>1131.083762</v>
      </c>
      <c r="I168">
        <v>805.73050620000004</v>
      </c>
      <c r="J168">
        <v>481.03634529999999</v>
      </c>
      <c r="K168">
        <v>31.3748800903</v>
      </c>
      <c r="L168">
        <v>57.782133790000003</v>
      </c>
      <c r="M168">
        <v>511.24919540000002</v>
      </c>
      <c r="N168">
        <v>1685.729049</v>
      </c>
      <c r="O168">
        <v>76.885538199999999</v>
      </c>
      <c r="P168">
        <v>65.388329999999996</v>
      </c>
      <c r="Q168">
        <v>77.058610000000002</v>
      </c>
    </row>
    <row r="169" spans="1:17" x14ac:dyDescent="0.3">
      <c r="A169">
        <v>51650</v>
      </c>
      <c r="B169" t="s">
        <v>108</v>
      </c>
      <c r="C169" t="s">
        <v>177</v>
      </c>
      <c r="D169">
        <v>98.8899945</v>
      </c>
      <c r="E169">
        <v>136.6627393</v>
      </c>
      <c r="F169">
        <v>0.24896099460000001</v>
      </c>
      <c r="G169">
        <v>2358.849288716</v>
      </c>
      <c r="H169">
        <v>6090.4597073699997</v>
      </c>
      <c r="I169">
        <v>3365.7612982000001</v>
      </c>
      <c r="J169">
        <v>2281.506813</v>
      </c>
      <c r="K169">
        <v>144.84068540999999</v>
      </c>
      <c r="L169">
        <v>2263.7241825149999</v>
      </c>
      <c r="M169">
        <v>5159.2941671999997</v>
      </c>
      <c r="N169">
        <v>5778.1630255399996</v>
      </c>
      <c r="O169">
        <v>856.07292519999999</v>
      </c>
      <c r="P169">
        <v>110.985247321</v>
      </c>
      <c r="Q169">
        <v>680.84695263799995</v>
      </c>
    </row>
    <row r="170" spans="1:17" x14ac:dyDescent="0.3">
      <c r="A170">
        <v>51660</v>
      </c>
      <c r="B170" t="s">
        <v>108</v>
      </c>
      <c r="C170" t="s">
        <v>178</v>
      </c>
      <c r="D170">
        <v>103.05000200000001</v>
      </c>
      <c r="E170">
        <v>254.56653410000001</v>
      </c>
      <c r="F170">
        <v>2.2834240800000001</v>
      </c>
      <c r="G170">
        <v>865.87339999999995</v>
      </c>
      <c r="H170">
        <v>3275.3483928000001</v>
      </c>
      <c r="I170">
        <v>1437.42398895</v>
      </c>
      <c r="J170">
        <v>650.29032456000004</v>
      </c>
      <c r="K170">
        <v>191.939829</v>
      </c>
      <c r="L170">
        <v>5.4711645400000002</v>
      </c>
      <c r="M170">
        <v>580.87365962000001</v>
      </c>
      <c r="N170">
        <v>3733.6452730999999</v>
      </c>
      <c r="O170">
        <v>75.902552999999997</v>
      </c>
      <c r="P170">
        <v>7.3361463000000002</v>
      </c>
      <c r="Q170">
        <v>0.52770620000000001</v>
      </c>
    </row>
    <row r="171" spans="1:17" x14ac:dyDescent="0.3">
      <c r="A171">
        <v>51670</v>
      </c>
      <c r="B171" t="s">
        <v>108</v>
      </c>
      <c r="C171" t="s">
        <v>179</v>
      </c>
      <c r="D171">
        <v>3.0600005000000001</v>
      </c>
      <c r="E171">
        <v>7.5862219879999998E-2</v>
      </c>
      <c r="F171">
        <v>0</v>
      </c>
      <c r="G171">
        <v>847.38689399999998</v>
      </c>
      <c r="H171">
        <v>1713.4566077100001</v>
      </c>
      <c r="I171">
        <v>792.00837627800001</v>
      </c>
      <c r="J171">
        <v>260.37111399999998</v>
      </c>
      <c r="K171">
        <v>1.1928152774</v>
      </c>
      <c r="L171">
        <v>52.044123880000001</v>
      </c>
      <c r="M171">
        <v>674.42852401499999</v>
      </c>
      <c r="N171">
        <v>1727.923020511</v>
      </c>
      <c r="O171">
        <v>60.989753700000001</v>
      </c>
      <c r="P171">
        <v>72.226750999999993</v>
      </c>
      <c r="Q171">
        <v>142.09018216999999</v>
      </c>
    </row>
    <row r="172" spans="1:17" x14ac:dyDescent="0.3">
      <c r="A172">
        <v>51678</v>
      </c>
      <c r="B172" t="s">
        <v>108</v>
      </c>
      <c r="C172" t="s">
        <v>180</v>
      </c>
      <c r="D172">
        <v>6.77</v>
      </c>
      <c r="E172">
        <v>0</v>
      </c>
      <c r="F172">
        <v>2.4558E-2</v>
      </c>
      <c r="G172">
        <v>324.06670000000003</v>
      </c>
      <c r="H172">
        <v>268.875</v>
      </c>
      <c r="I172">
        <v>179.0737</v>
      </c>
      <c r="J172">
        <v>85.243139999999997</v>
      </c>
      <c r="K172">
        <v>28.375955399999999</v>
      </c>
      <c r="L172">
        <v>32.323860000000003</v>
      </c>
      <c r="M172">
        <v>355.63010000000003</v>
      </c>
      <c r="N172">
        <v>304.11</v>
      </c>
      <c r="O172">
        <v>28.865590000000001</v>
      </c>
      <c r="P172">
        <v>1.11307</v>
      </c>
      <c r="Q172">
        <v>0.1354534</v>
      </c>
    </row>
    <row r="173" spans="1:17" x14ac:dyDescent="0.3">
      <c r="A173">
        <v>51680</v>
      </c>
      <c r="B173" t="s">
        <v>108</v>
      </c>
      <c r="C173" t="s">
        <v>181</v>
      </c>
      <c r="D173">
        <v>134.70005</v>
      </c>
      <c r="E173">
        <v>6.05000625</v>
      </c>
      <c r="F173">
        <v>5.5458E-2</v>
      </c>
      <c r="G173">
        <v>13560.813177</v>
      </c>
      <c r="H173">
        <v>4894.8342687000004</v>
      </c>
      <c r="I173">
        <v>2444.8980123490001</v>
      </c>
      <c r="J173">
        <v>1745.187402</v>
      </c>
      <c r="K173">
        <v>47.620204000000001</v>
      </c>
      <c r="L173">
        <v>239.49144999999999</v>
      </c>
      <c r="M173">
        <v>4979.6059777999999</v>
      </c>
      <c r="N173">
        <v>3250.1630617000001</v>
      </c>
      <c r="O173">
        <v>385.6506</v>
      </c>
      <c r="P173">
        <v>56.70655</v>
      </c>
      <c r="Q173">
        <v>28.17163</v>
      </c>
    </row>
    <row r="174" spans="1:17" x14ac:dyDescent="0.3">
      <c r="A174">
        <v>51683</v>
      </c>
      <c r="B174" t="s">
        <v>108</v>
      </c>
      <c r="C174" t="s">
        <v>182</v>
      </c>
      <c r="D174">
        <v>149.00998799999999</v>
      </c>
      <c r="E174">
        <v>4.3592553200000002E-2</v>
      </c>
      <c r="F174">
        <v>0</v>
      </c>
      <c r="G174">
        <v>328.65321</v>
      </c>
      <c r="H174">
        <v>1502.0928839999999</v>
      </c>
      <c r="I174">
        <v>765.0880095</v>
      </c>
      <c r="J174">
        <v>189.25772000000001</v>
      </c>
      <c r="K174">
        <v>0.39996767999999999</v>
      </c>
      <c r="L174">
        <v>40.369138210000003</v>
      </c>
      <c r="M174">
        <v>560.96872199999996</v>
      </c>
      <c r="N174">
        <v>2700.9567069999998</v>
      </c>
      <c r="O174">
        <v>63.501331999999998</v>
      </c>
      <c r="P174">
        <v>49.625596999999999</v>
      </c>
      <c r="Q174">
        <v>9.8692799999999998</v>
      </c>
    </row>
    <row r="175" spans="1:17" x14ac:dyDescent="0.3">
      <c r="A175">
        <v>51685</v>
      </c>
      <c r="B175" t="s">
        <v>108</v>
      </c>
      <c r="C175" t="s">
        <v>183</v>
      </c>
      <c r="D175">
        <v>26.68</v>
      </c>
      <c r="E175">
        <v>0</v>
      </c>
      <c r="F175">
        <v>0</v>
      </c>
      <c r="G175">
        <v>148.24010000000001</v>
      </c>
      <c r="H175">
        <v>359.15269999999998</v>
      </c>
      <c r="I175">
        <v>185.03659999999999</v>
      </c>
      <c r="J175">
        <v>126.67749999999999</v>
      </c>
      <c r="K175">
        <v>0</v>
      </c>
      <c r="L175">
        <v>9.9219609999999996</v>
      </c>
      <c r="M175">
        <v>132.09100000000001</v>
      </c>
      <c r="N175">
        <v>626.27189999999996</v>
      </c>
      <c r="O175">
        <v>6.6943260000000002</v>
      </c>
      <c r="P175">
        <v>1.3479589999999999</v>
      </c>
      <c r="Q175">
        <v>7.2896050000000004E-2</v>
      </c>
    </row>
    <row r="176" spans="1:17" x14ac:dyDescent="0.3">
      <c r="A176">
        <v>51700</v>
      </c>
      <c r="B176" t="s">
        <v>108</v>
      </c>
      <c r="C176" t="s">
        <v>184</v>
      </c>
      <c r="D176">
        <v>151.55001999999999</v>
      </c>
      <c r="E176">
        <v>23.888949509</v>
      </c>
      <c r="F176">
        <v>7.9403001560000006E-2</v>
      </c>
      <c r="G176">
        <v>8482.5086296240006</v>
      </c>
      <c r="H176">
        <v>7792.3780900000002</v>
      </c>
      <c r="I176">
        <v>3865.2737499999998</v>
      </c>
      <c r="J176">
        <v>2823.2926000000002</v>
      </c>
      <c r="K176">
        <v>62.197549209999998</v>
      </c>
      <c r="L176">
        <v>3139.0704110000001</v>
      </c>
      <c r="M176">
        <v>6168.4504500000003</v>
      </c>
      <c r="N176">
        <v>6286.4119899999996</v>
      </c>
      <c r="O176">
        <v>1447.9075600000001</v>
      </c>
      <c r="P176">
        <v>266.29619794500002</v>
      </c>
      <c r="Q176">
        <v>544.894496</v>
      </c>
    </row>
    <row r="177" spans="1:17" x14ac:dyDescent="0.3">
      <c r="A177">
        <v>51710</v>
      </c>
      <c r="B177" t="s">
        <v>108</v>
      </c>
      <c r="C177" t="s">
        <v>185</v>
      </c>
      <c r="D177">
        <v>302.89000299999998</v>
      </c>
      <c r="E177">
        <v>1.34460894349962</v>
      </c>
      <c r="F177">
        <v>1.4999997591499999E-4</v>
      </c>
      <c r="G177">
        <v>1272.147872</v>
      </c>
      <c r="H177">
        <v>9299.4337530199991</v>
      </c>
      <c r="I177">
        <v>4342.9430118299997</v>
      </c>
      <c r="J177">
        <v>2785.4443664999999</v>
      </c>
      <c r="K177">
        <v>7.7610281490100004</v>
      </c>
      <c r="L177">
        <v>2786.1276321400001</v>
      </c>
      <c r="M177">
        <v>5607.4360099907999</v>
      </c>
      <c r="N177">
        <v>6279.5102867060004</v>
      </c>
      <c r="O177">
        <v>982.07645950000006</v>
      </c>
      <c r="P177">
        <v>20.552544392000001</v>
      </c>
      <c r="Q177">
        <v>16.845719845000001</v>
      </c>
    </row>
    <row r="178" spans="1:17" x14ac:dyDescent="0.3">
      <c r="A178">
        <v>51730</v>
      </c>
      <c r="B178" t="s">
        <v>108</v>
      </c>
      <c r="C178" t="s">
        <v>186</v>
      </c>
      <c r="D178">
        <v>310.93080200000003</v>
      </c>
      <c r="E178">
        <v>387.22328520000002</v>
      </c>
      <c r="F178">
        <v>7.3105000000000003E-2</v>
      </c>
      <c r="G178">
        <v>4349.5789873000003</v>
      </c>
      <c r="H178">
        <v>2111.2893064700002</v>
      </c>
      <c r="I178">
        <v>1251.5205312400001</v>
      </c>
      <c r="J178">
        <v>536.50590485999999</v>
      </c>
      <c r="K178">
        <v>249.65500689999999</v>
      </c>
      <c r="L178">
        <v>79.284092219000001</v>
      </c>
      <c r="M178">
        <v>1116.424819247</v>
      </c>
      <c r="N178">
        <v>3585.33831805</v>
      </c>
      <c r="O178">
        <v>223.1228313</v>
      </c>
      <c r="P178">
        <v>456.28823799999998</v>
      </c>
      <c r="Q178">
        <v>153.860737</v>
      </c>
    </row>
    <row r="179" spans="1:17" x14ac:dyDescent="0.3">
      <c r="A179">
        <v>51735</v>
      </c>
      <c r="B179" t="s">
        <v>108</v>
      </c>
      <c r="C179" t="s">
        <v>187</v>
      </c>
      <c r="D179">
        <v>0.87</v>
      </c>
      <c r="E179">
        <v>2.3794764000000002</v>
      </c>
      <c r="F179">
        <v>2.5968000000000001E-2</v>
      </c>
      <c r="G179">
        <v>756.69798772000001</v>
      </c>
      <c r="H179">
        <v>579.15682000000004</v>
      </c>
      <c r="I179">
        <v>245.01229900000001</v>
      </c>
      <c r="J179">
        <v>206.74112</v>
      </c>
      <c r="K179">
        <v>29.819649999999999</v>
      </c>
      <c r="L179">
        <v>258.68122099999999</v>
      </c>
      <c r="M179">
        <v>851.88855000000001</v>
      </c>
      <c r="N179">
        <v>1177.488863</v>
      </c>
      <c r="O179">
        <v>374.04549500000002</v>
      </c>
      <c r="P179">
        <v>0</v>
      </c>
      <c r="Q179">
        <v>0</v>
      </c>
    </row>
    <row r="180" spans="1:17" x14ac:dyDescent="0.3">
      <c r="A180">
        <v>51740</v>
      </c>
      <c r="B180" t="s">
        <v>108</v>
      </c>
      <c r="C180" t="s">
        <v>188</v>
      </c>
      <c r="D180">
        <v>62.479997226999998</v>
      </c>
      <c r="E180">
        <v>3.0444991944000002</v>
      </c>
      <c r="F180">
        <v>1.79999985E-5</v>
      </c>
      <c r="G180">
        <v>1005.1919993</v>
      </c>
      <c r="H180">
        <v>4343.9261444309996</v>
      </c>
      <c r="I180">
        <v>2428.9301899400002</v>
      </c>
      <c r="J180">
        <v>3909.4105683839998</v>
      </c>
      <c r="K180">
        <v>1.2284236364000001</v>
      </c>
      <c r="L180">
        <v>1499.2577316899999</v>
      </c>
      <c r="M180">
        <v>3260.4324323619999</v>
      </c>
      <c r="N180">
        <v>3906.6448315140001</v>
      </c>
      <c r="O180">
        <v>586.31331709999995</v>
      </c>
      <c r="P180">
        <v>2.871703594</v>
      </c>
      <c r="Q180">
        <v>75.699458620000001</v>
      </c>
    </row>
    <row r="181" spans="1:17" x14ac:dyDescent="0.3">
      <c r="A181">
        <v>51760</v>
      </c>
      <c r="B181" t="s">
        <v>108</v>
      </c>
      <c r="C181" t="s">
        <v>189</v>
      </c>
      <c r="D181">
        <v>480.27987200000001</v>
      </c>
      <c r="E181">
        <v>6.2063808720000004</v>
      </c>
      <c r="F181">
        <v>6.8970000000000004E-3</v>
      </c>
      <c r="G181">
        <v>4463.4573782899997</v>
      </c>
      <c r="H181">
        <v>9785.3751341450006</v>
      </c>
      <c r="I181">
        <v>5899.5024967899999</v>
      </c>
      <c r="J181">
        <v>1990.2935701270001</v>
      </c>
      <c r="K181">
        <v>5.1521973599999997</v>
      </c>
      <c r="L181">
        <v>36.881898</v>
      </c>
      <c r="M181">
        <v>5057.3950407406001</v>
      </c>
      <c r="N181">
        <v>9920.20839548</v>
      </c>
      <c r="O181">
        <v>1183.2374400000001</v>
      </c>
      <c r="P181">
        <v>431.57754999999997</v>
      </c>
      <c r="Q181">
        <v>206.68681620000001</v>
      </c>
    </row>
    <row r="182" spans="1:17" x14ac:dyDescent="0.3">
      <c r="A182">
        <v>51790</v>
      </c>
      <c r="B182" t="s">
        <v>108</v>
      </c>
      <c r="C182" t="s">
        <v>190</v>
      </c>
      <c r="D182">
        <v>20.99</v>
      </c>
      <c r="E182">
        <v>25.420725900000001</v>
      </c>
      <c r="F182">
        <v>2.5065279999999999</v>
      </c>
      <c r="G182">
        <v>2702.1553586</v>
      </c>
      <c r="H182">
        <v>1755.2495879999999</v>
      </c>
      <c r="I182">
        <v>963.96524480000005</v>
      </c>
      <c r="J182">
        <v>877.45860200000004</v>
      </c>
      <c r="K182">
        <v>1906.46729</v>
      </c>
      <c r="L182">
        <v>496.8037842</v>
      </c>
      <c r="M182">
        <v>794.53231340000002</v>
      </c>
      <c r="N182">
        <v>3182.4520689999999</v>
      </c>
      <c r="O182">
        <v>80.450270000000003</v>
      </c>
      <c r="P182">
        <v>4.6725440000000003</v>
      </c>
      <c r="Q182">
        <v>9.3504149999999999</v>
      </c>
    </row>
    <row r="183" spans="1:17" x14ac:dyDescent="0.3">
      <c r="A183">
        <v>51800</v>
      </c>
      <c r="B183" t="s">
        <v>108</v>
      </c>
      <c r="C183" t="s">
        <v>191</v>
      </c>
      <c r="D183">
        <v>264.29442699999998</v>
      </c>
      <c r="E183">
        <v>47912.651267399997</v>
      </c>
      <c r="F183">
        <v>19.816382455999999</v>
      </c>
      <c r="G183">
        <v>93219.533179999999</v>
      </c>
      <c r="H183">
        <v>7558.7522929400002</v>
      </c>
      <c r="I183">
        <v>3889.2229868499999</v>
      </c>
      <c r="J183">
        <v>4808.5579619999999</v>
      </c>
      <c r="K183">
        <v>4855.3914599999998</v>
      </c>
      <c r="L183">
        <v>2455.8843954200001</v>
      </c>
      <c r="M183">
        <v>7217.8158380699997</v>
      </c>
      <c r="N183">
        <v>15240.0445495</v>
      </c>
      <c r="O183">
        <v>6345.5654409999997</v>
      </c>
      <c r="P183">
        <v>39320.363383099997</v>
      </c>
      <c r="Q183">
        <v>12284.546639300001</v>
      </c>
    </row>
    <row r="184" spans="1:17" x14ac:dyDescent="0.3">
      <c r="A184">
        <v>51810</v>
      </c>
      <c r="B184" t="s">
        <v>108</v>
      </c>
      <c r="C184" t="s">
        <v>192</v>
      </c>
      <c r="D184">
        <v>512.60661700000003</v>
      </c>
      <c r="E184">
        <v>17029.831478817701</v>
      </c>
      <c r="F184">
        <v>19.360166398741999</v>
      </c>
      <c r="G184">
        <v>15860.91829</v>
      </c>
      <c r="H184">
        <v>17404.33367149</v>
      </c>
      <c r="I184">
        <v>8985.1176394800004</v>
      </c>
      <c r="J184">
        <v>12390.804459999999</v>
      </c>
      <c r="K184">
        <v>1608.0033474119</v>
      </c>
      <c r="L184">
        <v>5783.2502375000004</v>
      </c>
      <c r="M184">
        <v>14188.7126660823</v>
      </c>
      <c r="N184">
        <v>17949.155879663998</v>
      </c>
      <c r="O184">
        <v>45313.693122999997</v>
      </c>
      <c r="P184">
        <v>411.72430795999998</v>
      </c>
      <c r="Q184">
        <v>2072.566037691</v>
      </c>
    </row>
    <row r="185" spans="1:17" x14ac:dyDescent="0.3">
      <c r="A185">
        <v>51820</v>
      </c>
      <c r="B185" t="s">
        <v>108</v>
      </c>
      <c r="C185" t="s">
        <v>193</v>
      </c>
      <c r="D185">
        <v>35.000003999999997</v>
      </c>
      <c r="E185">
        <v>28.271215869999999</v>
      </c>
      <c r="F185">
        <v>0.82844105999999995</v>
      </c>
      <c r="G185">
        <v>2322.7651649999998</v>
      </c>
      <c r="H185">
        <v>1668.3298090000001</v>
      </c>
      <c r="I185">
        <v>861.64613099999997</v>
      </c>
      <c r="J185">
        <v>562.70652399999994</v>
      </c>
      <c r="K185">
        <v>609.58388400000001</v>
      </c>
      <c r="L185">
        <v>71.185737700000004</v>
      </c>
      <c r="M185">
        <v>534.65401699999995</v>
      </c>
      <c r="N185">
        <v>2879.5114039</v>
      </c>
      <c r="O185">
        <v>110.77774497999999</v>
      </c>
      <c r="P185">
        <v>37.534534000000001</v>
      </c>
      <c r="Q185">
        <v>5.0819022</v>
      </c>
    </row>
    <row r="186" spans="1:17" x14ac:dyDescent="0.3">
      <c r="A186">
        <v>51830</v>
      </c>
      <c r="B186" t="s">
        <v>108</v>
      </c>
      <c r="C186" t="s">
        <v>194</v>
      </c>
      <c r="D186">
        <v>98.370009999999994</v>
      </c>
      <c r="E186">
        <v>8.7079891000000006E-3</v>
      </c>
      <c r="F186">
        <v>6.8050004000000004E-3</v>
      </c>
      <c r="G186">
        <v>2642.0780896000001</v>
      </c>
      <c r="H186">
        <v>538.58305228999996</v>
      </c>
      <c r="I186">
        <v>258.94637599999999</v>
      </c>
      <c r="J186">
        <v>265.05159200000003</v>
      </c>
      <c r="K186">
        <v>4.5644516580000003</v>
      </c>
      <c r="L186">
        <v>288.92963600000002</v>
      </c>
      <c r="M186">
        <v>673.08095500000002</v>
      </c>
      <c r="N186">
        <v>731.30208400000004</v>
      </c>
      <c r="O186">
        <v>98.951784599999996</v>
      </c>
      <c r="P186">
        <v>69.164434299999996</v>
      </c>
      <c r="Q186">
        <v>47.858242799999999</v>
      </c>
    </row>
    <row r="187" spans="1:17" x14ac:dyDescent="0.3">
      <c r="A187">
        <v>51840</v>
      </c>
      <c r="B187" t="s">
        <v>108</v>
      </c>
      <c r="C187" t="s">
        <v>195</v>
      </c>
      <c r="D187">
        <v>28.739996999999999</v>
      </c>
      <c r="E187">
        <v>13.717856396713</v>
      </c>
      <c r="F187">
        <v>0.17994404999999999</v>
      </c>
      <c r="G187">
        <v>474.09219999999999</v>
      </c>
      <c r="H187">
        <v>1846.6763000000001</v>
      </c>
      <c r="I187">
        <v>870.92877999999996</v>
      </c>
      <c r="J187">
        <v>185.52323999999999</v>
      </c>
      <c r="K187">
        <v>194.50505000000001</v>
      </c>
      <c r="L187">
        <v>1.2339543900000001</v>
      </c>
      <c r="M187">
        <v>394.21528000000001</v>
      </c>
      <c r="N187">
        <v>1878.9665</v>
      </c>
      <c r="O187">
        <v>30.635850999999999</v>
      </c>
      <c r="P187">
        <v>2.1409720000000001</v>
      </c>
      <c r="Q187">
        <v>0.22704659999999999</v>
      </c>
    </row>
    <row r="188" spans="1:17" x14ac:dyDescent="0.3">
      <c r="A188">
        <v>54003</v>
      </c>
      <c r="B188" t="s">
        <v>196</v>
      </c>
      <c r="C188" t="s">
        <v>197</v>
      </c>
      <c r="D188">
        <v>3432.6997489999999</v>
      </c>
      <c r="E188">
        <v>11593.822567220001</v>
      </c>
      <c r="F188">
        <v>28.10802369</v>
      </c>
      <c r="G188">
        <v>103339.65480393601</v>
      </c>
      <c r="H188">
        <v>7674.9841323210003</v>
      </c>
      <c r="I188">
        <v>2082.5973474900002</v>
      </c>
      <c r="J188">
        <v>5180.4267260249999</v>
      </c>
      <c r="K188">
        <v>36256.3673347</v>
      </c>
      <c r="L188">
        <v>512.24558638200006</v>
      </c>
      <c r="M188">
        <v>5216.8357532059999</v>
      </c>
      <c r="N188">
        <v>27332.191733143001</v>
      </c>
      <c r="O188">
        <v>2448.7443899999998</v>
      </c>
      <c r="P188">
        <v>483.577179</v>
      </c>
      <c r="Q188">
        <v>211.5793434</v>
      </c>
    </row>
    <row r="189" spans="1:17" x14ac:dyDescent="0.3">
      <c r="A189">
        <v>54023</v>
      </c>
      <c r="B189" t="s">
        <v>196</v>
      </c>
      <c r="C189" t="s">
        <v>198</v>
      </c>
      <c r="D189">
        <v>1704.70001417</v>
      </c>
      <c r="E189">
        <v>1900.4634373503</v>
      </c>
      <c r="F189">
        <v>89.312207650999994</v>
      </c>
      <c r="G189">
        <v>222081.56140390001</v>
      </c>
      <c r="H189">
        <v>2380.81719036</v>
      </c>
      <c r="I189">
        <v>615.61113309999996</v>
      </c>
      <c r="J189">
        <v>9937.5554293189998</v>
      </c>
      <c r="K189">
        <v>54327.885171399997</v>
      </c>
      <c r="L189">
        <v>349.66450859999998</v>
      </c>
      <c r="M189">
        <v>3192.0091012399998</v>
      </c>
      <c r="N189">
        <v>5133.9601046381003</v>
      </c>
      <c r="O189">
        <v>4430.6250475200004</v>
      </c>
      <c r="P189">
        <v>254.146244</v>
      </c>
      <c r="Q189">
        <v>950.52439160999995</v>
      </c>
    </row>
    <row r="190" spans="1:17" x14ac:dyDescent="0.3">
      <c r="A190">
        <v>54027</v>
      </c>
      <c r="B190" t="s">
        <v>196</v>
      </c>
      <c r="C190" t="s">
        <v>199</v>
      </c>
      <c r="D190">
        <v>224.8999901</v>
      </c>
      <c r="E190">
        <v>4684.7086910400003</v>
      </c>
      <c r="F190">
        <v>74.974810300000001</v>
      </c>
      <c r="G190">
        <v>314445.88260379998</v>
      </c>
      <c r="H190">
        <v>2779.5818733000001</v>
      </c>
      <c r="I190">
        <v>1341.8117529000001</v>
      </c>
      <c r="J190">
        <v>2549.9828639000002</v>
      </c>
      <c r="K190">
        <v>61677.828891999998</v>
      </c>
      <c r="L190">
        <v>1107.4777371</v>
      </c>
      <c r="M190">
        <v>6020.8239270000004</v>
      </c>
      <c r="N190">
        <v>11693.334108999999</v>
      </c>
      <c r="O190">
        <v>5517.8784202099996</v>
      </c>
      <c r="P190">
        <v>204.97552587000001</v>
      </c>
      <c r="Q190">
        <v>225.99148600000001</v>
      </c>
    </row>
    <row r="191" spans="1:17" x14ac:dyDescent="0.3">
      <c r="A191">
        <v>54031</v>
      </c>
      <c r="B191" t="s">
        <v>196</v>
      </c>
      <c r="C191" t="s">
        <v>200</v>
      </c>
      <c r="D191">
        <v>193.8000079</v>
      </c>
      <c r="E191">
        <v>7318.467055821</v>
      </c>
      <c r="F191">
        <v>230.10045278000001</v>
      </c>
      <c r="G191">
        <v>289095.5347667</v>
      </c>
      <c r="H191">
        <v>2207.99790751</v>
      </c>
      <c r="I191">
        <v>711.83569215</v>
      </c>
      <c r="J191">
        <v>4184.7359316000002</v>
      </c>
      <c r="K191">
        <v>51305.664721699999</v>
      </c>
      <c r="L191">
        <v>103.38666846300001</v>
      </c>
      <c r="M191">
        <v>2947.4761084000002</v>
      </c>
      <c r="N191">
        <v>11928.910088799999</v>
      </c>
      <c r="O191">
        <v>3472.1337453299998</v>
      </c>
      <c r="P191">
        <v>89.781715199999994</v>
      </c>
      <c r="Q191">
        <v>314.43508300000002</v>
      </c>
    </row>
    <row r="192" spans="1:17" x14ac:dyDescent="0.3">
      <c r="A192">
        <v>54037</v>
      </c>
      <c r="B192" t="s">
        <v>196</v>
      </c>
      <c r="C192" t="s">
        <v>87</v>
      </c>
      <c r="D192">
        <v>1178.4999809999999</v>
      </c>
      <c r="E192">
        <v>23944.367868109999</v>
      </c>
      <c r="F192">
        <v>50.090488819999997</v>
      </c>
      <c r="G192">
        <v>39456.815817100003</v>
      </c>
      <c r="H192">
        <v>4010.98308692</v>
      </c>
      <c r="I192">
        <v>1307.5823191300001</v>
      </c>
      <c r="J192">
        <v>8032.3753450000004</v>
      </c>
      <c r="K192">
        <v>28595.588618000002</v>
      </c>
      <c r="L192">
        <v>311.01641201910002</v>
      </c>
      <c r="M192">
        <v>6017.46504731</v>
      </c>
      <c r="N192">
        <v>18950.613220629999</v>
      </c>
      <c r="O192">
        <v>2730.2946151000001</v>
      </c>
      <c r="P192">
        <v>469.44061699999997</v>
      </c>
      <c r="Q192">
        <v>412.71500700000001</v>
      </c>
    </row>
    <row r="193" spans="1:17" x14ac:dyDescent="0.3">
      <c r="A193">
        <v>54057</v>
      </c>
      <c r="B193" t="s">
        <v>196</v>
      </c>
      <c r="C193" t="s">
        <v>201</v>
      </c>
      <c r="D193">
        <v>212.1000068589</v>
      </c>
      <c r="E193">
        <v>2898.7652515569998</v>
      </c>
      <c r="F193">
        <v>39.712382830000003</v>
      </c>
      <c r="G193">
        <v>154696.05850000001</v>
      </c>
      <c r="H193">
        <v>3265.3287705769999</v>
      </c>
      <c r="I193">
        <v>928.13571995999996</v>
      </c>
      <c r="J193">
        <v>3173.3989749000002</v>
      </c>
      <c r="K193">
        <v>31422.172545699999</v>
      </c>
      <c r="L193">
        <v>733.33885614999997</v>
      </c>
      <c r="M193">
        <v>4674.4719374200004</v>
      </c>
      <c r="N193">
        <v>5735.3396204000001</v>
      </c>
      <c r="O193">
        <v>2444.1018666099999</v>
      </c>
      <c r="P193">
        <v>296.9551548</v>
      </c>
      <c r="Q193">
        <v>177.5131264</v>
      </c>
    </row>
    <row r="194" spans="1:17" x14ac:dyDescent="0.3">
      <c r="A194">
        <v>54063</v>
      </c>
      <c r="B194" t="s">
        <v>196</v>
      </c>
      <c r="C194" t="s">
        <v>202</v>
      </c>
      <c r="D194">
        <v>75.774429999999995</v>
      </c>
      <c r="E194">
        <v>3812.0286449</v>
      </c>
      <c r="F194">
        <v>72.633237980000004</v>
      </c>
      <c r="G194">
        <v>207445.5306</v>
      </c>
      <c r="H194">
        <v>1551.8763812100001</v>
      </c>
      <c r="I194">
        <v>646.80132028000003</v>
      </c>
      <c r="J194">
        <v>1633.611183</v>
      </c>
      <c r="K194">
        <v>75746.457465</v>
      </c>
      <c r="L194">
        <v>113.290863</v>
      </c>
      <c r="M194">
        <v>4373.2015879999999</v>
      </c>
      <c r="N194">
        <v>6852.4756108299998</v>
      </c>
      <c r="O194">
        <v>802.34328400000004</v>
      </c>
      <c r="P194">
        <v>0.75448437400000001</v>
      </c>
      <c r="Q194">
        <v>7.44972E-2</v>
      </c>
    </row>
    <row r="195" spans="1:17" x14ac:dyDescent="0.3">
      <c r="A195">
        <v>54065</v>
      </c>
      <c r="B195" t="s">
        <v>196</v>
      </c>
      <c r="C195" t="s">
        <v>203</v>
      </c>
      <c r="D195">
        <v>59.499998400000003</v>
      </c>
      <c r="E195">
        <v>2010.0162995600001</v>
      </c>
      <c r="F195">
        <v>5.5346343129999998</v>
      </c>
      <c r="G195">
        <v>115746.05441700001</v>
      </c>
      <c r="H195">
        <v>2114.7613674300001</v>
      </c>
      <c r="I195">
        <v>1120.3032678602999</v>
      </c>
      <c r="J195">
        <v>1152.883157</v>
      </c>
      <c r="K195">
        <v>13004.027234699999</v>
      </c>
      <c r="L195">
        <v>711.00543400000004</v>
      </c>
      <c r="M195">
        <v>3487.4218200999999</v>
      </c>
      <c r="N195">
        <v>5266.1745228024001</v>
      </c>
      <c r="O195">
        <v>2006.9000900000001</v>
      </c>
      <c r="P195">
        <v>209.37800062900001</v>
      </c>
      <c r="Q195">
        <v>56.906703899999997</v>
      </c>
    </row>
    <row r="196" spans="1:17" x14ac:dyDescent="0.3">
      <c r="A196">
        <v>54071</v>
      </c>
      <c r="B196" t="s">
        <v>196</v>
      </c>
      <c r="C196" t="s">
        <v>204</v>
      </c>
      <c r="D196">
        <v>25.600000947520002</v>
      </c>
      <c r="E196">
        <v>3171.2548641019998</v>
      </c>
      <c r="F196">
        <v>151.03278099389999</v>
      </c>
      <c r="G196">
        <v>354440.43087759998</v>
      </c>
      <c r="H196">
        <v>1673.6901937547</v>
      </c>
      <c r="I196">
        <v>316.55672200999999</v>
      </c>
      <c r="J196">
        <v>7315.0003998100001</v>
      </c>
      <c r="K196">
        <v>67199.204032930007</v>
      </c>
      <c r="L196">
        <v>495.40622069</v>
      </c>
      <c r="M196">
        <v>3034.7461132210001</v>
      </c>
      <c r="N196">
        <v>5250.97401945</v>
      </c>
      <c r="O196">
        <v>3414.79346442</v>
      </c>
      <c r="P196">
        <v>41.795511140999999</v>
      </c>
      <c r="Q196">
        <v>183.73081350000001</v>
      </c>
    </row>
    <row r="197" spans="1:17" x14ac:dyDescent="0.3">
      <c r="A197">
        <v>54077</v>
      </c>
      <c r="B197" t="s">
        <v>196</v>
      </c>
      <c r="C197" t="s">
        <v>205</v>
      </c>
      <c r="D197">
        <v>151.95683032599999</v>
      </c>
      <c r="E197">
        <v>6593.2431176199998</v>
      </c>
      <c r="F197">
        <v>55.849545808999999</v>
      </c>
      <c r="G197">
        <v>303574.01165300002</v>
      </c>
      <c r="H197">
        <v>3535.8581941000002</v>
      </c>
      <c r="I197">
        <v>1355.2945046</v>
      </c>
      <c r="J197">
        <v>6517.9828962000001</v>
      </c>
      <c r="K197">
        <v>75206.520897099996</v>
      </c>
      <c r="L197">
        <v>500.57131720000001</v>
      </c>
      <c r="M197">
        <v>6556.9961629999998</v>
      </c>
      <c r="N197">
        <v>7737.2598564</v>
      </c>
      <c r="O197">
        <v>3122.6252847199999</v>
      </c>
      <c r="P197">
        <v>905.20735000000002</v>
      </c>
      <c r="Q197">
        <v>1074.2198951800001</v>
      </c>
    </row>
    <row r="198" spans="1:17" x14ac:dyDescent="0.3">
      <c r="A198">
        <v>54093</v>
      </c>
      <c r="B198" t="s">
        <v>196</v>
      </c>
      <c r="C198" t="s">
        <v>206</v>
      </c>
      <c r="D198">
        <v>17.842450922679902</v>
      </c>
      <c r="E198">
        <v>766.42458402</v>
      </c>
      <c r="F198">
        <v>6.7120922199999997</v>
      </c>
      <c r="G198">
        <v>219626.447228</v>
      </c>
      <c r="H198">
        <v>1459.8093836999999</v>
      </c>
      <c r="I198">
        <v>710.28872000000001</v>
      </c>
      <c r="J198">
        <v>11501.54790263</v>
      </c>
      <c r="K198">
        <v>15283.809296900001</v>
      </c>
      <c r="L198">
        <v>1265.07259</v>
      </c>
      <c r="M198">
        <v>2491.4452595600001</v>
      </c>
      <c r="N198">
        <v>4809.4883240999998</v>
      </c>
      <c r="O198">
        <v>2629.8518779999999</v>
      </c>
      <c r="P198">
        <v>7466.7933999999996</v>
      </c>
      <c r="Q198">
        <v>1459.14168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98"/>
  <sheetViews>
    <sheetView workbookViewId="0">
      <selection sqref="A1:XFD1048576"/>
    </sheetView>
  </sheetViews>
  <sheetFormatPr defaultRowHeight="14.4" x14ac:dyDescent="0.3"/>
  <sheetData>
    <row r="1" spans="1:1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3">
      <c r="A2">
        <v>10001</v>
      </c>
      <c r="B2" t="s">
        <v>17</v>
      </c>
      <c r="C2" t="s">
        <v>18</v>
      </c>
      <c r="D2">
        <v>900.56289600000002</v>
      </c>
      <c r="E2">
        <v>131647.23548460001</v>
      </c>
      <c r="F2">
        <v>290.8435551</v>
      </c>
      <c r="G2">
        <v>46407.838207000001</v>
      </c>
      <c r="H2">
        <v>14456.763406517999</v>
      </c>
      <c r="I2">
        <v>6789.6610234700001</v>
      </c>
      <c r="J2">
        <v>16996.623421699998</v>
      </c>
      <c r="K2">
        <v>10070.639848000001</v>
      </c>
      <c r="L2">
        <v>1545.1360068711999</v>
      </c>
      <c r="M2">
        <v>5497.4031961359997</v>
      </c>
      <c r="N2">
        <v>38317.316134280001</v>
      </c>
      <c r="O2">
        <v>13642.183817499999</v>
      </c>
      <c r="P2">
        <v>9687.9616580099992</v>
      </c>
      <c r="Q2">
        <v>43780.735670410402</v>
      </c>
    </row>
    <row r="3" spans="1:17" x14ac:dyDescent="0.3">
      <c r="A3">
        <v>10003</v>
      </c>
      <c r="B3" t="s">
        <v>17</v>
      </c>
      <c r="C3" t="s">
        <v>19</v>
      </c>
      <c r="D3">
        <v>797.10399302999997</v>
      </c>
      <c r="E3">
        <v>44484.320852775898</v>
      </c>
      <c r="F3">
        <v>48.633346637860001</v>
      </c>
      <c r="G3">
        <v>50009.023347800001</v>
      </c>
      <c r="H3">
        <v>30786.809811399999</v>
      </c>
      <c r="I3">
        <v>11507.510429661999</v>
      </c>
      <c r="J3">
        <v>21378.284908829999</v>
      </c>
      <c r="K3">
        <v>5944.9893416592004</v>
      </c>
      <c r="L3">
        <v>4620.5737011000001</v>
      </c>
      <c r="M3">
        <v>17632.764157900001</v>
      </c>
      <c r="N3">
        <v>44156.640632280003</v>
      </c>
      <c r="O3">
        <v>10819.621793599999</v>
      </c>
      <c r="P3">
        <v>4698.3418124</v>
      </c>
      <c r="Q3">
        <v>11826.316242000001</v>
      </c>
    </row>
    <row r="4" spans="1:17" x14ac:dyDescent="0.3">
      <c r="A4">
        <v>10005</v>
      </c>
      <c r="B4" t="s">
        <v>17</v>
      </c>
      <c r="C4" t="s">
        <v>20</v>
      </c>
      <c r="D4">
        <v>1882.8957851</v>
      </c>
      <c r="E4">
        <v>207796.39337770001</v>
      </c>
      <c r="F4">
        <v>627.34464190000006</v>
      </c>
      <c r="G4">
        <v>136740.31376369999</v>
      </c>
      <c r="H4">
        <v>23090.965670000001</v>
      </c>
      <c r="I4">
        <v>10948.067406800001</v>
      </c>
      <c r="J4">
        <v>23039.271346000001</v>
      </c>
      <c r="K4">
        <v>8871.8007529999995</v>
      </c>
      <c r="L4">
        <v>3434.3042736000002</v>
      </c>
      <c r="M4">
        <v>12285.24397851</v>
      </c>
      <c r="N4">
        <v>57056.861675</v>
      </c>
      <c r="O4">
        <v>21794.43860722</v>
      </c>
      <c r="P4">
        <v>23956.1879694854</v>
      </c>
      <c r="Q4">
        <v>46040.100075547001</v>
      </c>
    </row>
    <row r="5" spans="1:17" x14ac:dyDescent="0.3">
      <c r="A5">
        <v>11001</v>
      </c>
      <c r="B5" t="s">
        <v>21</v>
      </c>
      <c r="C5" t="s">
        <v>22</v>
      </c>
      <c r="D5">
        <v>250.000003179</v>
      </c>
      <c r="E5">
        <v>0</v>
      </c>
      <c r="F5">
        <v>0</v>
      </c>
      <c r="G5">
        <v>4503.1843285037003</v>
      </c>
      <c r="H5">
        <v>13903.350788187399</v>
      </c>
      <c r="I5">
        <v>4602.7430409107001</v>
      </c>
      <c r="J5">
        <v>1779.1446722727001</v>
      </c>
      <c r="K5">
        <v>0</v>
      </c>
      <c r="L5">
        <v>2284.062105036</v>
      </c>
      <c r="M5">
        <v>5855.59416521</v>
      </c>
      <c r="N5">
        <v>5715.6374100618004</v>
      </c>
      <c r="O5">
        <v>730.56496977100005</v>
      </c>
      <c r="P5">
        <v>79.604945268999998</v>
      </c>
      <c r="Q5">
        <v>11.477653756</v>
      </c>
    </row>
    <row r="6" spans="1:17" x14ac:dyDescent="0.3">
      <c r="A6">
        <v>24001</v>
      </c>
      <c r="B6" t="s">
        <v>23</v>
      </c>
      <c r="C6" t="s">
        <v>24</v>
      </c>
      <c r="D6">
        <v>50.559726736999998</v>
      </c>
      <c r="E6">
        <v>5190.79623558</v>
      </c>
      <c r="F6">
        <v>9.4185700039999993</v>
      </c>
      <c r="G6">
        <v>213685.14486137</v>
      </c>
      <c r="H6">
        <v>4383.1999401849998</v>
      </c>
      <c r="I6">
        <v>2973.199322509</v>
      </c>
      <c r="J6">
        <v>10078.538558022001</v>
      </c>
      <c r="K6">
        <v>18514.6460663</v>
      </c>
      <c r="L6">
        <v>1702.1839390277</v>
      </c>
      <c r="M6">
        <v>2685.2696967728002</v>
      </c>
      <c r="N6">
        <v>10497.114073475001</v>
      </c>
      <c r="O6">
        <v>4945.8122002999999</v>
      </c>
      <c r="P6">
        <v>317.38106639400002</v>
      </c>
      <c r="Q6">
        <v>119.4045283</v>
      </c>
    </row>
    <row r="7" spans="1:17" x14ac:dyDescent="0.3">
      <c r="A7">
        <v>24003</v>
      </c>
      <c r="B7" t="s">
        <v>23</v>
      </c>
      <c r="C7" t="s">
        <v>25</v>
      </c>
      <c r="D7">
        <v>947.95064170000001</v>
      </c>
      <c r="E7">
        <v>11905.31625245</v>
      </c>
      <c r="F7">
        <v>34.163481183999998</v>
      </c>
      <c r="G7">
        <v>102396.99044360001</v>
      </c>
      <c r="H7">
        <v>26321.20843784</v>
      </c>
      <c r="I7">
        <v>9765.4438240143008</v>
      </c>
      <c r="J7">
        <v>15454.059407306</v>
      </c>
      <c r="K7">
        <v>8206.3286725199996</v>
      </c>
      <c r="L7">
        <v>12665.581512671701</v>
      </c>
      <c r="M7">
        <v>18976.9607822814</v>
      </c>
      <c r="N7">
        <v>35834.355053167601</v>
      </c>
      <c r="O7">
        <v>5052.1625058425998</v>
      </c>
      <c r="P7">
        <v>9205.9733231687005</v>
      </c>
      <c r="Q7">
        <v>1413.2327428166</v>
      </c>
    </row>
    <row r="8" spans="1:17" x14ac:dyDescent="0.3">
      <c r="A8">
        <v>24005</v>
      </c>
      <c r="B8" t="s">
        <v>23</v>
      </c>
      <c r="C8" t="s">
        <v>26</v>
      </c>
      <c r="D8">
        <v>506.89435558000002</v>
      </c>
      <c r="E8">
        <v>38328.395397325003</v>
      </c>
      <c r="F8">
        <v>82.370235881400006</v>
      </c>
      <c r="G8">
        <v>144235.416473455</v>
      </c>
      <c r="H8">
        <v>39532.924804426999</v>
      </c>
      <c r="I8">
        <v>12672.179756661</v>
      </c>
      <c r="J8">
        <v>19104.3669816</v>
      </c>
      <c r="K8">
        <v>19448.907449279999</v>
      </c>
      <c r="L8">
        <v>4125.6334751074</v>
      </c>
      <c r="M8">
        <v>28462.629271264799</v>
      </c>
      <c r="N8">
        <v>67175.794737689997</v>
      </c>
      <c r="O8">
        <v>9465.6450598499996</v>
      </c>
      <c r="P8">
        <v>1249.4234513638</v>
      </c>
      <c r="Q8">
        <v>1499.2220027769999</v>
      </c>
    </row>
    <row r="9" spans="1:17" x14ac:dyDescent="0.3">
      <c r="A9">
        <v>24009</v>
      </c>
      <c r="B9" t="s">
        <v>23</v>
      </c>
      <c r="C9" t="s">
        <v>27</v>
      </c>
      <c r="D9">
        <v>224.34956600000001</v>
      </c>
      <c r="E9">
        <v>15063.774459599999</v>
      </c>
      <c r="F9">
        <v>15.003315430000001</v>
      </c>
      <c r="G9">
        <v>70093.986918299997</v>
      </c>
      <c r="H9">
        <v>7570.3151985880004</v>
      </c>
      <c r="I9">
        <v>2201.7276444818999</v>
      </c>
      <c r="J9">
        <v>2434.0306944700001</v>
      </c>
      <c r="K9">
        <v>4668.7356799999998</v>
      </c>
      <c r="L9">
        <v>1106.6544444553999</v>
      </c>
      <c r="M9">
        <v>8276.2349708820002</v>
      </c>
      <c r="N9">
        <v>15835.132395966</v>
      </c>
      <c r="O9">
        <v>2864.5190747900001</v>
      </c>
      <c r="P9">
        <v>3974.4167140970999</v>
      </c>
      <c r="Q9">
        <v>249.44453255900001</v>
      </c>
    </row>
    <row r="10" spans="1:17" x14ac:dyDescent="0.3">
      <c r="A10">
        <v>24011</v>
      </c>
      <c r="B10" t="s">
        <v>23</v>
      </c>
      <c r="C10" t="s">
        <v>28</v>
      </c>
      <c r="D10">
        <v>179.88907280000001</v>
      </c>
      <c r="E10">
        <v>96422.496186499993</v>
      </c>
      <c r="F10">
        <v>194.3046587</v>
      </c>
      <c r="G10">
        <v>39138.231973599999</v>
      </c>
      <c r="H10">
        <v>3898.1197336999999</v>
      </c>
      <c r="I10">
        <v>2030.0499893599999</v>
      </c>
      <c r="J10">
        <v>4448.5701829999998</v>
      </c>
      <c r="K10">
        <v>6196.4474163000004</v>
      </c>
      <c r="L10">
        <v>496.25617155999998</v>
      </c>
      <c r="M10">
        <v>1214.8909218599999</v>
      </c>
      <c r="N10">
        <v>15129.6922581</v>
      </c>
      <c r="O10">
        <v>3147.7989899999998</v>
      </c>
      <c r="P10">
        <v>6219.11007806</v>
      </c>
      <c r="Q10">
        <v>21513.065790000001</v>
      </c>
    </row>
    <row r="11" spans="1:17" x14ac:dyDescent="0.3">
      <c r="A11">
        <v>24013</v>
      </c>
      <c r="B11" t="s">
        <v>23</v>
      </c>
      <c r="C11" t="s">
        <v>29</v>
      </c>
      <c r="D11">
        <v>351.44131157999999</v>
      </c>
      <c r="E11">
        <v>78458.016414469996</v>
      </c>
      <c r="F11">
        <v>139.84135572299999</v>
      </c>
      <c r="G11">
        <v>84089.852139762006</v>
      </c>
      <c r="H11">
        <v>10191.330988170999</v>
      </c>
      <c r="I11">
        <v>4754.4060812205998</v>
      </c>
      <c r="J11">
        <v>12259.08947739</v>
      </c>
      <c r="K11">
        <v>37857.985921</v>
      </c>
      <c r="L11">
        <v>2283.3638357079999</v>
      </c>
      <c r="M11">
        <v>6029.208375745</v>
      </c>
      <c r="N11">
        <v>43646.719744119997</v>
      </c>
      <c r="O11">
        <v>4991.8324033199997</v>
      </c>
      <c r="P11">
        <v>3016.9319784700001</v>
      </c>
      <c r="Q11">
        <v>1647.76850504</v>
      </c>
    </row>
    <row r="12" spans="1:17" x14ac:dyDescent="0.3">
      <c r="A12">
        <v>24015</v>
      </c>
      <c r="B12" t="s">
        <v>23</v>
      </c>
      <c r="C12" t="s">
        <v>30</v>
      </c>
      <c r="D12">
        <v>286.75211635739998</v>
      </c>
      <c r="E12">
        <v>53641.876127033</v>
      </c>
      <c r="F12">
        <v>80.882667881000003</v>
      </c>
      <c r="G12">
        <v>92581.605471627001</v>
      </c>
      <c r="H12">
        <v>6848.5986851384996</v>
      </c>
      <c r="I12">
        <v>3972.0643493885</v>
      </c>
      <c r="J12">
        <v>10830.941632317001</v>
      </c>
      <c r="K12">
        <v>16033.9462236</v>
      </c>
      <c r="L12">
        <v>1516.3215657073999</v>
      </c>
      <c r="M12">
        <v>2328.586378468</v>
      </c>
      <c r="N12">
        <v>23476.119192979699</v>
      </c>
      <c r="O12">
        <v>7637.6510380211002</v>
      </c>
      <c r="P12">
        <v>2676.6188784699998</v>
      </c>
      <c r="Q12">
        <v>1122.837166242</v>
      </c>
    </row>
    <row r="13" spans="1:17" x14ac:dyDescent="0.3">
      <c r="A13">
        <v>24017</v>
      </c>
      <c r="B13" t="s">
        <v>23</v>
      </c>
      <c r="C13" t="s">
        <v>31</v>
      </c>
      <c r="D13">
        <v>557.28975921699998</v>
      </c>
      <c r="E13">
        <v>25178.739309134002</v>
      </c>
      <c r="F13">
        <v>18.165099420000001</v>
      </c>
      <c r="G13">
        <v>168224.53478720001</v>
      </c>
      <c r="H13">
        <v>9307.3327754115999</v>
      </c>
      <c r="I13">
        <v>4213.7434230810004</v>
      </c>
      <c r="J13">
        <v>10643.958734149999</v>
      </c>
      <c r="K13">
        <v>10572.6298367</v>
      </c>
      <c r="L13">
        <v>2618.2848006843001</v>
      </c>
      <c r="M13">
        <v>4922.37545793341</v>
      </c>
      <c r="N13">
        <v>25379.438580022099</v>
      </c>
      <c r="O13">
        <v>4849.2673378680001</v>
      </c>
      <c r="P13">
        <v>16881.849579436501</v>
      </c>
      <c r="Q13">
        <v>4173.9167240838997</v>
      </c>
    </row>
    <row r="14" spans="1:17" x14ac:dyDescent="0.3">
      <c r="A14">
        <v>24019</v>
      </c>
      <c r="B14" t="s">
        <v>23</v>
      </c>
      <c r="C14" t="s">
        <v>32</v>
      </c>
      <c r="D14">
        <v>229.50018051999999</v>
      </c>
      <c r="E14">
        <v>91585.550821629993</v>
      </c>
      <c r="F14">
        <v>80.516747750850001</v>
      </c>
      <c r="G14">
        <v>61486.615895252799</v>
      </c>
      <c r="H14">
        <v>3172.5553008014999</v>
      </c>
      <c r="I14">
        <v>2518.3376278698001</v>
      </c>
      <c r="J14">
        <v>8308.7666916800008</v>
      </c>
      <c r="K14">
        <v>1977.6185618710001</v>
      </c>
      <c r="L14">
        <v>735.10458195299998</v>
      </c>
      <c r="M14">
        <v>2621.8084184375002</v>
      </c>
      <c r="N14">
        <v>14288.73042063</v>
      </c>
      <c r="O14">
        <v>31973.333035</v>
      </c>
      <c r="P14">
        <v>1703.8837125141999</v>
      </c>
      <c r="Q14">
        <v>11847.728194861</v>
      </c>
    </row>
    <row r="15" spans="1:17" x14ac:dyDescent="0.3">
      <c r="A15">
        <v>24021</v>
      </c>
      <c r="B15" t="s">
        <v>23</v>
      </c>
      <c r="C15" t="s">
        <v>33</v>
      </c>
      <c r="D15">
        <v>1094.010004</v>
      </c>
      <c r="E15">
        <v>96782.245984220004</v>
      </c>
      <c r="F15">
        <v>174.44032021999999</v>
      </c>
      <c r="G15">
        <v>151021.694014654</v>
      </c>
      <c r="H15">
        <v>15480.573940684</v>
      </c>
      <c r="I15">
        <v>8006.6878521799999</v>
      </c>
      <c r="J15">
        <v>12671.4514335</v>
      </c>
      <c r="K15">
        <v>67117.412085999997</v>
      </c>
      <c r="L15">
        <v>3845.8723847181</v>
      </c>
      <c r="M15">
        <v>9233.0997979420008</v>
      </c>
      <c r="N15">
        <v>48477.430899443701</v>
      </c>
      <c r="O15">
        <v>7555.4464274000002</v>
      </c>
      <c r="P15">
        <v>1848.204304483</v>
      </c>
      <c r="Q15">
        <v>3810.7379292747</v>
      </c>
    </row>
    <row r="16" spans="1:17" x14ac:dyDescent="0.3">
      <c r="A16">
        <v>24023</v>
      </c>
      <c r="B16" t="s">
        <v>23</v>
      </c>
      <c r="C16" t="s">
        <v>34</v>
      </c>
      <c r="D16">
        <v>243.44627137000001</v>
      </c>
      <c r="E16">
        <v>18270.50078962</v>
      </c>
      <c r="F16">
        <v>46.107076560000003</v>
      </c>
      <c r="G16">
        <v>285287.44741999998</v>
      </c>
      <c r="H16">
        <v>6241.4231659710003</v>
      </c>
      <c r="I16">
        <v>2936.5478742830001</v>
      </c>
      <c r="J16">
        <v>19673.3154602</v>
      </c>
      <c r="K16">
        <v>44451.726377999999</v>
      </c>
      <c r="L16">
        <v>1787.1638630970001</v>
      </c>
      <c r="M16">
        <v>8900.3067543470006</v>
      </c>
      <c r="N16">
        <v>17674.484266179999</v>
      </c>
      <c r="O16">
        <v>8188.3486100999999</v>
      </c>
      <c r="P16">
        <v>3411.8768655899999</v>
      </c>
      <c r="Q16">
        <v>2555.2543519999999</v>
      </c>
    </row>
    <row r="17" spans="1:17" x14ac:dyDescent="0.3">
      <c r="A17">
        <v>24025</v>
      </c>
      <c r="B17" t="s">
        <v>23</v>
      </c>
      <c r="C17" t="s">
        <v>35</v>
      </c>
      <c r="D17">
        <v>515.59205099999997</v>
      </c>
      <c r="E17">
        <v>39655.138647680003</v>
      </c>
      <c r="F17">
        <v>76.591002799999998</v>
      </c>
      <c r="G17">
        <v>110144.458253363</v>
      </c>
      <c r="H17">
        <v>14965.036185841</v>
      </c>
      <c r="I17">
        <v>6755.9452187360002</v>
      </c>
      <c r="J17">
        <v>8916.2448166100003</v>
      </c>
      <c r="K17">
        <v>24314.494342499998</v>
      </c>
      <c r="L17">
        <v>2993.4593034451</v>
      </c>
      <c r="M17">
        <v>14155.418390432</v>
      </c>
      <c r="N17">
        <v>39948.626776577999</v>
      </c>
      <c r="O17">
        <v>5939.7214100348001</v>
      </c>
      <c r="P17">
        <v>2165.1219285349998</v>
      </c>
      <c r="Q17">
        <v>3238.8480785382999</v>
      </c>
    </row>
    <row r="18" spans="1:17" x14ac:dyDescent="0.3">
      <c r="A18">
        <v>24027</v>
      </c>
      <c r="B18" t="s">
        <v>23</v>
      </c>
      <c r="C18" t="s">
        <v>36</v>
      </c>
      <c r="D18">
        <v>649.25861099999997</v>
      </c>
      <c r="E18">
        <v>16346.88438564</v>
      </c>
      <c r="F18">
        <v>38.657694599999999</v>
      </c>
      <c r="G18">
        <v>54644.271307700001</v>
      </c>
      <c r="H18">
        <v>14545.09052582</v>
      </c>
      <c r="I18">
        <v>5712.7781783199998</v>
      </c>
      <c r="J18">
        <v>8884.2775708000008</v>
      </c>
      <c r="K18">
        <v>9266.8902569999991</v>
      </c>
      <c r="L18">
        <v>4323.5438150381997</v>
      </c>
      <c r="M18">
        <v>10415.52691491</v>
      </c>
      <c r="N18">
        <v>31372.446891790001</v>
      </c>
      <c r="O18">
        <v>2883.6422303129998</v>
      </c>
      <c r="P18">
        <v>1823.1962833380001</v>
      </c>
      <c r="Q18">
        <v>1248.0850708</v>
      </c>
    </row>
    <row r="19" spans="1:17" x14ac:dyDescent="0.3">
      <c r="A19">
        <v>24029</v>
      </c>
      <c r="B19" t="s">
        <v>23</v>
      </c>
      <c r="C19" t="s">
        <v>18</v>
      </c>
      <c r="D19">
        <v>215.98904669999999</v>
      </c>
      <c r="E19">
        <v>94343.357730860007</v>
      </c>
      <c r="F19">
        <v>52.761178903000001</v>
      </c>
      <c r="G19">
        <v>34414.353677241998</v>
      </c>
      <c r="H19">
        <v>3307.3073392910001</v>
      </c>
      <c r="I19">
        <v>1485.5574762700001</v>
      </c>
      <c r="J19">
        <v>3268.7774865299998</v>
      </c>
      <c r="K19">
        <v>5379.7236677999999</v>
      </c>
      <c r="L19">
        <v>362.52244771250002</v>
      </c>
      <c r="M19">
        <v>1428.5952886279999</v>
      </c>
      <c r="N19">
        <v>13637.688827530001</v>
      </c>
      <c r="O19">
        <v>5713.1446177899998</v>
      </c>
      <c r="P19">
        <v>4436.1692002399996</v>
      </c>
      <c r="Q19">
        <v>5429.3726729999998</v>
      </c>
    </row>
    <row r="20" spans="1:17" x14ac:dyDescent="0.3">
      <c r="A20">
        <v>24031</v>
      </c>
      <c r="B20" t="s">
        <v>23</v>
      </c>
      <c r="C20" t="s">
        <v>37</v>
      </c>
      <c r="D20">
        <v>869.55336797999996</v>
      </c>
      <c r="E20">
        <v>33681.433305988801</v>
      </c>
      <c r="F20">
        <v>73.347841810619997</v>
      </c>
      <c r="G20">
        <v>96304.048603620002</v>
      </c>
      <c r="H20">
        <v>30610.8792619081</v>
      </c>
      <c r="I20">
        <v>11559.460400763601</v>
      </c>
      <c r="J20">
        <v>20831.620181393999</v>
      </c>
      <c r="K20">
        <v>16847.661327792899</v>
      </c>
      <c r="L20">
        <v>9199.6692158980004</v>
      </c>
      <c r="M20">
        <v>28392.765395337199</v>
      </c>
      <c r="N20">
        <v>57563.089341883999</v>
      </c>
      <c r="O20">
        <v>9189.7574651499999</v>
      </c>
      <c r="P20">
        <v>3794.1690546062</v>
      </c>
      <c r="Q20">
        <v>4589.9986307099998</v>
      </c>
    </row>
    <row r="21" spans="1:17" x14ac:dyDescent="0.3">
      <c r="A21">
        <v>24033</v>
      </c>
      <c r="B21" t="s">
        <v>23</v>
      </c>
      <c r="C21" t="s">
        <v>38</v>
      </c>
      <c r="D21">
        <v>688.89909860299997</v>
      </c>
      <c r="E21">
        <v>11237.989828629399</v>
      </c>
      <c r="F21">
        <v>59.307033677</v>
      </c>
      <c r="G21">
        <v>116681.97942227</v>
      </c>
      <c r="H21">
        <v>31572.750790990001</v>
      </c>
      <c r="I21">
        <v>12191.6970793979</v>
      </c>
      <c r="J21">
        <v>22274.36203226</v>
      </c>
      <c r="K21">
        <v>6975.8421956800003</v>
      </c>
      <c r="L21">
        <v>8162.2631685427696</v>
      </c>
      <c r="M21">
        <v>31110.446285200102</v>
      </c>
      <c r="N21">
        <v>46479.265435886002</v>
      </c>
      <c r="O21">
        <v>4596.1081830310004</v>
      </c>
      <c r="P21">
        <v>12893.251706931</v>
      </c>
      <c r="Q21">
        <v>1670.92373621</v>
      </c>
    </row>
    <row r="22" spans="1:17" x14ac:dyDescent="0.3">
      <c r="A22">
        <v>24035</v>
      </c>
      <c r="B22" t="s">
        <v>23</v>
      </c>
      <c r="C22" t="s">
        <v>39</v>
      </c>
      <c r="D22">
        <v>260.45986729999998</v>
      </c>
      <c r="E22">
        <v>113231.6716291</v>
      </c>
      <c r="F22">
        <v>97.726737080000007</v>
      </c>
      <c r="G22">
        <v>41545.8774548</v>
      </c>
      <c r="H22">
        <v>4218.2052537999998</v>
      </c>
      <c r="I22">
        <v>2719.7260498999999</v>
      </c>
      <c r="J22">
        <v>11229.958355680001</v>
      </c>
      <c r="K22">
        <v>5079.4157410999997</v>
      </c>
      <c r="L22">
        <v>781.19484005200002</v>
      </c>
      <c r="M22">
        <v>1992.2388920200001</v>
      </c>
      <c r="N22">
        <v>17025.132725799998</v>
      </c>
      <c r="O22">
        <v>5086.8921509000002</v>
      </c>
      <c r="P22">
        <v>10824.5125358</v>
      </c>
      <c r="Q22">
        <v>17043.27654459</v>
      </c>
    </row>
    <row r="23" spans="1:17" x14ac:dyDescent="0.3">
      <c r="A23">
        <v>24037</v>
      </c>
      <c r="B23" t="s">
        <v>23</v>
      </c>
      <c r="C23" t="s">
        <v>40</v>
      </c>
      <c r="D23">
        <v>674.66981209999994</v>
      </c>
      <c r="E23">
        <v>31639.846295034</v>
      </c>
      <c r="F23">
        <v>26.553984985</v>
      </c>
      <c r="G23">
        <v>105970.65945041001</v>
      </c>
      <c r="H23">
        <v>8749.6350967300004</v>
      </c>
      <c r="I23">
        <v>3417.3236085799999</v>
      </c>
      <c r="J23">
        <v>6549.0607768850005</v>
      </c>
      <c r="K23">
        <v>9370.1763874000007</v>
      </c>
      <c r="L23">
        <v>1592.8165033088001</v>
      </c>
      <c r="M23">
        <v>5988.6408612429996</v>
      </c>
      <c r="N23">
        <v>29543.294403380001</v>
      </c>
      <c r="O23">
        <v>5317.6619053200002</v>
      </c>
      <c r="P23">
        <v>7223.4421590060001</v>
      </c>
      <c r="Q23">
        <v>6213.5923642377002</v>
      </c>
    </row>
    <row r="24" spans="1:17" x14ac:dyDescent="0.3">
      <c r="A24">
        <v>24039</v>
      </c>
      <c r="B24" t="s">
        <v>23</v>
      </c>
      <c r="C24" t="s">
        <v>41</v>
      </c>
      <c r="D24">
        <v>94.193552600000004</v>
      </c>
      <c r="E24">
        <v>33521.698526171</v>
      </c>
      <c r="F24">
        <v>196.849604774</v>
      </c>
      <c r="G24">
        <v>44871.823334849199</v>
      </c>
      <c r="H24">
        <v>3654.5960211500001</v>
      </c>
      <c r="I24">
        <v>911.511944567</v>
      </c>
      <c r="J24">
        <v>2078.8279464222001</v>
      </c>
      <c r="K24">
        <v>2289.4392992550002</v>
      </c>
      <c r="L24">
        <v>472.51415742619997</v>
      </c>
      <c r="M24">
        <v>1479.91300462</v>
      </c>
      <c r="N24">
        <v>12207.691703356</v>
      </c>
      <c r="O24">
        <v>11648.721530000001</v>
      </c>
      <c r="P24">
        <v>1793.5840831410001</v>
      </c>
      <c r="Q24">
        <v>27156.708560999999</v>
      </c>
    </row>
    <row r="25" spans="1:17" x14ac:dyDescent="0.3">
      <c r="A25">
        <v>24041</v>
      </c>
      <c r="B25" t="s">
        <v>23</v>
      </c>
      <c r="C25" t="s">
        <v>42</v>
      </c>
      <c r="D25">
        <v>178.08086729999999</v>
      </c>
      <c r="E25">
        <v>83595.125683980004</v>
      </c>
      <c r="F25">
        <v>35.18967095</v>
      </c>
      <c r="G25">
        <v>41758.536983290003</v>
      </c>
      <c r="H25">
        <v>3609.8894985349002</v>
      </c>
      <c r="I25">
        <v>1775.4118269267001</v>
      </c>
      <c r="J25">
        <v>3514.7090872836998</v>
      </c>
      <c r="K25">
        <v>2882.8653088999999</v>
      </c>
      <c r="L25">
        <v>1242.534575358</v>
      </c>
      <c r="M25">
        <v>944.58343546599997</v>
      </c>
      <c r="N25">
        <v>12478.175116124999</v>
      </c>
      <c r="O25">
        <v>5104.6010936000002</v>
      </c>
      <c r="P25">
        <v>1918.2279803869999</v>
      </c>
      <c r="Q25">
        <v>5438.3471852000002</v>
      </c>
    </row>
    <row r="26" spans="1:17" x14ac:dyDescent="0.3">
      <c r="A26">
        <v>24043</v>
      </c>
      <c r="B26" t="s">
        <v>23</v>
      </c>
      <c r="C26" t="s">
        <v>43</v>
      </c>
      <c r="D26">
        <v>304.29885794580002</v>
      </c>
      <c r="E26">
        <v>56893.472869894998</v>
      </c>
      <c r="F26">
        <v>181.968173256</v>
      </c>
      <c r="G26">
        <v>118792.2327167</v>
      </c>
      <c r="H26">
        <v>9687.4068109925993</v>
      </c>
      <c r="I26">
        <v>4124.5197942331997</v>
      </c>
      <c r="J26">
        <v>14064.356443909999</v>
      </c>
      <c r="K26">
        <v>45536.846706750002</v>
      </c>
      <c r="L26">
        <v>2039.876696373</v>
      </c>
      <c r="M26">
        <v>5811.5059596823403</v>
      </c>
      <c r="N26">
        <v>30664.769719473501</v>
      </c>
      <c r="O26">
        <v>9637.0643908099992</v>
      </c>
      <c r="P26">
        <v>1079.0217248404001</v>
      </c>
      <c r="Q26">
        <v>278.2944167</v>
      </c>
    </row>
    <row r="27" spans="1:17" x14ac:dyDescent="0.3">
      <c r="A27">
        <v>24045</v>
      </c>
      <c r="B27" t="s">
        <v>23</v>
      </c>
      <c r="C27" t="s">
        <v>44</v>
      </c>
      <c r="D27">
        <v>253.43189053</v>
      </c>
      <c r="E27">
        <v>60865.117974444998</v>
      </c>
      <c r="F27">
        <v>181.01508031200001</v>
      </c>
      <c r="G27">
        <v>69814.742994300002</v>
      </c>
      <c r="H27">
        <v>8063.0913984299996</v>
      </c>
      <c r="I27">
        <v>3652.5701879879998</v>
      </c>
      <c r="J27">
        <v>5305.0541160619996</v>
      </c>
      <c r="K27">
        <v>4327.5204425499996</v>
      </c>
      <c r="L27">
        <v>1364.066537698</v>
      </c>
      <c r="M27">
        <v>3997.6462253650002</v>
      </c>
      <c r="N27">
        <v>18564.024184949001</v>
      </c>
      <c r="O27">
        <v>5707.7752145000004</v>
      </c>
      <c r="P27">
        <v>12290.5099455</v>
      </c>
      <c r="Q27">
        <v>22919.509302099999</v>
      </c>
    </row>
    <row r="28" spans="1:17" x14ac:dyDescent="0.3">
      <c r="A28">
        <v>24047</v>
      </c>
      <c r="B28" t="s">
        <v>23</v>
      </c>
      <c r="C28" t="s">
        <v>45</v>
      </c>
      <c r="D28">
        <v>238.79885899999999</v>
      </c>
      <c r="E28">
        <v>69601.078755919996</v>
      </c>
      <c r="F28">
        <v>209.49539530999999</v>
      </c>
      <c r="G28">
        <v>74533.367244599998</v>
      </c>
      <c r="H28">
        <v>8034.6494031499997</v>
      </c>
      <c r="I28">
        <v>2271.6526420774999</v>
      </c>
      <c r="J28">
        <v>6844.6013679999996</v>
      </c>
      <c r="K28">
        <v>2844.8909466</v>
      </c>
      <c r="L28">
        <v>708.71729922040004</v>
      </c>
      <c r="M28">
        <v>2581.2199329700002</v>
      </c>
      <c r="N28">
        <v>20498.843976339998</v>
      </c>
      <c r="O28">
        <v>17084.037929999999</v>
      </c>
      <c r="P28">
        <v>48275.671197608499</v>
      </c>
      <c r="Q28">
        <v>20777.599967800001</v>
      </c>
    </row>
    <row r="29" spans="1:17" x14ac:dyDescent="0.3">
      <c r="A29">
        <v>24510</v>
      </c>
      <c r="B29" t="s">
        <v>23</v>
      </c>
      <c r="C29" t="s">
        <v>46</v>
      </c>
      <c r="D29">
        <v>13.541237479999999</v>
      </c>
      <c r="E29">
        <v>0</v>
      </c>
      <c r="F29">
        <v>0</v>
      </c>
      <c r="G29">
        <v>4266.6504266026004</v>
      </c>
      <c r="H29">
        <v>17543.81650592</v>
      </c>
      <c r="I29">
        <v>6294.2942861760002</v>
      </c>
      <c r="J29">
        <v>2925.6686387825998</v>
      </c>
      <c r="K29">
        <v>0</v>
      </c>
      <c r="L29">
        <v>2599.3763796577</v>
      </c>
      <c r="M29">
        <v>7122.2506146920005</v>
      </c>
      <c r="N29">
        <v>10532.047170395899</v>
      </c>
      <c r="O29">
        <v>687.44860602000006</v>
      </c>
      <c r="P29">
        <v>10.989258706499999</v>
      </c>
      <c r="Q29">
        <v>65.165556600000002</v>
      </c>
    </row>
    <row r="30" spans="1:17" x14ac:dyDescent="0.3">
      <c r="A30">
        <v>36003</v>
      </c>
      <c r="B30" t="s">
        <v>47</v>
      </c>
      <c r="C30" t="s">
        <v>24</v>
      </c>
      <c r="D30">
        <v>32.858291999999999</v>
      </c>
      <c r="E30">
        <v>42720.989774599999</v>
      </c>
      <c r="F30">
        <v>90.305795970000005</v>
      </c>
      <c r="G30">
        <v>478150.67489600001</v>
      </c>
      <c r="H30">
        <v>4711.1137617000004</v>
      </c>
      <c r="I30">
        <v>7861.4681045999996</v>
      </c>
      <c r="J30">
        <v>11604.755818</v>
      </c>
      <c r="K30">
        <v>85148.039481999993</v>
      </c>
      <c r="L30">
        <v>2249.217568779</v>
      </c>
      <c r="M30">
        <v>2575.7307870300001</v>
      </c>
      <c r="N30">
        <v>17517.711326000001</v>
      </c>
      <c r="O30">
        <v>5992.3702080000003</v>
      </c>
      <c r="P30">
        <v>1290.037212256</v>
      </c>
      <c r="Q30">
        <v>2061.0945204</v>
      </c>
    </row>
    <row r="31" spans="1:17" x14ac:dyDescent="0.3">
      <c r="A31">
        <v>36007</v>
      </c>
      <c r="B31" t="s">
        <v>47</v>
      </c>
      <c r="C31" t="s">
        <v>48</v>
      </c>
      <c r="D31">
        <v>146.97862092267999</v>
      </c>
      <c r="E31">
        <v>17059.2925459</v>
      </c>
      <c r="F31">
        <v>49.401774619999998</v>
      </c>
      <c r="G31">
        <v>282796.49398976</v>
      </c>
      <c r="H31">
        <v>16094.427495399999</v>
      </c>
      <c r="I31">
        <v>9867.4616435999997</v>
      </c>
      <c r="J31">
        <v>10362.2193921896</v>
      </c>
      <c r="K31">
        <v>48268.611785000001</v>
      </c>
      <c r="L31">
        <v>3805.852381827</v>
      </c>
      <c r="M31">
        <v>10077.3263099</v>
      </c>
      <c r="N31">
        <v>42226.9444100603</v>
      </c>
      <c r="O31">
        <v>12071.428694</v>
      </c>
      <c r="P31">
        <v>3414.9154406299999</v>
      </c>
      <c r="Q31">
        <v>1686.4485090000001</v>
      </c>
    </row>
    <row r="32" spans="1:17" x14ac:dyDescent="0.3">
      <c r="A32">
        <v>36015</v>
      </c>
      <c r="B32" t="s">
        <v>47</v>
      </c>
      <c r="C32" t="s">
        <v>49</v>
      </c>
      <c r="D32">
        <v>174.43404258000001</v>
      </c>
      <c r="E32">
        <v>14383.993341580001</v>
      </c>
      <c r="F32">
        <v>27.6639941836</v>
      </c>
      <c r="G32">
        <v>171508.42044267</v>
      </c>
      <c r="H32">
        <v>6610.0526465000003</v>
      </c>
      <c r="I32">
        <v>4983.3525111999998</v>
      </c>
      <c r="J32">
        <v>4579.2144496000001</v>
      </c>
      <c r="K32">
        <v>30614.114213000001</v>
      </c>
      <c r="L32">
        <v>1863.7494118699999</v>
      </c>
      <c r="M32">
        <v>5123.4902936999997</v>
      </c>
      <c r="N32">
        <v>15640.5502741</v>
      </c>
      <c r="O32">
        <v>4475.4672166</v>
      </c>
      <c r="P32">
        <v>2145.2415128600001</v>
      </c>
      <c r="Q32">
        <v>767.15553550000004</v>
      </c>
    </row>
    <row r="33" spans="1:17" x14ac:dyDescent="0.3">
      <c r="A33">
        <v>36017</v>
      </c>
      <c r="B33" t="s">
        <v>47</v>
      </c>
      <c r="C33" t="s">
        <v>50</v>
      </c>
      <c r="D33">
        <v>93.385904413000006</v>
      </c>
      <c r="E33">
        <v>31908.96066389</v>
      </c>
      <c r="F33">
        <v>90.501375830900002</v>
      </c>
      <c r="G33">
        <v>365212.55210600002</v>
      </c>
      <c r="H33">
        <v>5069.1986192000004</v>
      </c>
      <c r="I33">
        <v>7989.4096122999999</v>
      </c>
      <c r="J33">
        <v>9197.2223558000005</v>
      </c>
      <c r="K33">
        <v>101448.2574689</v>
      </c>
      <c r="L33">
        <v>2846.6206708</v>
      </c>
      <c r="M33">
        <v>4194.5267448300001</v>
      </c>
      <c r="N33">
        <v>17813.702029</v>
      </c>
      <c r="O33">
        <v>11242.944871879999</v>
      </c>
      <c r="P33">
        <v>6931.3073000000004</v>
      </c>
      <c r="Q33">
        <v>11082.155577</v>
      </c>
    </row>
    <row r="34" spans="1:17" x14ac:dyDescent="0.3">
      <c r="A34">
        <v>36023</v>
      </c>
      <c r="B34" t="s">
        <v>47</v>
      </c>
      <c r="C34" t="s">
        <v>51</v>
      </c>
      <c r="D34">
        <v>165.27504153823</v>
      </c>
      <c r="E34">
        <v>25834.512923499999</v>
      </c>
      <c r="F34">
        <v>82.984859209999996</v>
      </c>
      <c r="G34">
        <v>181825.975959</v>
      </c>
      <c r="H34">
        <v>4050.3767050000001</v>
      </c>
      <c r="I34">
        <v>4189.9444219999996</v>
      </c>
      <c r="J34">
        <v>7400.0934669999997</v>
      </c>
      <c r="K34">
        <v>61799.088997999999</v>
      </c>
      <c r="L34">
        <v>985.47028379999995</v>
      </c>
      <c r="M34">
        <v>2906.6231010000001</v>
      </c>
      <c r="N34">
        <v>19543.76642</v>
      </c>
      <c r="O34">
        <v>5101.5884299999998</v>
      </c>
      <c r="P34">
        <v>4597.2085880000004</v>
      </c>
      <c r="Q34">
        <v>2487.7861400000002</v>
      </c>
    </row>
    <row r="35" spans="1:17" x14ac:dyDescent="0.3">
      <c r="A35">
        <v>36025</v>
      </c>
      <c r="B35" t="s">
        <v>47</v>
      </c>
      <c r="C35" t="s">
        <v>52</v>
      </c>
      <c r="D35">
        <v>85.991032419999996</v>
      </c>
      <c r="E35">
        <v>16788.9640295178</v>
      </c>
      <c r="F35">
        <v>83.431551835541001</v>
      </c>
      <c r="G35">
        <v>720097.44018200005</v>
      </c>
      <c r="H35">
        <v>6133.1954260000002</v>
      </c>
      <c r="I35">
        <v>8950.9575980000009</v>
      </c>
      <c r="J35">
        <v>15348.04759437</v>
      </c>
      <c r="K35">
        <v>92915.730154110002</v>
      </c>
      <c r="L35">
        <v>5890.8668692000001</v>
      </c>
      <c r="M35">
        <v>9858.1156470000005</v>
      </c>
      <c r="N35">
        <v>34736.499795930002</v>
      </c>
      <c r="O35">
        <v>21727.668081</v>
      </c>
      <c r="P35">
        <v>3475.2577397999999</v>
      </c>
      <c r="Q35">
        <v>3069.2864060000002</v>
      </c>
    </row>
    <row r="36" spans="1:17" x14ac:dyDescent="0.3">
      <c r="A36">
        <v>36043</v>
      </c>
      <c r="B36" t="s">
        <v>47</v>
      </c>
      <c r="C36" t="s">
        <v>53</v>
      </c>
      <c r="D36">
        <v>141.10638220000001</v>
      </c>
      <c r="E36">
        <v>34777.991060200002</v>
      </c>
      <c r="F36">
        <v>69.719293300000004</v>
      </c>
      <c r="G36">
        <v>696677.05943899998</v>
      </c>
      <c r="H36">
        <v>5510.3557489000004</v>
      </c>
      <c r="I36">
        <v>6830.9249600000003</v>
      </c>
      <c r="J36">
        <v>12962.318998000001</v>
      </c>
      <c r="K36">
        <v>82727.529817000002</v>
      </c>
      <c r="L36">
        <v>2613.4917241359999</v>
      </c>
      <c r="M36">
        <v>5279.17390978</v>
      </c>
      <c r="N36">
        <v>18802.928043</v>
      </c>
      <c r="O36">
        <v>37319.915815</v>
      </c>
      <c r="P36">
        <v>3129.6010000000001</v>
      </c>
      <c r="Q36">
        <v>26282.964499999998</v>
      </c>
    </row>
    <row r="37" spans="1:17" x14ac:dyDescent="0.3">
      <c r="A37">
        <v>36051</v>
      </c>
      <c r="B37" t="s">
        <v>47</v>
      </c>
      <c r="C37" t="s">
        <v>54</v>
      </c>
      <c r="D37">
        <v>27.482812240000001</v>
      </c>
      <c r="E37">
        <v>122177.17337999999</v>
      </c>
      <c r="F37">
        <v>178.01603700000001</v>
      </c>
      <c r="G37">
        <v>158080.52410000001</v>
      </c>
      <c r="H37">
        <v>5365.8640740000001</v>
      </c>
      <c r="I37">
        <v>5834.1574479999999</v>
      </c>
      <c r="J37">
        <v>6276.8050000000003</v>
      </c>
      <c r="K37">
        <v>54901.730069999998</v>
      </c>
      <c r="L37">
        <v>1618.5941705</v>
      </c>
      <c r="M37">
        <v>5814.1162519999998</v>
      </c>
      <c r="N37">
        <v>16166.30235</v>
      </c>
      <c r="O37">
        <v>20999.072</v>
      </c>
      <c r="P37">
        <v>7586.8157000000001</v>
      </c>
      <c r="Q37">
        <v>4737.78042</v>
      </c>
    </row>
    <row r="38" spans="1:17" x14ac:dyDescent="0.3">
      <c r="A38">
        <v>36053</v>
      </c>
      <c r="B38" t="s">
        <v>47</v>
      </c>
      <c r="C38" t="s">
        <v>55</v>
      </c>
      <c r="D38">
        <v>199.62244899999999</v>
      </c>
      <c r="E38">
        <v>59576.136740000002</v>
      </c>
      <c r="F38">
        <v>120.7064422</v>
      </c>
      <c r="G38">
        <v>206735.99530000001</v>
      </c>
      <c r="H38">
        <v>6952.5601260000003</v>
      </c>
      <c r="I38">
        <v>5670.9398970000002</v>
      </c>
      <c r="J38">
        <v>7277.1385799999998</v>
      </c>
      <c r="K38">
        <v>89560.965599999996</v>
      </c>
      <c r="L38">
        <v>2317.1972787999998</v>
      </c>
      <c r="M38">
        <v>5084.3820040000001</v>
      </c>
      <c r="N38">
        <v>18211.789239999998</v>
      </c>
      <c r="O38">
        <v>6190.0925999999999</v>
      </c>
      <c r="P38">
        <v>7882.5475999999999</v>
      </c>
      <c r="Q38">
        <v>7439.0742</v>
      </c>
    </row>
    <row r="39" spans="1:17" x14ac:dyDescent="0.3">
      <c r="A39">
        <v>36065</v>
      </c>
      <c r="B39" t="s">
        <v>47</v>
      </c>
      <c r="C39" t="s">
        <v>56</v>
      </c>
      <c r="D39">
        <v>262.89602059999999</v>
      </c>
      <c r="E39">
        <v>73206.992429999998</v>
      </c>
      <c r="F39">
        <v>135.1237203</v>
      </c>
      <c r="G39">
        <v>477857.19705419301</v>
      </c>
      <c r="H39">
        <v>17115.978631490001</v>
      </c>
      <c r="I39">
        <v>13470.7739303</v>
      </c>
      <c r="J39">
        <v>18404.856273000001</v>
      </c>
      <c r="K39">
        <v>95090.958499999993</v>
      </c>
      <c r="L39">
        <v>4437.9856943000004</v>
      </c>
      <c r="M39">
        <v>10737.214188600001</v>
      </c>
      <c r="N39">
        <v>51593.531507</v>
      </c>
      <c r="O39">
        <v>35565.763987999999</v>
      </c>
      <c r="P39">
        <v>3785.8449000000001</v>
      </c>
      <c r="Q39">
        <v>3237.7993999999999</v>
      </c>
    </row>
    <row r="40" spans="1:17" x14ac:dyDescent="0.3">
      <c r="A40">
        <v>36067</v>
      </c>
      <c r="B40" t="s">
        <v>47</v>
      </c>
      <c r="C40" t="s">
        <v>57</v>
      </c>
      <c r="D40">
        <v>327.82720999999998</v>
      </c>
      <c r="E40">
        <v>75923.528219999993</v>
      </c>
      <c r="F40">
        <v>180.628344</v>
      </c>
      <c r="G40">
        <v>186211.52077</v>
      </c>
      <c r="H40">
        <v>26249.812740000001</v>
      </c>
      <c r="I40">
        <v>13983.647653</v>
      </c>
      <c r="J40">
        <v>14482.6091</v>
      </c>
      <c r="K40">
        <v>60777.708509999997</v>
      </c>
      <c r="L40">
        <v>3039.0578064000001</v>
      </c>
      <c r="M40">
        <v>23686.250601</v>
      </c>
      <c r="N40">
        <v>56085.431279999997</v>
      </c>
      <c r="O40">
        <v>20982.656958899999</v>
      </c>
      <c r="P40">
        <v>14265.3039336</v>
      </c>
      <c r="Q40">
        <v>19399.6502</v>
      </c>
    </row>
    <row r="41" spans="1:17" x14ac:dyDescent="0.3">
      <c r="A41">
        <v>36069</v>
      </c>
      <c r="B41" t="s">
        <v>47</v>
      </c>
      <c r="C41" t="s">
        <v>58</v>
      </c>
      <c r="D41">
        <v>132.71950000000001</v>
      </c>
      <c r="E41">
        <v>97914.125341999999</v>
      </c>
      <c r="F41">
        <v>185.50521019999999</v>
      </c>
      <c r="G41">
        <v>144797.38061399999</v>
      </c>
      <c r="H41">
        <v>8561.0035000000007</v>
      </c>
      <c r="I41">
        <v>6616.2246670000004</v>
      </c>
      <c r="J41">
        <v>31794.628714999999</v>
      </c>
      <c r="K41">
        <v>50907.929426000002</v>
      </c>
      <c r="L41">
        <v>1127.3542399999999</v>
      </c>
      <c r="M41">
        <v>8294.9580342000008</v>
      </c>
      <c r="N41">
        <v>40688.264759999998</v>
      </c>
      <c r="O41">
        <v>14776.727204000001</v>
      </c>
      <c r="P41">
        <v>7266.6283916000002</v>
      </c>
      <c r="Q41">
        <v>10953.38</v>
      </c>
    </row>
    <row r="42" spans="1:17" x14ac:dyDescent="0.3">
      <c r="A42">
        <v>36077</v>
      </c>
      <c r="B42" t="s">
        <v>47</v>
      </c>
      <c r="C42" t="s">
        <v>59</v>
      </c>
      <c r="D42">
        <v>95.684740798000007</v>
      </c>
      <c r="E42">
        <v>40405.025518909999</v>
      </c>
      <c r="F42">
        <v>82.531971752000004</v>
      </c>
      <c r="G42">
        <v>397484.40276500001</v>
      </c>
      <c r="H42">
        <v>4771.5812109999997</v>
      </c>
      <c r="I42">
        <v>9091.3020130000004</v>
      </c>
      <c r="J42">
        <v>10663.104378</v>
      </c>
      <c r="K42">
        <v>108293.654127</v>
      </c>
      <c r="L42">
        <v>3847.987893</v>
      </c>
      <c r="M42">
        <v>3258.8484951999999</v>
      </c>
      <c r="N42">
        <v>13336.430236</v>
      </c>
      <c r="O42">
        <v>18407.726104599999</v>
      </c>
      <c r="P42">
        <v>16318.496342050001</v>
      </c>
      <c r="Q42">
        <v>24020.675575000001</v>
      </c>
    </row>
    <row r="43" spans="1:17" x14ac:dyDescent="0.3">
      <c r="A43">
        <v>36095</v>
      </c>
      <c r="B43" t="s">
        <v>47</v>
      </c>
      <c r="C43" t="s">
        <v>60</v>
      </c>
      <c r="D43">
        <v>51.798256000000002</v>
      </c>
      <c r="E43">
        <v>20424.464499999998</v>
      </c>
      <c r="F43">
        <v>53.949914999999997</v>
      </c>
      <c r="G43">
        <v>274342.1311</v>
      </c>
      <c r="H43">
        <v>3332.8719999999998</v>
      </c>
      <c r="I43">
        <v>4916.7078000000001</v>
      </c>
      <c r="J43">
        <v>5193.1288000000004</v>
      </c>
      <c r="K43">
        <v>64263.509700000002</v>
      </c>
      <c r="L43">
        <v>3329.7620999999999</v>
      </c>
      <c r="M43">
        <v>1735.38642</v>
      </c>
      <c r="N43">
        <v>10009.007</v>
      </c>
      <c r="O43">
        <v>6677.6136999999999</v>
      </c>
      <c r="P43">
        <v>2821.5367999999999</v>
      </c>
      <c r="Q43">
        <v>3697.5153</v>
      </c>
    </row>
    <row r="44" spans="1:17" x14ac:dyDescent="0.3">
      <c r="A44">
        <v>36097</v>
      </c>
      <c r="B44" t="s">
        <v>47</v>
      </c>
      <c r="C44" t="s">
        <v>61</v>
      </c>
      <c r="D44">
        <v>47.435012</v>
      </c>
      <c r="E44">
        <v>22077.823078000001</v>
      </c>
      <c r="F44">
        <v>48.293544500000003</v>
      </c>
      <c r="G44">
        <v>126598.92017</v>
      </c>
      <c r="H44">
        <v>1943.939889</v>
      </c>
      <c r="I44">
        <v>2768.6072300000001</v>
      </c>
      <c r="J44">
        <v>5256.2149799999997</v>
      </c>
      <c r="K44">
        <v>31309.356660000001</v>
      </c>
      <c r="L44">
        <v>867.66495999999995</v>
      </c>
      <c r="M44">
        <v>786.82349099999999</v>
      </c>
      <c r="N44">
        <v>11077.904699999999</v>
      </c>
      <c r="O44">
        <v>10565.937470000001</v>
      </c>
      <c r="P44">
        <v>3447.74874</v>
      </c>
      <c r="Q44">
        <v>2293.0199299999999</v>
      </c>
    </row>
    <row r="45" spans="1:17" x14ac:dyDescent="0.3">
      <c r="A45">
        <v>36101</v>
      </c>
      <c r="B45" t="s">
        <v>47</v>
      </c>
      <c r="C45" t="s">
        <v>62</v>
      </c>
      <c r="D45">
        <v>251.72218720000001</v>
      </c>
      <c r="E45">
        <v>102064.860072</v>
      </c>
      <c r="F45">
        <v>261.54956623999999</v>
      </c>
      <c r="G45">
        <v>502563.55128900002</v>
      </c>
      <c r="H45">
        <v>8543.0991250000006</v>
      </c>
      <c r="I45">
        <v>11110.277693</v>
      </c>
      <c r="J45">
        <v>17398.597269999998</v>
      </c>
      <c r="K45">
        <v>178361.58137</v>
      </c>
      <c r="L45">
        <v>4293.2810760000002</v>
      </c>
      <c r="M45">
        <v>3774.404356</v>
      </c>
      <c r="N45">
        <v>39753.831689999999</v>
      </c>
      <c r="O45">
        <v>17426.799210000001</v>
      </c>
      <c r="P45">
        <v>9472.0369890000002</v>
      </c>
      <c r="Q45">
        <v>3333.9803449999999</v>
      </c>
    </row>
    <row r="46" spans="1:17" x14ac:dyDescent="0.3">
      <c r="A46">
        <v>36107</v>
      </c>
      <c r="B46" t="s">
        <v>47</v>
      </c>
      <c r="C46" t="s">
        <v>63</v>
      </c>
      <c r="D46">
        <v>84.935732650000006</v>
      </c>
      <c r="E46">
        <v>21555.57748444</v>
      </c>
      <c r="F46">
        <v>54.107529673499997</v>
      </c>
      <c r="G46">
        <v>203701.15727699999</v>
      </c>
      <c r="H46">
        <v>4427.2130470000002</v>
      </c>
      <c r="I46">
        <v>5097.6030897999999</v>
      </c>
      <c r="J46">
        <v>6050.4161199999999</v>
      </c>
      <c r="K46">
        <v>56993.241156999997</v>
      </c>
      <c r="L46">
        <v>2015.746437</v>
      </c>
      <c r="M46">
        <v>2068.8823068000002</v>
      </c>
      <c r="N46">
        <v>21314.711151</v>
      </c>
      <c r="O46">
        <v>7014.0882066599997</v>
      </c>
      <c r="P46">
        <v>3010.714348</v>
      </c>
      <c r="Q46">
        <v>1252.80745</v>
      </c>
    </row>
    <row r="47" spans="1:17" x14ac:dyDescent="0.3">
      <c r="A47">
        <v>36109</v>
      </c>
      <c r="B47" t="s">
        <v>47</v>
      </c>
      <c r="C47" t="s">
        <v>64</v>
      </c>
      <c r="D47">
        <v>117.06928402539999</v>
      </c>
      <c r="E47">
        <v>27685.731456199999</v>
      </c>
      <c r="F47">
        <v>76.330038340000002</v>
      </c>
      <c r="G47">
        <v>157759.27703989999</v>
      </c>
      <c r="H47">
        <v>4379.5809388999996</v>
      </c>
      <c r="I47">
        <v>4715.9458130000003</v>
      </c>
      <c r="J47">
        <v>21884.672262</v>
      </c>
      <c r="K47">
        <v>38313.812253999997</v>
      </c>
      <c r="L47">
        <v>1537.8078985</v>
      </c>
      <c r="M47">
        <v>2987.7491392000002</v>
      </c>
      <c r="N47">
        <v>33747.101085000002</v>
      </c>
      <c r="O47">
        <v>12145.344084300001</v>
      </c>
      <c r="P47">
        <v>5376.0785999999998</v>
      </c>
      <c r="Q47">
        <v>3868.4650700000002</v>
      </c>
    </row>
    <row r="48" spans="1:17" x14ac:dyDescent="0.3">
      <c r="A48">
        <v>36123</v>
      </c>
      <c r="B48" t="s">
        <v>47</v>
      </c>
      <c r="C48" t="s">
        <v>65</v>
      </c>
      <c r="D48">
        <v>4.3515454121000001</v>
      </c>
      <c r="E48">
        <v>53627.665882000001</v>
      </c>
      <c r="F48">
        <v>91.949079999999995</v>
      </c>
      <c r="G48">
        <v>90571.520390000005</v>
      </c>
      <c r="H48">
        <v>2630.4673600000001</v>
      </c>
      <c r="I48">
        <v>3377.14831</v>
      </c>
      <c r="J48">
        <v>3020.9166799999998</v>
      </c>
      <c r="K48">
        <v>42327.377189999999</v>
      </c>
      <c r="L48">
        <v>636.43879000000004</v>
      </c>
      <c r="M48">
        <v>921.95498999999995</v>
      </c>
      <c r="N48">
        <v>9077.9274000000005</v>
      </c>
      <c r="O48">
        <v>27436.489000000001</v>
      </c>
      <c r="P48">
        <v>3414.194</v>
      </c>
      <c r="Q48">
        <v>3366.7800999999999</v>
      </c>
    </row>
    <row r="49" spans="1:17" x14ac:dyDescent="0.3">
      <c r="A49">
        <v>42001</v>
      </c>
      <c r="B49" t="s">
        <v>66</v>
      </c>
      <c r="C49" t="s">
        <v>67</v>
      </c>
      <c r="D49">
        <v>309.77002049999999</v>
      </c>
      <c r="E49">
        <v>85655.249198649995</v>
      </c>
      <c r="F49">
        <v>141.34827235700001</v>
      </c>
      <c r="G49">
        <v>107023.5831</v>
      </c>
      <c r="H49">
        <v>10139.893480000001</v>
      </c>
      <c r="I49">
        <v>4485.4899859999996</v>
      </c>
      <c r="J49">
        <v>12548.45717</v>
      </c>
      <c r="K49">
        <v>48450.938944599999</v>
      </c>
      <c r="L49">
        <v>1432.0284592321</v>
      </c>
      <c r="M49">
        <v>3934.6919250000001</v>
      </c>
      <c r="N49">
        <v>35524.765050100003</v>
      </c>
      <c r="O49">
        <v>4997.4390946000003</v>
      </c>
      <c r="P49">
        <v>11505.398341</v>
      </c>
      <c r="Q49">
        <v>7793.8496949999999</v>
      </c>
    </row>
    <row r="50" spans="1:17" x14ac:dyDescent="0.3">
      <c r="A50">
        <v>42009</v>
      </c>
      <c r="B50" t="s">
        <v>66</v>
      </c>
      <c r="C50" t="s">
        <v>68</v>
      </c>
      <c r="D50">
        <v>200.74837255784001</v>
      </c>
      <c r="E50">
        <v>55719.331038108998</v>
      </c>
      <c r="F50">
        <v>132.92552221987</v>
      </c>
      <c r="G50">
        <v>428542.26763700001</v>
      </c>
      <c r="H50">
        <v>6873.2942793000002</v>
      </c>
      <c r="I50">
        <v>5585.6529899870002</v>
      </c>
      <c r="J50">
        <v>16975.812096000001</v>
      </c>
      <c r="K50">
        <v>81371.403601619997</v>
      </c>
      <c r="L50">
        <v>2475.5289773</v>
      </c>
      <c r="M50">
        <v>4010.9397975000002</v>
      </c>
      <c r="N50">
        <v>33238.5573</v>
      </c>
      <c r="O50">
        <v>6943.7095090000003</v>
      </c>
      <c r="P50">
        <v>5948.4525510000003</v>
      </c>
      <c r="Q50">
        <v>2794.5586054</v>
      </c>
    </row>
    <row r="51" spans="1:17" x14ac:dyDescent="0.3">
      <c r="A51">
        <v>42011</v>
      </c>
      <c r="B51" t="s">
        <v>66</v>
      </c>
      <c r="C51" t="s">
        <v>69</v>
      </c>
      <c r="D51">
        <v>562.18511591000004</v>
      </c>
      <c r="E51">
        <v>124811.108204663</v>
      </c>
      <c r="F51">
        <v>418.93612166190002</v>
      </c>
      <c r="G51">
        <v>207323.408349</v>
      </c>
      <c r="H51">
        <v>29070.244117300001</v>
      </c>
      <c r="I51">
        <v>9147.5130915000009</v>
      </c>
      <c r="J51">
        <v>15514.087568000001</v>
      </c>
      <c r="K51">
        <v>67036.298532279994</v>
      </c>
      <c r="L51">
        <v>3877.4644840000001</v>
      </c>
      <c r="M51">
        <v>17862.372467000001</v>
      </c>
      <c r="N51">
        <v>54865.635484999999</v>
      </c>
      <c r="O51">
        <v>7411.6421747000004</v>
      </c>
      <c r="P51">
        <v>8350.9796800000004</v>
      </c>
      <c r="Q51">
        <v>7830.8631415500004</v>
      </c>
    </row>
    <row r="52" spans="1:17" x14ac:dyDescent="0.3">
      <c r="A52">
        <v>42013</v>
      </c>
      <c r="B52" t="s">
        <v>66</v>
      </c>
      <c r="C52" t="s">
        <v>70</v>
      </c>
      <c r="D52">
        <v>239.73953411700001</v>
      </c>
      <c r="E52">
        <v>37879.383104679997</v>
      </c>
      <c r="F52">
        <v>127.040059181</v>
      </c>
      <c r="G52">
        <v>210741.73970999999</v>
      </c>
      <c r="H52">
        <v>9735.1876074020001</v>
      </c>
      <c r="I52">
        <v>3773.9703548130001</v>
      </c>
      <c r="J52">
        <v>7439.5238847709998</v>
      </c>
      <c r="K52">
        <v>27353.227474129999</v>
      </c>
      <c r="L52">
        <v>1724.3877138400001</v>
      </c>
      <c r="M52">
        <v>6633.16765063</v>
      </c>
      <c r="N52">
        <v>23199.391154970999</v>
      </c>
      <c r="O52">
        <v>3090.9985919999999</v>
      </c>
      <c r="P52">
        <v>3439.920263</v>
      </c>
      <c r="Q52">
        <v>1943.70884643</v>
      </c>
    </row>
    <row r="53" spans="1:17" x14ac:dyDescent="0.3">
      <c r="A53">
        <v>42015</v>
      </c>
      <c r="B53" t="s">
        <v>66</v>
      </c>
      <c r="C53" t="s">
        <v>71</v>
      </c>
      <c r="D53">
        <v>241.04690784191899</v>
      </c>
      <c r="E53">
        <v>68304.870208370005</v>
      </c>
      <c r="F53">
        <v>150.26378438699999</v>
      </c>
      <c r="G53">
        <v>410743.11829000001</v>
      </c>
      <c r="H53">
        <v>9150.2373630000002</v>
      </c>
      <c r="I53">
        <v>5649.9972900000002</v>
      </c>
      <c r="J53">
        <v>27924.89039</v>
      </c>
      <c r="K53">
        <v>148694.05784600001</v>
      </c>
      <c r="L53">
        <v>2336.023025</v>
      </c>
      <c r="M53">
        <v>4764.3486890000004</v>
      </c>
      <c r="N53">
        <v>24125.24079</v>
      </c>
      <c r="O53">
        <v>17162.871330000002</v>
      </c>
      <c r="P53">
        <v>10792.97197972</v>
      </c>
      <c r="Q53">
        <v>13008.170445</v>
      </c>
    </row>
    <row r="54" spans="1:17" x14ac:dyDescent="0.3">
      <c r="A54">
        <v>42021</v>
      </c>
      <c r="B54" t="s">
        <v>66</v>
      </c>
      <c r="C54" t="s">
        <v>72</v>
      </c>
      <c r="D54">
        <v>210.10819839999999</v>
      </c>
      <c r="E54">
        <v>33235.707444400003</v>
      </c>
      <c r="F54">
        <v>40.585073110000003</v>
      </c>
      <c r="G54">
        <v>269526.95873999997</v>
      </c>
      <c r="H54">
        <v>12396.041803599999</v>
      </c>
      <c r="I54">
        <v>5076.1806403999999</v>
      </c>
      <c r="J54">
        <v>23552.876725999999</v>
      </c>
      <c r="K54">
        <v>26572.375100000001</v>
      </c>
      <c r="L54">
        <v>2093.1460914700001</v>
      </c>
      <c r="M54">
        <v>8537.1655418699993</v>
      </c>
      <c r="N54">
        <v>38030.975126999998</v>
      </c>
      <c r="O54">
        <v>6160.5184719999997</v>
      </c>
      <c r="P54">
        <v>7090.8922624879997</v>
      </c>
      <c r="Q54">
        <v>11400.0122422</v>
      </c>
    </row>
    <row r="55" spans="1:17" x14ac:dyDescent="0.3">
      <c r="A55">
        <v>42023</v>
      </c>
      <c r="B55" t="s">
        <v>66</v>
      </c>
      <c r="C55" t="s">
        <v>73</v>
      </c>
      <c r="D55">
        <v>44.819635287559997</v>
      </c>
      <c r="E55">
        <v>442.98305037400002</v>
      </c>
      <c r="F55">
        <v>1.6917779661000001</v>
      </c>
      <c r="G55">
        <v>228931.996724</v>
      </c>
      <c r="H55">
        <v>941.94501849999995</v>
      </c>
      <c r="I55">
        <v>509.10167535400001</v>
      </c>
      <c r="J55">
        <v>8276.2432595999999</v>
      </c>
      <c r="K55">
        <v>2480.6657057500001</v>
      </c>
      <c r="L55">
        <v>622.72493199999997</v>
      </c>
      <c r="M55">
        <v>1369.1820118999999</v>
      </c>
      <c r="N55">
        <v>2703.9017640000002</v>
      </c>
      <c r="O55">
        <v>2675.9499839</v>
      </c>
      <c r="P55">
        <v>1556.229873</v>
      </c>
      <c r="Q55">
        <v>4426.9791949999999</v>
      </c>
    </row>
    <row r="56" spans="1:17" x14ac:dyDescent="0.3">
      <c r="A56">
        <v>42025</v>
      </c>
      <c r="B56" t="s">
        <v>66</v>
      </c>
      <c r="C56" t="s">
        <v>74</v>
      </c>
      <c r="D56">
        <v>21.588943697000001</v>
      </c>
      <c r="E56">
        <v>10130.4604844</v>
      </c>
      <c r="F56">
        <v>7.0320874560000002</v>
      </c>
      <c r="G56">
        <v>166741.42475599999</v>
      </c>
      <c r="H56">
        <v>5794.1810889999997</v>
      </c>
      <c r="I56">
        <v>3112.5611739999999</v>
      </c>
      <c r="J56">
        <v>7405.91</v>
      </c>
      <c r="K56">
        <v>7978.2435864999998</v>
      </c>
      <c r="L56">
        <v>1823.5521060000001</v>
      </c>
      <c r="M56">
        <v>9823.6031849999999</v>
      </c>
      <c r="N56">
        <v>10660.484747</v>
      </c>
      <c r="O56">
        <v>4945.5429180000001</v>
      </c>
      <c r="P56">
        <v>4279.1937399999997</v>
      </c>
      <c r="Q56">
        <v>15203.622100000001</v>
      </c>
    </row>
    <row r="57" spans="1:17" x14ac:dyDescent="0.3">
      <c r="A57">
        <v>42027</v>
      </c>
      <c r="B57" t="s">
        <v>66</v>
      </c>
      <c r="C57" t="s">
        <v>75</v>
      </c>
      <c r="D57">
        <v>289.58568183</v>
      </c>
      <c r="E57">
        <v>52099.203908431002</v>
      </c>
      <c r="F57">
        <v>94.607269109000001</v>
      </c>
      <c r="G57">
        <v>487545.36690127599</v>
      </c>
      <c r="H57">
        <v>9050.8408402999994</v>
      </c>
      <c r="I57">
        <v>5828.4197530600004</v>
      </c>
      <c r="J57">
        <v>29289.578731000001</v>
      </c>
      <c r="K57">
        <v>50262.023940309999</v>
      </c>
      <c r="L57">
        <v>3244.2528827599999</v>
      </c>
      <c r="M57">
        <v>10139.939780299999</v>
      </c>
      <c r="N57">
        <v>35135.692820999997</v>
      </c>
      <c r="O57">
        <v>8094.4357467</v>
      </c>
      <c r="P57">
        <v>7015.4563777000003</v>
      </c>
      <c r="Q57">
        <v>14216.98410267</v>
      </c>
    </row>
    <row r="58" spans="1:17" x14ac:dyDescent="0.3">
      <c r="A58">
        <v>42029</v>
      </c>
      <c r="B58" t="s">
        <v>66</v>
      </c>
      <c r="C58" t="s">
        <v>76</v>
      </c>
      <c r="D58">
        <v>1011.463526</v>
      </c>
      <c r="E58">
        <v>63065.297925999999</v>
      </c>
      <c r="F58">
        <v>271.00447767000003</v>
      </c>
      <c r="G58">
        <v>143879.60149999999</v>
      </c>
      <c r="H58">
        <v>32599.762501000001</v>
      </c>
      <c r="I58">
        <v>8311.1640879999995</v>
      </c>
      <c r="J58">
        <v>19927.070179999999</v>
      </c>
      <c r="K58">
        <v>61239.187927999999</v>
      </c>
      <c r="L58">
        <v>5085.3475239999998</v>
      </c>
      <c r="M58">
        <v>36365.880153999999</v>
      </c>
      <c r="N58">
        <v>90399.586920000002</v>
      </c>
      <c r="O58">
        <v>5854.4363050000002</v>
      </c>
      <c r="P58">
        <v>10525.717721999999</v>
      </c>
      <c r="Q58">
        <v>7361.0385900000001</v>
      </c>
    </row>
    <row r="59" spans="1:17" x14ac:dyDescent="0.3">
      <c r="A59">
        <v>42033</v>
      </c>
      <c r="B59" t="s">
        <v>66</v>
      </c>
      <c r="C59" t="s">
        <v>77</v>
      </c>
      <c r="D59">
        <v>177.28395730731</v>
      </c>
      <c r="E59">
        <v>21764.996458071</v>
      </c>
      <c r="F59">
        <v>24.937306550999999</v>
      </c>
      <c r="G59">
        <v>511555.31399330002</v>
      </c>
      <c r="H59">
        <v>10427.478637</v>
      </c>
      <c r="I59">
        <v>6246.2940983999997</v>
      </c>
      <c r="J59">
        <v>46037.400145699998</v>
      </c>
      <c r="K59">
        <v>40769.862476299997</v>
      </c>
      <c r="L59">
        <v>3161.906948931</v>
      </c>
      <c r="M59">
        <v>13367.40797135</v>
      </c>
      <c r="N59">
        <v>36750.649034100003</v>
      </c>
      <c r="O59">
        <v>11193.8886993988</v>
      </c>
      <c r="P59">
        <v>13442.719472569001</v>
      </c>
      <c r="Q59">
        <v>23613.657999999999</v>
      </c>
    </row>
    <row r="60" spans="1:17" x14ac:dyDescent="0.3">
      <c r="A60">
        <v>42035</v>
      </c>
      <c r="B60" t="s">
        <v>66</v>
      </c>
      <c r="C60" t="s">
        <v>78</v>
      </c>
      <c r="D60">
        <v>135.18299958419399</v>
      </c>
      <c r="E60">
        <v>19339.805540275502</v>
      </c>
      <c r="F60">
        <v>54.767321004758003</v>
      </c>
      <c r="G60">
        <v>473292.99646410003</v>
      </c>
      <c r="H60">
        <v>4341.9481403</v>
      </c>
      <c r="I60">
        <v>2573.6574177000002</v>
      </c>
      <c r="J60">
        <v>13349.913269500001</v>
      </c>
      <c r="K60">
        <v>16045.568175361899</v>
      </c>
      <c r="L60">
        <v>1707.2412014665999</v>
      </c>
      <c r="M60">
        <v>6536.9923422132997</v>
      </c>
      <c r="N60">
        <v>13113.017304700001</v>
      </c>
      <c r="O60">
        <v>8922.1208198999993</v>
      </c>
      <c r="P60">
        <v>5324.163540476</v>
      </c>
      <c r="Q60">
        <v>9297.4907244000005</v>
      </c>
    </row>
    <row r="61" spans="1:17" x14ac:dyDescent="0.3">
      <c r="A61">
        <v>42037</v>
      </c>
      <c r="B61" t="s">
        <v>66</v>
      </c>
      <c r="C61" t="s">
        <v>79</v>
      </c>
      <c r="D61">
        <v>136.180675181439</v>
      </c>
      <c r="E61">
        <v>71950.861059219998</v>
      </c>
      <c r="F61">
        <v>60.087583348000003</v>
      </c>
      <c r="G61">
        <v>162918.30603199999</v>
      </c>
      <c r="H61">
        <v>6212.7589177999998</v>
      </c>
      <c r="I61">
        <v>3609.5617882299998</v>
      </c>
      <c r="J61">
        <v>8365.1450626200003</v>
      </c>
      <c r="K61">
        <v>25638.912700100002</v>
      </c>
      <c r="L61">
        <v>1683.24133497</v>
      </c>
      <c r="M61">
        <v>5436.1070484239999</v>
      </c>
      <c r="N61">
        <v>15974.05982882</v>
      </c>
      <c r="O61">
        <v>6164.7307250000003</v>
      </c>
      <c r="P61">
        <v>2660.4560064880002</v>
      </c>
      <c r="Q61">
        <v>2887.6066300000002</v>
      </c>
    </row>
    <row r="62" spans="1:17" x14ac:dyDescent="0.3">
      <c r="A62">
        <v>42041</v>
      </c>
      <c r="B62" t="s">
        <v>66</v>
      </c>
      <c r="C62" t="s">
        <v>80</v>
      </c>
      <c r="D62">
        <v>705.06654134999997</v>
      </c>
      <c r="E62">
        <v>76137.581199697001</v>
      </c>
      <c r="F62">
        <v>225.436116363</v>
      </c>
      <c r="G62">
        <v>118699.85799756</v>
      </c>
      <c r="H62">
        <v>20930.889431529999</v>
      </c>
      <c r="I62">
        <v>5920.386748633</v>
      </c>
      <c r="J62">
        <v>13669.041136</v>
      </c>
      <c r="K62">
        <v>48309.364485719998</v>
      </c>
      <c r="L62">
        <v>985.43543492000003</v>
      </c>
      <c r="M62">
        <v>12887.05429994</v>
      </c>
      <c r="N62">
        <v>39301.950585999999</v>
      </c>
      <c r="O62">
        <v>4580.9227461999999</v>
      </c>
      <c r="P62">
        <v>5146.2894230000002</v>
      </c>
      <c r="Q62">
        <v>4690.9024936799997</v>
      </c>
    </row>
    <row r="63" spans="1:17" x14ac:dyDescent="0.3">
      <c r="A63">
        <v>42043</v>
      </c>
      <c r="B63" t="s">
        <v>66</v>
      </c>
      <c r="C63" t="s">
        <v>81</v>
      </c>
      <c r="D63">
        <v>257.29510104263397</v>
      </c>
      <c r="E63">
        <v>42718.323489832997</v>
      </c>
      <c r="F63">
        <v>127.0620765261</v>
      </c>
      <c r="G63">
        <v>151017.04151414501</v>
      </c>
      <c r="H63">
        <v>28263.298690014999</v>
      </c>
      <c r="I63">
        <v>4381.1481133970001</v>
      </c>
      <c r="J63">
        <v>15260.2134913563</v>
      </c>
      <c r="K63">
        <v>25373.859144321999</v>
      </c>
      <c r="L63">
        <v>3402.4352523010002</v>
      </c>
      <c r="M63">
        <v>15778.683377150999</v>
      </c>
      <c r="N63">
        <v>37699.921476000003</v>
      </c>
      <c r="O63">
        <v>23514.097860000002</v>
      </c>
      <c r="P63">
        <v>5678.7817379999997</v>
      </c>
      <c r="Q63">
        <v>3760.3366322500001</v>
      </c>
    </row>
    <row r="64" spans="1:17" x14ac:dyDescent="0.3">
      <c r="A64">
        <v>42047</v>
      </c>
      <c r="B64" t="s">
        <v>66</v>
      </c>
      <c r="C64" t="s">
        <v>82</v>
      </c>
      <c r="D64">
        <v>194.18078438500001</v>
      </c>
      <c r="E64">
        <v>4731.2226816499997</v>
      </c>
      <c r="F64">
        <v>8.0986701799999992</v>
      </c>
      <c r="G64">
        <v>425819.28881</v>
      </c>
      <c r="H64">
        <v>5107.5947703000002</v>
      </c>
      <c r="I64">
        <v>2737.6647981900001</v>
      </c>
      <c r="J64">
        <v>23348.1448929</v>
      </c>
      <c r="K64">
        <v>12360.616507000001</v>
      </c>
      <c r="L64">
        <v>1870.1939339999999</v>
      </c>
      <c r="M64">
        <v>7074.4735023000003</v>
      </c>
      <c r="N64">
        <v>13067.937426</v>
      </c>
      <c r="O64">
        <v>4964.2889339000003</v>
      </c>
      <c r="P64">
        <v>5281.8547200000003</v>
      </c>
      <c r="Q64">
        <v>26112.715311</v>
      </c>
    </row>
    <row r="65" spans="1:17" x14ac:dyDescent="0.3">
      <c r="A65">
        <v>42055</v>
      </c>
      <c r="B65" t="s">
        <v>66</v>
      </c>
      <c r="C65" t="s">
        <v>83</v>
      </c>
      <c r="D65">
        <v>312.75617433000002</v>
      </c>
      <c r="E65">
        <v>115611.46407770101</v>
      </c>
      <c r="F65">
        <v>518.08037068639999</v>
      </c>
      <c r="G65">
        <v>184292.372405</v>
      </c>
      <c r="H65">
        <v>14255.142550396</v>
      </c>
      <c r="I65">
        <v>6144.3318485099999</v>
      </c>
      <c r="J65">
        <v>15828.206547995</v>
      </c>
      <c r="K65">
        <v>89526.587520777</v>
      </c>
      <c r="L65">
        <v>101.00145523099999</v>
      </c>
      <c r="M65">
        <v>8383.4168197700001</v>
      </c>
      <c r="N65">
        <v>43315.25500153</v>
      </c>
      <c r="O65">
        <v>5018.1731878193004</v>
      </c>
      <c r="P65">
        <v>7497.2072070000004</v>
      </c>
      <c r="Q65">
        <v>3798.1048196000002</v>
      </c>
    </row>
    <row r="66" spans="1:17" x14ac:dyDescent="0.3">
      <c r="A66">
        <v>42057</v>
      </c>
      <c r="B66" t="s">
        <v>66</v>
      </c>
      <c r="C66" t="s">
        <v>84</v>
      </c>
      <c r="D66">
        <v>60.346005959999999</v>
      </c>
      <c r="E66">
        <v>25606.602333300001</v>
      </c>
      <c r="F66">
        <v>74.087728630000001</v>
      </c>
      <c r="G66">
        <v>183005.31011600001</v>
      </c>
      <c r="H66">
        <v>2380.8482064599998</v>
      </c>
      <c r="I66">
        <v>2310.5522528699998</v>
      </c>
      <c r="J66">
        <v>7134.1013300000004</v>
      </c>
      <c r="K66">
        <v>40251.741533</v>
      </c>
      <c r="L66">
        <v>817.62813624499995</v>
      </c>
      <c r="M66">
        <v>2776.9978469429998</v>
      </c>
      <c r="N66">
        <v>9948.3263466999997</v>
      </c>
      <c r="O66">
        <v>2453.10466</v>
      </c>
      <c r="P66">
        <v>2563.3982083599999</v>
      </c>
      <c r="Q66">
        <v>971.4114399</v>
      </c>
    </row>
    <row r="67" spans="1:17" x14ac:dyDescent="0.3">
      <c r="A67">
        <v>42061</v>
      </c>
      <c r="B67" t="s">
        <v>66</v>
      </c>
      <c r="C67" t="s">
        <v>85</v>
      </c>
      <c r="D67">
        <v>166.26660397000001</v>
      </c>
      <c r="E67">
        <v>41592.456656635797</v>
      </c>
      <c r="F67">
        <v>115.311300743468</v>
      </c>
      <c r="G67">
        <v>403461.609383</v>
      </c>
      <c r="H67">
        <v>5393.6134665</v>
      </c>
      <c r="I67">
        <v>3258.79362416</v>
      </c>
      <c r="J67">
        <v>12490.593500917999</v>
      </c>
      <c r="K67">
        <v>49460.292590990597</v>
      </c>
      <c r="L67">
        <v>2182.9955092099999</v>
      </c>
      <c r="M67">
        <v>7171.2772729999997</v>
      </c>
      <c r="N67">
        <v>19071.628266817999</v>
      </c>
      <c r="O67">
        <v>14087.274168</v>
      </c>
      <c r="P67">
        <v>6580.254371</v>
      </c>
      <c r="Q67">
        <v>4092.9093990000001</v>
      </c>
    </row>
    <row r="68" spans="1:17" x14ac:dyDescent="0.3">
      <c r="A68">
        <v>42063</v>
      </c>
      <c r="B68" t="s">
        <v>66</v>
      </c>
      <c r="C68" t="s">
        <v>86</v>
      </c>
      <c r="D68">
        <v>163.992772</v>
      </c>
      <c r="E68">
        <v>71751.213640000002</v>
      </c>
      <c r="F68">
        <v>79.170651000000007</v>
      </c>
      <c r="G68">
        <v>298503.03590000002</v>
      </c>
      <c r="H68">
        <v>10474.97955</v>
      </c>
      <c r="I68">
        <v>5694.9796699999997</v>
      </c>
      <c r="J68">
        <v>23912.8953</v>
      </c>
      <c r="K68">
        <v>52338.926500000001</v>
      </c>
      <c r="L68">
        <v>2365.4665199999999</v>
      </c>
      <c r="M68">
        <v>9892.3446100000001</v>
      </c>
      <c r="N68">
        <v>30009.7768</v>
      </c>
      <c r="O68">
        <v>6859.4377000000004</v>
      </c>
      <c r="P68">
        <v>8794.5473000000002</v>
      </c>
      <c r="Q68">
        <v>13105.67978</v>
      </c>
    </row>
    <row r="69" spans="1:17" x14ac:dyDescent="0.3">
      <c r="A69">
        <v>42065</v>
      </c>
      <c r="B69" t="s">
        <v>66</v>
      </c>
      <c r="C69" t="s">
        <v>87</v>
      </c>
      <c r="D69">
        <v>244.47171539999999</v>
      </c>
      <c r="E69">
        <v>27516.418379499999</v>
      </c>
      <c r="F69">
        <v>41.381758699999999</v>
      </c>
      <c r="G69">
        <v>239866.999931</v>
      </c>
      <c r="H69">
        <v>6678.01656129</v>
      </c>
      <c r="I69">
        <v>3746.6708100000001</v>
      </c>
      <c r="J69">
        <v>30721.832732999999</v>
      </c>
      <c r="K69">
        <v>43012.813399999999</v>
      </c>
      <c r="L69">
        <v>1888.5569884002</v>
      </c>
      <c r="M69">
        <v>7055.5033999999996</v>
      </c>
      <c r="N69">
        <v>31542.4392248</v>
      </c>
      <c r="O69">
        <v>3595.4458180000001</v>
      </c>
      <c r="P69">
        <v>7409.0890079999999</v>
      </c>
      <c r="Q69">
        <v>17032.18173</v>
      </c>
    </row>
    <row r="70" spans="1:17" x14ac:dyDescent="0.3">
      <c r="A70">
        <v>42067</v>
      </c>
      <c r="B70" t="s">
        <v>66</v>
      </c>
      <c r="C70" t="s">
        <v>88</v>
      </c>
      <c r="D70">
        <v>60.671090509000003</v>
      </c>
      <c r="E70">
        <v>34041.990442476999</v>
      </c>
      <c r="F70">
        <v>115.90192375789999</v>
      </c>
      <c r="G70">
        <v>152233.840131</v>
      </c>
      <c r="H70">
        <v>3610.9804820999998</v>
      </c>
      <c r="I70">
        <v>1725.3701390000001</v>
      </c>
      <c r="J70">
        <v>4796.587399</v>
      </c>
      <c r="K70">
        <v>28167.559649326999</v>
      </c>
      <c r="L70">
        <v>801.30348700000002</v>
      </c>
      <c r="M70">
        <v>3546.736081</v>
      </c>
      <c r="N70">
        <v>12609.4472298</v>
      </c>
      <c r="O70">
        <v>3388.7600831</v>
      </c>
      <c r="P70">
        <v>4048.0597200000002</v>
      </c>
      <c r="Q70">
        <v>2700.4739599944</v>
      </c>
    </row>
    <row r="71" spans="1:17" x14ac:dyDescent="0.3">
      <c r="A71">
        <v>42069</v>
      </c>
      <c r="B71" t="s">
        <v>66</v>
      </c>
      <c r="C71" t="s">
        <v>89</v>
      </c>
      <c r="D71">
        <v>287.93925300000001</v>
      </c>
      <c r="E71">
        <v>7832.6647538999996</v>
      </c>
      <c r="F71">
        <v>26.362528999999999</v>
      </c>
      <c r="G71">
        <v>168807.93150760001</v>
      </c>
      <c r="H71">
        <v>16194.73732439</v>
      </c>
      <c r="I71">
        <v>5987.073980227</v>
      </c>
      <c r="J71">
        <v>12416.648814378001</v>
      </c>
      <c r="K71">
        <v>17944.987662</v>
      </c>
      <c r="L71">
        <v>2598.9796203000001</v>
      </c>
      <c r="M71">
        <v>11973.884207035</v>
      </c>
      <c r="N71">
        <v>27755.715814520001</v>
      </c>
      <c r="O71">
        <v>7037.3988840000002</v>
      </c>
      <c r="P71">
        <v>3800.1044386950002</v>
      </c>
      <c r="Q71">
        <v>14876.905000000001</v>
      </c>
    </row>
    <row r="72" spans="1:17" x14ac:dyDescent="0.3">
      <c r="A72">
        <v>42071</v>
      </c>
      <c r="B72" t="s">
        <v>66</v>
      </c>
      <c r="C72" t="s">
        <v>90</v>
      </c>
      <c r="D72">
        <v>869.26366700000005</v>
      </c>
      <c r="E72">
        <v>202017.18360799999</v>
      </c>
      <c r="F72">
        <v>1666.6258054</v>
      </c>
      <c r="G72">
        <v>101672.272979</v>
      </c>
      <c r="H72">
        <v>43963.5247275</v>
      </c>
      <c r="I72">
        <v>10437.836313214</v>
      </c>
      <c r="J72">
        <v>22872.510308049001</v>
      </c>
      <c r="K72">
        <v>106311.62716</v>
      </c>
      <c r="L72">
        <v>702.30088539500002</v>
      </c>
      <c r="M72">
        <v>22185.22937859</v>
      </c>
      <c r="N72">
        <v>82667.871210080004</v>
      </c>
      <c r="O72">
        <v>27313.650548000001</v>
      </c>
      <c r="P72">
        <v>4014.2035500000002</v>
      </c>
      <c r="Q72">
        <v>2936.5163287999999</v>
      </c>
    </row>
    <row r="73" spans="1:17" x14ac:dyDescent="0.3">
      <c r="A73">
        <v>42075</v>
      </c>
      <c r="B73" t="s">
        <v>66</v>
      </c>
      <c r="C73" t="s">
        <v>91</v>
      </c>
      <c r="D73">
        <v>390.99770690000003</v>
      </c>
      <c r="E73">
        <v>63549.799665006998</v>
      </c>
      <c r="F73">
        <v>365.68419488299998</v>
      </c>
      <c r="G73">
        <v>67856.649006193198</v>
      </c>
      <c r="H73">
        <v>15842.274004729999</v>
      </c>
      <c r="I73">
        <v>3414.6293844699999</v>
      </c>
      <c r="J73">
        <v>8578.9253973899995</v>
      </c>
      <c r="K73">
        <v>30641.916515019999</v>
      </c>
      <c r="L73">
        <v>662.73943884899995</v>
      </c>
      <c r="M73">
        <v>6589.8057588000001</v>
      </c>
      <c r="N73">
        <v>25618.12850843</v>
      </c>
      <c r="O73">
        <v>2925.5135228099998</v>
      </c>
      <c r="P73">
        <v>3483.924262</v>
      </c>
      <c r="Q73">
        <v>2075.0612209999999</v>
      </c>
    </row>
    <row r="74" spans="1:17" x14ac:dyDescent="0.3">
      <c r="A74">
        <v>42079</v>
      </c>
      <c r="B74" t="s">
        <v>66</v>
      </c>
      <c r="C74" t="s">
        <v>92</v>
      </c>
      <c r="D74">
        <v>441.68027863755998</v>
      </c>
      <c r="E74">
        <v>31685.153758298002</v>
      </c>
      <c r="F74">
        <v>25.314451626</v>
      </c>
      <c r="G74">
        <v>355579.83872444002</v>
      </c>
      <c r="H74">
        <v>26685.972958580001</v>
      </c>
      <c r="I74">
        <v>8922.4175037019995</v>
      </c>
      <c r="J74">
        <v>21800.809174729999</v>
      </c>
      <c r="K74">
        <v>17200.087615209999</v>
      </c>
      <c r="L74">
        <v>4612.085223266</v>
      </c>
      <c r="M74">
        <v>20996.209358499</v>
      </c>
      <c r="N74">
        <v>35114.125646016</v>
      </c>
      <c r="O74">
        <v>16737.920643626101</v>
      </c>
      <c r="P74">
        <v>11305.965548</v>
      </c>
      <c r="Q74">
        <v>28895.857170899999</v>
      </c>
    </row>
    <row r="75" spans="1:17" x14ac:dyDescent="0.3">
      <c r="A75">
        <v>42081</v>
      </c>
      <c r="B75" t="s">
        <v>66</v>
      </c>
      <c r="C75" t="s">
        <v>93</v>
      </c>
      <c r="D75">
        <v>301.73648273533502</v>
      </c>
      <c r="E75">
        <v>55698.081650159998</v>
      </c>
      <c r="F75">
        <v>67.475368097230003</v>
      </c>
      <c r="G75">
        <v>585394.99408900004</v>
      </c>
      <c r="H75">
        <v>11000.982348809999</v>
      </c>
      <c r="I75">
        <v>6434.6928186300001</v>
      </c>
      <c r="J75">
        <v>21736.892615428998</v>
      </c>
      <c r="K75">
        <v>39246.332974413002</v>
      </c>
      <c r="L75">
        <v>3163.0308258865998</v>
      </c>
      <c r="M75">
        <v>4852.9621307690004</v>
      </c>
      <c r="N75">
        <v>37142.011747600001</v>
      </c>
      <c r="O75">
        <v>12559.8523496</v>
      </c>
      <c r="P75">
        <v>4811.1210243200003</v>
      </c>
      <c r="Q75">
        <v>13640.185545</v>
      </c>
    </row>
    <row r="76" spans="1:17" x14ac:dyDescent="0.3">
      <c r="A76">
        <v>42083</v>
      </c>
      <c r="B76" t="s">
        <v>66</v>
      </c>
      <c r="C76" t="s">
        <v>94</v>
      </c>
      <c r="D76">
        <v>154.97794300000001</v>
      </c>
      <c r="E76">
        <v>4614.5824330799996</v>
      </c>
      <c r="F76">
        <v>16.860066280000002</v>
      </c>
      <c r="G76">
        <v>489265.72794200003</v>
      </c>
      <c r="H76">
        <v>4465.6682899999996</v>
      </c>
      <c r="I76">
        <v>2779.3085639999999</v>
      </c>
      <c r="J76">
        <v>27656.744260200001</v>
      </c>
      <c r="K76">
        <v>21437.424397999999</v>
      </c>
      <c r="L76">
        <v>1573.657236</v>
      </c>
      <c r="M76">
        <v>5502.7424099999998</v>
      </c>
      <c r="N76">
        <v>12324.001000120001</v>
      </c>
      <c r="O76">
        <v>3853.2613580000002</v>
      </c>
      <c r="P76">
        <v>12937.558856</v>
      </c>
      <c r="Q76">
        <v>43317.713970800003</v>
      </c>
    </row>
    <row r="77" spans="1:17" x14ac:dyDescent="0.3">
      <c r="A77">
        <v>42087</v>
      </c>
      <c r="B77" t="s">
        <v>66</v>
      </c>
      <c r="C77" t="s">
        <v>95</v>
      </c>
      <c r="D77">
        <v>99.555136542</v>
      </c>
      <c r="E77">
        <v>32185.236105330001</v>
      </c>
      <c r="F77">
        <v>121.7550990444</v>
      </c>
      <c r="G77">
        <v>161932.64925300001</v>
      </c>
      <c r="H77">
        <v>5487.7703500999996</v>
      </c>
      <c r="I77">
        <v>1784.8821078999999</v>
      </c>
      <c r="J77">
        <v>4404.7575919999999</v>
      </c>
      <c r="K77">
        <v>28731.337400969998</v>
      </c>
      <c r="L77">
        <v>994.72876159999998</v>
      </c>
      <c r="M77">
        <v>5318.4625269999997</v>
      </c>
      <c r="N77">
        <v>15692.986054999999</v>
      </c>
      <c r="O77">
        <v>3567.4687798</v>
      </c>
      <c r="P77">
        <v>1855.3928800000001</v>
      </c>
      <c r="Q77">
        <v>3239.0595800000001</v>
      </c>
    </row>
    <row r="78" spans="1:17" x14ac:dyDescent="0.3">
      <c r="A78">
        <v>42093</v>
      </c>
      <c r="B78" t="s">
        <v>66</v>
      </c>
      <c r="C78" t="s">
        <v>96</v>
      </c>
      <c r="D78">
        <v>44.511953465600001</v>
      </c>
      <c r="E78">
        <v>25168.2903267</v>
      </c>
      <c r="F78">
        <v>46.17753579</v>
      </c>
      <c r="G78">
        <v>29308.805296999999</v>
      </c>
      <c r="H78">
        <v>2333.3952340000001</v>
      </c>
      <c r="I78">
        <v>1340.4301210000001</v>
      </c>
      <c r="J78">
        <v>2289.4227110000002</v>
      </c>
      <c r="K78">
        <v>11668.985064300001</v>
      </c>
      <c r="L78">
        <v>334.01481909</v>
      </c>
      <c r="M78">
        <v>1723.4059319</v>
      </c>
      <c r="N78">
        <v>5961.4212699999998</v>
      </c>
      <c r="O78">
        <v>1698.7600709999999</v>
      </c>
      <c r="P78">
        <v>1814.4545049000001</v>
      </c>
      <c r="Q78">
        <v>958.27979600000003</v>
      </c>
    </row>
    <row r="79" spans="1:17" x14ac:dyDescent="0.3">
      <c r="A79">
        <v>42097</v>
      </c>
      <c r="B79" t="s">
        <v>66</v>
      </c>
      <c r="C79" t="s">
        <v>97</v>
      </c>
      <c r="D79">
        <v>186.14192161299999</v>
      </c>
      <c r="E79">
        <v>70485.595755928007</v>
      </c>
      <c r="F79">
        <v>123.41798396519999</v>
      </c>
      <c r="G79">
        <v>126908.4313865</v>
      </c>
      <c r="H79">
        <v>7413.9832939999997</v>
      </c>
      <c r="I79">
        <v>3923.6864383000002</v>
      </c>
      <c r="J79">
        <v>24774.024690999999</v>
      </c>
      <c r="K79">
        <v>22269.293665341</v>
      </c>
      <c r="L79">
        <v>345.961073</v>
      </c>
      <c r="M79">
        <v>5928.024703</v>
      </c>
      <c r="N79">
        <v>21939.919304999999</v>
      </c>
      <c r="O79">
        <v>14048.724249999999</v>
      </c>
      <c r="P79">
        <v>4730.2993500000002</v>
      </c>
      <c r="Q79">
        <v>2533.6776220000002</v>
      </c>
    </row>
    <row r="80" spans="1:17" x14ac:dyDescent="0.3">
      <c r="A80">
        <v>42099</v>
      </c>
      <c r="B80" t="s">
        <v>66</v>
      </c>
      <c r="C80" t="s">
        <v>98</v>
      </c>
      <c r="D80">
        <v>119.30013558509999</v>
      </c>
      <c r="E80">
        <v>46698.089786750003</v>
      </c>
      <c r="F80">
        <v>161.91647645007001</v>
      </c>
      <c r="G80">
        <v>222531.64041200001</v>
      </c>
      <c r="H80">
        <v>5097.3962246660003</v>
      </c>
      <c r="I80">
        <v>2194.9218689499999</v>
      </c>
      <c r="J80">
        <v>5026.6499764999999</v>
      </c>
      <c r="K80">
        <v>41870.111430420002</v>
      </c>
      <c r="L80">
        <v>1147.1321880623</v>
      </c>
      <c r="M80">
        <v>6989.1176996000004</v>
      </c>
      <c r="N80">
        <v>11714.987440700001</v>
      </c>
      <c r="O80">
        <v>4310.8061253400001</v>
      </c>
      <c r="P80">
        <v>4422.0752065999995</v>
      </c>
      <c r="Q80">
        <v>3255.7276105999999</v>
      </c>
    </row>
    <row r="81" spans="1:17" x14ac:dyDescent="0.3">
      <c r="A81">
        <v>42105</v>
      </c>
      <c r="B81" t="s">
        <v>66</v>
      </c>
      <c r="C81" t="s">
        <v>99</v>
      </c>
      <c r="D81">
        <v>156.69586426000001</v>
      </c>
      <c r="E81">
        <v>24167.004032730001</v>
      </c>
      <c r="F81">
        <v>41.418755966100001</v>
      </c>
      <c r="G81">
        <v>557013.20895999996</v>
      </c>
      <c r="H81">
        <v>2642.8596088999998</v>
      </c>
      <c r="I81">
        <v>2979.1448959999998</v>
      </c>
      <c r="J81">
        <v>28386.279643999998</v>
      </c>
      <c r="K81">
        <v>36682.132659629999</v>
      </c>
      <c r="L81">
        <v>1427.9724719999999</v>
      </c>
      <c r="M81">
        <v>3780.7639199999999</v>
      </c>
      <c r="N81">
        <v>14859.237789999999</v>
      </c>
      <c r="O81">
        <v>3785.3958109999999</v>
      </c>
      <c r="P81">
        <v>9208.1528722000003</v>
      </c>
      <c r="Q81">
        <v>7050.4655700000003</v>
      </c>
    </row>
    <row r="82" spans="1:17" x14ac:dyDescent="0.3">
      <c r="A82">
        <v>42107</v>
      </c>
      <c r="B82" t="s">
        <v>66</v>
      </c>
      <c r="C82" t="s">
        <v>100</v>
      </c>
      <c r="D82">
        <v>166.8055311</v>
      </c>
      <c r="E82">
        <v>54415.786921386498</v>
      </c>
      <c r="F82">
        <v>92.381304207570395</v>
      </c>
      <c r="G82">
        <v>299127.682608</v>
      </c>
      <c r="H82">
        <v>14082.36430367</v>
      </c>
      <c r="I82">
        <v>5764.6658867699998</v>
      </c>
      <c r="J82">
        <v>38933.065593400002</v>
      </c>
      <c r="K82">
        <v>21204.782691</v>
      </c>
      <c r="L82">
        <v>2792.3477659680002</v>
      </c>
      <c r="M82">
        <v>7148.3546878300003</v>
      </c>
      <c r="N82">
        <v>31868.336093959999</v>
      </c>
      <c r="O82">
        <v>6901.9836191000004</v>
      </c>
      <c r="P82">
        <v>8064.8481000000002</v>
      </c>
      <c r="Q82">
        <v>10436.458213</v>
      </c>
    </row>
    <row r="83" spans="1:17" x14ac:dyDescent="0.3">
      <c r="A83">
        <v>42109</v>
      </c>
      <c r="B83" t="s">
        <v>66</v>
      </c>
      <c r="C83" t="s">
        <v>101</v>
      </c>
      <c r="D83">
        <v>137.10750708756001</v>
      </c>
      <c r="E83">
        <v>39677.407715690002</v>
      </c>
      <c r="F83">
        <v>177.472036718</v>
      </c>
      <c r="G83">
        <v>105533.861213</v>
      </c>
      <c r="H83">
        <v>4674.8744150000002</v>
      </c>
      <c r="I83">
        <v>2355.1764629999998</v>
      </c>
      <c r="J83">
        <v>5463.1835799999999</v>
      </c>
      <c r="K83">
        <v>26067.073148480002</v>
      </c>
      <c r="L83">
        <v>715.31160399999999</v>
      </c>
      <c r="M83">
        <v>1505.1395379999999</v>
      </c>
      <c r="N83">
        <v>16805.88222</v>
      </c>
      <c r="O83">
        <v>2689.0110399999999</v>
      </c>
      <c r="P83">
        <v>3190.8788934999998</v>
      </c>
      <c r="Q83">
        <v>3180.0376234</v>
      </c>
    </row>
    <row r="84" spans="1:17" x14ac:dyDescent="0.3">
      <c r="A84">
        <v>42111</v>
      </c>
      <c r="B84" t="s">
        <v>66</v>
      </c>
      <c r="C84" t="s">
        <v>41</v>
      </c>
      <c r="D84">
        <v>203.362123</v>
      </c>
      <c r="E84">
        <v>69302.502800899994</v>
      </c>
      <c r="F84">
        <v>125.3958906</v>
      </c>
      <c r="G84">
        <v>401216.26624000003</v>
      </c>
      <c r="H84">
        <v>9727.514271</v>
      </c>
      <c r="I84">
        <v>6488.5963330000004</v>
      </c>
      <c r="J84">
        <v>36152.655809999997</v>
      </c>
      <c r="K84">
        <v>97383.630149999997</v>
      </c>
      <c r="L84">
        <v>2872.0332520000002</v>
      </c>
      <c r="M84">
        <v>3894.3376109999999</v>
      </c>
      <c r="N84">
        <v>28684.463479999999</v>
      </c>
      <c r="O84">
        <v>7610.3089749999999</v>
      </c>
      <c r="P84">
        <v>11292.409675999999</v>
      </c>
      <c r="Q84">
        <v>16841.788109000001</v>
      </c>
    </row>
    <row r="85" spans="1:17" x14ac:dyDescent="0.3">
      <c r="A85">
        <v>42113</v>
      </c>
      <c r="B85" t="s">
        <v>66</v>
      </c>
      <c r="C85" t="s">
        <v>102</v>
      </c>
      <c r="D85">
        <v>65.745088670000001</v>
      </c>
      <c r="E85">
        <v>9343.6064961314005</v>
      </c>
      <c r="F85">
        <v>16.741497000433601</v>
      </c>
      <c r="G85">
        <v>230071.60067799999</v>
      </c>
      <c r="H85">
        <v>1067.6311475099999</v>
      </c>
      <c r="I85">
        <v>1333.0043945899999</v>
      </c>
      <c r="J85">
        <v>5944.4456903999999</v>
      </c>
      <c r="K85">
        <v>16553.161632453</v>
      </c>
      <c r="L85">
        <v>744.85356236899997</v>
      </c>
      <c r="M85">
        <v>2233.4846229999998</v>
      </c>
      <c r="N85">
        <v>4011.8781905000001</v>
      </c>
      <c r="O85">
        <v>4525.7498488700003</v>
      </c>
      <c r="P85">
        <v>3565.8347139000002</v>
      </c>
      <c r="Q85">
        <v>10116.58482</v>
      </c>
    </row>
    <row r="86" spans="1:17" x14ac:dyDescent="0.3">
      <c r="A86">
        <v>42115</v>
      </c>
      <c r="B86" t="s">
        <v>66</v>
      </c>
      <c r="C86" t="s">
        <v>103</v>
      </c>
      <c r="D86">
        <v>348.63553969999998</v>
      </c>
      <c r="E86">
        <v>21223.458611329999</v>
      </c>
      <c r="F86">
        <v>84.994750747889995</v>
      </c>
      <c r="G86">
        <v>332874.70486825</v>
      </c>
      <c r="H86">
        <v>6176.419562</v>
      </c>
      <c r="I86">
        <v>4150.2725242400002</v>
      </c>
      <c r="J86">
        <v>19914.731716999999</v>
      </c>
      <c r="K86">
        <v>94518.826648999995</v>
      </c>
      <c r="L86">
        <v>2224.1104098999999</v>
      </c>
      <c r="M86">
        <v>2669.68937684</v>
      </c>
      <c r="N86">
        <v>16820.493622999998</v>
      </c>
      <c r="O86">
        <v>13020.798771600001</v>
      </c>
      <c r="P86">
        <v>10380.912307000001</v>
      </c>
      <c r="Q86">
        <v>8160.5260339894003</v>
      </c>
    </row>
    <row r="87" spans="1:17" x14ac:dyDescent="0.3">
      <c r="A87">
        <v>42117</v>
      </c>
      <c r="B87" t="s">
        <v>66</v>
      </c>
      <c r="C87" t="s">
        <v>63</v>
      </c>
      <c r="D87">
        <v>225.51847265378001</v>
      </c>
      <c r="E87">
        <v>35853.096700599999</v>
      </c>
      <c r="F87">
        <v>100.5972728242</v>
      </c>
      <c r="G87">
        <v>454642.24961864197</v>
      </c>
      <c r="H87">
        <v>5712.3388400000003</v>
      </c>
      <c r="I87">
        <v>5062.4141886950001</v>
      </c>
      <c r="J87">
        <v>63737.236627999999</v>
      </c>
      <c r="K87">
        <v>97237.595720340003</v>
      </c>
      <c r="L87">
        <v>1042.4294646000001</v>
      </c>
      <c r="M87">
        <v>2085.172708131</v>
      </c>
      <c r="N87">
        <v>30439.755077000002</v>
      </c>
      <c r="O87">
        <v>10593.048956000001</v>
      </c>
      <c r="P87">
        <v>5353.6003890000002</v>
      </c>
      <c r="Q87">
        <v>15567.799886999999</v>
      </c>
    </row>
    <row r="88" spans="1:17" x14ac:dyDescent="0.3">
      <c r="A88">
        <v>42119</v>
      </c>
      <c r="B88" t="s">
        <v>66</v>
      </c>
      <c r="C88" t="s">
        <v>104</v>
      </c>
      <c r="D88">
        <v>103.315078797276</v>
      </c>
      <c r="E88">
        <v>34776.349274499298</v>
      </c>
      <c r="F88">
        <v>137.08186133493001</v>
      </c>
      <c r="G88">
        <v>108904.79525</v>
      </c>
      <c r="H88">
        <v>3673.8139198499998</v>
      </c>
      <c r="I88">
        <v>2085.5668697000001</v>
      </c>
      <c r="J88">
        <v>5684.9026006000004</v>
      </c>
      <c r="K88">
        <v>19306.073142160101</v>
      </c>
      <c r="L88">
        <v>674.19858836000003</v>
      </c>
      <c r="M88">
        <v>1601.56971125</v>
      </c>
      <c r="N88">
        <v>12032.1033412576</v>
      </c>
      <c r="O88">
        <v>2248.666043487</v>
      </c>
      <c r="P88">
        <v>5914.8068599999997</v>
      </c>
      <c r="Q88">
        <v>6232.6725801000002</v>
      </c>
    </row>
    <row r="89" spans="1:17" x14ac:dyDescent="0.3">
      <c r="A89">
        <v>42127</v>
      </c>
      <c r="B89" t="s">
        <v>66</v>
      </c>
      <c r="C89" t="s">
        <v>105</v>
      </c>
      <c r="D89">
        <v>227.05555960000001</v>
      </c>
      <c r="E89">
        <v>7453.6906582499996</v>
      </c>
      <c r="F89">
        <v>50.590180599999997</v>
      </c>
      <c r="G89">
        <v>312587.14237999998</v>
      </c>
      <c r="H89">
        <v>5660.0819318000003</v>
      </c>
      <c r="I89">
        <v>3640.1372409999999</v>
      </c>
      <c r="J89">
        <v>9876.4854369999994</v>
      </c>
      <c r="K89">
        <v>64883.300763699997</v>
      </c>
      <c r="L89">
        <v>2677.9000507999999</v>
      </c>
      <c r="M89">
        <v>3890.8417109000002</v>
      </c>
      <c r="N89">
        <v>15103.395268</v>
      </c>
      <c r="O89">
        <v>18816.816650000001</v>
      </c>
      <c r="P89">
        <v>12218.389381999999</v>
      </c>
      <c r="Q89">
        <v>23305.6244768</v>
      </c>
    </row>
    <row r="90" spans="1:17" x14ac:dyDescent="0.3">
      <c r="A90">
        <v>42131</v>
      </c>
      <c r="B90" t="s">
        <v>66</v>
      </c>
      <c r="C90" t="s">
        <v>106</v>
      </c>
      <c r="D90">
        <v>125.40073789</v>
      </c>
      <c r="E90">
        <v>12165.527250200001</v>
      </c>
      <c r="F90">
        <v>23.348298329999999</v>
      </c>
      <c r="G90">
        <v>167468.65361070001</v>
      </c>
      <c r="H90">
        <v>5072.492182</v>
      </c>
      <c r="I90">
        <v>1767.70872037</v>
      </c>
      <c r="J90">
        <v>11554.144378000001</v>
      </c>
      <c r="K90">
        <v>26252.029102</v>
      </c>
      <c r="L90">
        <v>988.81513559999996</v>
      </c>
      <c r="M90">
        <v>1627.095885</v>
      </c>
      <c r="N90">
        <v>9731.3534510000009</v>
      </c>
      <c r="O90">
        <v>8157.6432800000002</v>
      </c>
      <c r="P90">
        <v>3882.12455</v>
      </c>
      <c r="Q90">
        <v>10407.928843</v>
      </c>
    </row>
    <row r="91" spans="1:17" x14ac:dyDescent="0.3">
      <c r="A91">
        <v>42133</v>
      </c>
      <c r="B91" t="s">
        <v>66</v>
      </c>
      <c r="C91" t="s">
        <v>107</v>
      </c>
      <c r="D91">
        <v>666.16354009999998</v>
      </c>
      <c r="E91">
        <v>148056.5982634</v>
      </c>
      <c r="F91">
        <v>227.06824871000001</v>
      </c>
      <c r="G91">
        <v>192458.786712</v>
      </c>
      <c r="H91">
        <v>30210.939900835001</v>
      </c>
      <c r="I91">
        <v>9572.4832395044996</v>
      </c>
      <c r="J91">
        <v>20056.644536700001</v>
      </c>
      <c r="K91">
        <v>54107.812916499999</v>
      </c>
      <c r="L91">
        <v>4315.2187885200001</v>
      </c>
      <c r="M91">
        <v>15391.006339284</v>
      </c>
      <c r="N91">
        <v>86986.334025400007</v>
      </c>
      <c r="O91">
        <v>8013.324979</v>
      </c>
      <c r="P91">
        <v>6097.4825099999998</v>
      </c>
      <c r="Q91">
        <v>6698.8004088999996</v>
      </c>
    </row>
    <row r="92" spans="1:17" x14ac:dyDescent="0.3">
      <c r="A92">
        <v>51001</v>
      </c>
      <c r="B92" t="s">
        <v>108</v>
      </c>
      <c r="C92" t="s">
        <v>109</v>
      </c>
      <c r="D92">
        <v>577.60041699999999</v>
      </c>
      <c r="E92">
        <v>64094.126620000003</v>
      </c>
      <c r="F92">
        <v>116.46814139999999</v>
      </c>
      <c r="G92">
        <v>58003.794691244999</v>
      </c>
      <c r="H92">
        <v>3766.7768212000001</v>
      </c>
      <c r="I92">
        <v>2781.7981973999999</v>
      </c>
      <c r="J92">
        <v>6969.7881520000001</v>
      </c>
      <c r="K92">
        <v>1883.1526320999999</v>
      </c>
      <c r="L92">
        <v>1447.9403113200001</v>
      </c>
      <c r="M92">
        <v>6428.5095964000002</v>
      </c>
      <c r="N92">
        <v>11546.415737400001</v>
      </c>
      <c r="O92">
        <v>46315.293865314998</v>
      </c>
      <c r="P92">
        <v>9776.9822635</v>
      </c>
      <c r="Q92">
        <v>10377.28569615</v>
      </c>
    </row>
    <row r="93" spans="1:17" x14ac:dyDescent="0.3">
      <c r="A93">
        <v>51003</v>
      </c>
      <c r="B93" t="s">
        <v>108</v>
      </c>
      <c r="C93" t="s">
        <v>110</v>
      </c>
      <c r="D93">
        <v>39.281098368000002</v>
      </c>
      <c r="E93">
        <v>8567.7061206524704</v>
      </c>
      <c r="F93">
        <v>98.144507191356993</v>
      </c>
      <c r="G93">
        <v>322116.47821269999</v>
      </c>
      <c r="H93">
        <v>5958.3882177100004</v>
      </c>
      <c r="I93">
        <v>4464.0573246900003</v>
      </c>
      <c r="J93">
        <v>9344.7632967999998</v>
      </c>
      <c r="K93">
        <v>72523.155696720001</v>
      </c>
      <c r="L93">
        <v>1473.8576505399999</v>
      </c>
      <c r="M93">
        <v>5931.6379538000001</v>
      </c>
      <c r="N93">
        <v>25835.65516187</v>
      </c>
      <c r="O93">
        <v>5510.1959345799996</v>
      </c>
      <c r="P93">
        <v>2170.2407051</v>
      </c>
      <c r="Q93">
        <v>678.55986759999996</v>
      </c>
    </row>
    <row r="94" spans="1:17" x14ac:dyDescent="0.3">
      <c r="A94">
        <v>51005</v>
      </c>
      <c r="B94" t="s">
        <v>108</v>
      </c>
      <c r="C94" t="s">
        <v>111</v>
      </c>
      <c r="D94">
        <v>19.89035209</v>
      </c>
      <c r="E94">
        <v>1045.11391348805</v>
      </c>
      <c r="F94">
        <v>8.5917973066539997</v>
      </c>
      <c r="G94">
        <v>257057.45977301101</v>
      </c>
      <c r="H94">
        <v>1905.877685512</v>
      </c>
      <c r="I94">
        <v>2037.2270229999999</v>
      </c>
      <c r="J94">
        <v>2636.6031200070001</v>
      </c>
      <c r="K94">
        <v>12383.113593764199</v>
      </c>
      <c r="L94">
        <v>573.03723921100004</v>
      </c>
      <c r="M94">
        <v>1493.0571955529001</v>
      </c>
      <c r="N94">
        <v>4498.2644319279998</v>
      </c>
      <c r="O94">
        <v>3307.1855580460001</v>
      </c>
      <c r="P94">
        <v>99.147086900000005</v>
      </c>
      <c r="Q94">
        <v>38.124513919999998</v>
      </c>
    </row>
    <row r="95" spans="1:17" x14ac:dyDescent="0.3">
      <c r="A95">
        <v>51007</v>
      </c>
      <c r="B95" t="s">
        <v>108</v>
      </c>
      <c r="C95" t="s">
        <v>112</v>
      </c>
      <c r="D95">
        <v>27.150399561137998</v>
      </c>
      <c r="E95">
        <v>16801.044209600001</v>
      </c>
      <c r="F95">
        <v>89.248368799999994</v>
      </c>
      <c r="G95">
        <v>151713.85050999999</v>
      </c>
      <c r="H95">
        <v>1421.0339300000001</v>
      </c>
      <c r="I95">
        <v>1608.5792100000001</v>
      </c>
      <c r="J95">
        <v>7238.1047799999997</v>
      </c>
      <c r="K95">
        <v>22746.6364985</v>
      </c>
      <c r="L95">
        <v>217.599872</v>
      </c>
      <c r="M95">
        <v>2505.41473</v>
      </c>
      <c r="N95">
        <v>8657.5041099999999</v>
      </c>
      <c r="O95">
        <v>3153.1679800000002</v>
      </c>
      <c r="P95">
        <v>12768.537909999999</v>
      </c>
      <c r="Q95">
        <v>505.86097487149999</v>
      </c>
    </row>
    <row r="96" spans="1:17" x14ac:dyDescent="0.3">
      <c r="A96">
        <v>51009</v>
      </c>
      <c r="B96" t="s">
        <v>108</v>
      </c>
      <c r="C96" t="s">
        <v>113</v>
      </c>
      <c r="D96">
        <v>69.314115738200002</v>
      </c>
      <c r="E96">
        <v>1643.94128649258</v>
      </c>
      <c r="F96">
        <v>39.711618405000003</v>
      </c>
      <c r="G96">
        <v>241458.8060522</v>
      </c>
      <c r="H96">
        <v>2959.6358932199</v>
      </c>
      <c r="I96">
        <v>2949.7469823000001</v>
      </c>
      <c r="J96">
        <v>4341.3874996000004</v>
      </c>
      <c r="K96">
        <v>35192.011648779997</v>
      </c>
      <c r="L96">
        <v>1683.4576205999999</v>
      </c>
      <c r="M96">
        <v>2450.0948074140001</v>
      </c>
      <c r="N96">
        <v>8379.4426361309997</v>
      </c>
      <c r="O96">
        <v>4552.1303109999999</v>
      </c>
      <c r="P96">
        <v>673.70965260059995</v>
      </c>
      <c r="Q96">
        <v>69.172809299999997</v>
      </c>
    </row>
    <row r="97" spans="1:17" x14ac:dyDescent="0.3">
      <c r="A97">
        <v>51011</v>
      </c>
      <c r="B97" t="s">
        <v>108</v>
      </c>
      <c r="C97" t="s">
        <v>114</v>
      </c>
      <c r="D97">
        <v>48.14717815457</v>
      </c>
      <c r="E97">
        <v>5601.0319707999997</v>
      </c>
      <c r="F97">
        <v>37.916376999999997</v>
      </c>
      <c r="G97">
        <v>145843.62763500001</v>
      </c>
      <c r="H97">
        <v>1802.4934013300001</v>
      </c>
      <c r="I97">
        <v>2054.783183</v>
      </c>
      <c r="J97">
        <v>7147.3540000000003</v>
      </c>
      <c r="K97">
        <v>37612.832069999997</v>
      </c>
      <c r="L97">
        <v>367.139411</v>
      </c>
      <c r="M97">
        <v>3036.7098110000002</v>
      </c>
      <c r="N97">
        <v>6561.5742099999998</v>
      </c>
      <c r="O97">
        <v>1710.75885457</v>
      </c>
      <c r="P97">
        <v>2230.8105799999998</v>
      </c>
      <c r="Q97">
        <v>171.66130699999999</v>
      </c>
    </row>
    <row r="98" spans="1:17" x14ac:dyDescent="0.3">
      <c r="A98">
        <v>51013</v>
      </c>
      <c r="B98" t="s">
        <v>108</v>
      </c>
      <c r="C98" t="s">
        <v>115</v>
      </c>
      <c r="D98">
        <v>153.044354</v>
      </c>
      <c r="E98">
        <v>0</v>
      </c>
      <c r="F98">
        <v>0</v>
      </c>
      <c r="G98">
        <v>1455.058546898</v>
      </c>
      <c r="H98">
        <v>3493.2757523219998</v>
      </c>
      <c r="I98">
        <v>2942.5909459</v>
      </c>
      <c r="J98">
        <v>1267.2371639</v>
      </c>
      <c r="K98">
        <v>0</v>
      </c>
      <c r="L98">
        <v>1341.937535134</v>
      </c>
      <c r="M98">
        <v>3144.2509936000001</v>
      </c>
      <c r="N98">
        <v>2702.2928262690002</v>
      </c>
      <c r="O98">
        <v>133.02732906</v>
      </c>
      <c r="P98">
        <v>12.005877468</v>
      </c>
      <c r="Q98">
        <v>1.4967651799999999</v>
      </c>
    </row>
    <row r="99" spans="1:17" x14ac:dyDescent="0.3">
      <c r="A99">
        <v>51015</v>
      </c>
      <c r="B99" t="s">
        <v>108</v>
      </c>
      <c r="C99" t="s">
        <v>116</v>
      </c>
      <c r="D99">
        <v>240.20014246700001</v>
      </c>
      <c r="E99">
        <v>36385.117769675402</v>
      </c>
      <c r="F99">
        <v>460.59836479500001</v>
      </c>
      <c r="G99">
        <v>374491.8096493</v>
      </c>
      <c r="H99">
        <v>8826.1934499790004</v>
      </c>
      <c r="I99">
        <v>5564.6125959499996</v>
      </c>
      <c r="J99">
        <v>9246.1976794999991</v>
      </c>
      <c r="K99">
        <v>141461.6423033</v>
      </c>
      <c r="L99">
        <v>2755.5267706039999</v>
      </c>
      <c r="M99">
        <v>4052.2584726999999</v>
      </c>
      <c r="N99">
        <v>32133.863847889999</v>
      </c>
      <c r="O99">
        <v>4757.2127910899999</v>
      </c>
      <c r="P99">
        <v>555.52116151799999</v>
      </c>
      <c r="Q99">
        <v>418.25590422969998</v>
      </c>
    </row>
    <row r="100" spans="1:17" x14ac:dyDescent="0.3">
      <c r="A100">
        <v>51017</v>
      </c>
      <c r="B100" t="s">
        <v>108</v>
      </c>
      <c r="C100" t="s">
        <v>117</v>
      </c>
      <c r="D100">
        <v>19.899405432373399</v>
      </c>
      <c r="E100">
        <v>1499.3683840000001</v>
      </c>
      <c r="F100">
        <v>14.6024991464</v>
      </c>
      <c r="G100">
        <v>307674.11319800001</v>
      </c>
      <c r="H100">
        <v>774.72112663300004</v>
      </c>
      <c r="I100">
        <v>1194.2726055799999</v>
      </c>
      <c r="J100">
        <v>2806.5689579999998</v>
      </c>
      <c r="K100">
        <v>17689.467747139999</v>
      </c>
      <c r="L100">
        <v>358.45803300699998</v>
      </c>
      <c r="M100">
        <v>1464.5339867</v>
      </c>
      <c r="N100">
        <v>3098.2774912260002</v>
      </c>
      <c r="O100">
        <v>5025.9544500000002</v>
      </c>
      <c r="P100">
        <v>456.59658130000003</v>
      </c>
      <c r="Q100">
        <v>85.555400258999995</v>
      </c>
    </row>
    <row r="101" spans="1:17" x14ac:dyDescent="0.3">
      <c r="A101">
        <v>51019</v>
      </c>
      <c r="B101" t="s">
        <v>108</v>
      </c>
      <c r="C101" t="s">
        <v>68</v>
      </c>
      <c r="D101">
        <v>154.26863094000001</v>
      </c>
      <c r="E101">
        <v>6888.9445612999998</v>
      </c>
      <c r="F101">
        <v>137.64937900000001</v>
      </c>
      <c r="G101">
        <v>316331.75339999999</v>
      </c>
      <c r="H101">
        <v>7379.7409169000002</v>
      </c>
      <c r="I101">
        <v>5587.4751844000002</v>
      </c>
      <c r="J101">
        <v>9179.8535200000006</v>
      </c>
      <c r="K101">
        <v>106414.66443999999</v>
      </c>
      <c r="L101">
        <v>1594.9510233999999</v>
      </c>
      <c r="M101">
        <v>5317.5440230000004</v>
      </c>
      <c r="N101">
        <v>21826.963681500001</v>
      </c>
      <c r="O101">
        <v>11150.09172</v>
      </c>
      <c r="P101">
        <v>226.93281585</v>
      </c>
      <c r="Q101">
        <v>139.9646549</v>
      </c>
    </row>
    <row r="102" spans="1:17" x14ac:dyDescent="0.3">
      <c r="A102">
        <v>51023</v>
      </c>
      <c r="B102" t="s">
        <v>108</v>
      </c>
      <c r="C102" t="s">
        <v>118</v>
      </c>
      <c r="D102">
        <v>134.31956457288999</v>
      </c>
      <c r="E102">
        <v>4700.4624836604698</v>
      </c>
      <c r="F102">
        <v>66.352843631827994</v>
      </c>
      <c r="G102">
        <v>267518.49296786002</v>
      </c>
      <c r="H102">
        <v>3890.3873397920001</v>
      </c>
      <c r="I102">
        <v>3298.6910288066001</v>
      </c>
      <c r="J102">
        <v>5878.2806803000003</v>
      </c>
      <c r="K102">
        <v>43190.642674166702</v>
      </c>
      <c r="L102">
        <v>496.43556759260002</v>
      </c>
      <c r="M102">
        <v>3166.38301138</v>
      </c>
      <c r="N102">
        <v>12071.819671970001</v>
      </c>
      <c r="O102">
        <v>4349.3796743000003</v>
      </c>
      <c r="P102">
        <v>456.29597230000002</v>
      </c>
      <c r="Q102">
        <v>150.828606791</v>
      </c>
    </row>
    <row r="103" spans="1:17" x14ac:dyDescent="0.3">
      <c r="A103">
        <v>51029</v>
      </c>
      <c r="B103" t="s">
        <v>108</v>
      </c>
      <c r="C103" t="s">
        <v>119</v>
      </c>
      <c r="D103">
        <v>36.715757021428999</v>
      </c>
      <c r="E103">
        <v>3825.2587043399999</v>
      </c>
      <c r="F103">
        <v>64.61187898</v>
      </c>
      <c r="G103">
        <v>287927.71458000003</v>
      </c>
      <c r="H103">
        <v>1860.2755669999999</v>
      </c>
      <c r="I103">
        <v>2342.2901459999998</v>
      </c>
      <c r="J103">
        <v>13162.98071</v>
      </c>
      <c r="K103">
        <v>41579.474318</v>
      </c>
      <c r="L103">
        <v>398.86398000000003</v>
      </c>
      <c r="M103">
        <v>3380.4653549999998</v>
      </c>
      <c r="N103">
        <v>7183.7867800000004</v>
      </c>
      <c r="O103">
        <v>4383.4685499999996</v>
      </c>
      <c r="P103">
        <v>6104.1709199999996</v>
      </c>
      <c r="Q103">
        <v>1222.9528299999999</v>
      </c>
    </row>
    <row r="104" spans="1:17" x14ac:dyDescent="0.3">
      <c r="A104">
        <v>51031</v>
      </c>
      <c r="B104" t="s">
        <v>108</v>
      </c>
      <c r="C104" t="s">
        <v>120</v>
      </c>
      <c r="D104">
        <v>113.560391524</v>
      </c>
      <c r="E104">
        <v>12930.71138234</v>
      </c>
      <c r="F104">
        <v>74.659933870000003</v>
      </c>
      <c r="G104">
        <v>204276.03123009999</v>
      </c>
      <c r="H104">
        <v>6883.5025619999997</v>
      </c>
      <c r="I104">
        <v>4246.0331210000004</v>
      </c>
      <c r="J104">
        <v>13966.836364999999</v>
      </c>
      <c r="K104">
        <v>60063.843824800002</v>
      </c>
      <c r="L104">
        <v>1080.3460456</v>
      </c>
      <c r="M104">
        <v>5205.0304189999997</v>
      </c>
      <c r="N104">
        <v>11631.692752999999</v>
      </c>
      <c r="O104">
        <v>2939.3710000000001</v>
      </c>
      <c r="P104">
        <v>1108.3136999999999</v>
      </c>
      <c r="Q104">
        <v>168.48531</v>
      </c>
    </row>
    <row r="105" spans="1:17" x14ac:dyDescent="0.3">
      <c r="A105">
        <v>51033</v>
      </c>
      <c r="B105" t="s">
        <v>108</v>
      </c>
      <c r="C105" t="s">
        <v>28</v>
      </c>
      <c r="D105">
        <v>530.75812380000002</v>
      </c>
      <c r="E105">
        <v>33528.278701752002</v>
      </c>
      <c r="F105">
        <v>12.413153749999999</v>
      </c>
      <c r="G105">
        <v>232772.43406480001</v>
      </c>
      <c r="H105">
        <v>3621.6967537400001</v>
      </c>
      <c r="I105">
        <v>3226.1171453000002</v>
      </c>
      <c r="J105">
        <v>15009.452536999999</v>
      </c>
      <c r="K105">
        <v>7176.1252199999999</v>
      </c>
      <c r="L105">
        <v>155.7817273144</v>
      </c>
      <c r="M105">
        <v>2686.1537604</v>
      </c>
      <c r="N105">
        <v>11662.67254322</v>
      </c>
      <c r="O105">
        <v>5333.1176806000003</v>
      </c>
      <c r="P105">
        <v>18348.715681599999</v>
      </c>
      <c r="Q105">
        <v>2814.2787015499998</v>
      </c>
    </row>
    <row r="106" spans="1:17" x14ac:dyDescent="0.3">
      <c r="A106">
        <v>51036</v>
      </c>
      <c r="B106" t="s">
        <v>108</v>
      </c>
      <c r="C106" t="s">
        <v>121</v>
      </c>
      <c r="D106">
        <v>161.122896</v>
      </c>
      <c r="E106">
        <v>14963.972529500001</v>
      </c>
      <c r="F106">
        <v>0.86295794599999998</v>
      </c>
      <c r="G106">
        <v>64788.743849500002</v>
      </c>
      <c r="H106">
        <v>1025.512595269</v>
      </c>
      <c r="I106">
        <v>470.66366219999998</v>
      </c>
      <c r="J106">
        <v>5006.7766110270004</v>
      </c>
      <c r="K106">
        <v>1622.6502003999999</v>
      </c>
      <c r="L106">
        <v>754.53833239999994</v>
      </c>
      <c r="M106">
        <v>4843.2552144000001</v>
      </c>
      <c r="N106">
        <v>4248.2513393002</v>
      </c>
      <c r="O106">
        <v>2227.2304300000001</v>
      </c>
      <c r="P106">
        <v>5000.9424600000002</v>
      </c>
      <c r="Q106">
        <v>4736.5060999999996</v>
      </c>
    </row>
    <row r="107" spans="1:17" x14ac:dyDescent="0.3">
      <c r="A107">
        <v>51041</v>
      </c>
      <c r="B107" t="s">
        <v>108</v>
      </c>
      <c r="C107" t="s">
        <v>122</v>
      </c>
      <c r="D107">
        <v>5381.8851064</v>
      </c>
      <c r="E107">
        <v>3303.97937611</v>
      </c>
      <c r="F107">
        <v>17.423085124</v>
      </c>
      <c r="G107">
        <v>136688.4443344</v>
      </c>
      <c r="H107">
        <v>20803.245634026</v>
      </c>
      <c r="I107">
        <v>11129.60026687</v>
      </c>
      <c r="J107">
        <v>9421.6395369999991</v>
      </c>
      <c r="K107">
        <v>4792.0487792000004</v>
      </c>
      <c r="L107">
        <v>470.75513573149999</v>
      </c>
      <c r="M107">
        <v>18138.894829339999</v>
      </c>
      <c r="N107">
        <v>43298.625361600003</v>
      </c>
      <c r="O107">
        <v>7489.8274125899998</v>
      </c>
      <c r="P107">
        <v>10696.323487</v>
      </c>
      <c r="Q107">
        <v>1280.4086786400001</v>
      </c>
    </row>
    <row r="108" spans="1:17" x14ac:dyDescent="0.3">
      <c r="A108">
        <v>51043</v>
      </c>
      <c r="B108" t="s">
        <v>108</v>
      </c>
      <c r="C108" t="s">
        <v>123</v>
      </c>
      <c r="D108">
        <v>2.8024016700000001</v>
      </c>
      <c r="E108">
        <v>7615.7013559999996</v>
      </c>
      <c r="F108">
        <v>63.382219050000003</v>
      </c>
      <c r="G108">
        <v>47067.621996000002</v>
      </c>
      <c r="H108">
        <v>1956.4802154399999</v>
      </c>
      <c r="I108">
        <v>1579.0371732999999</v>
      </c>
      <c r="J108">
        <v>2709.59852</v>
      </c>
      <c r="K108">
        <v>42301.967299999997</v>
      </c>
      <c r="L108">
        <v>144.378375162</v>
      </c>
      <c r="M108">
        <v>1125.0152781300001</v>
      </c>
      <c r="N108">
        <v>7365.4120614399999</v>
      </c>
      <c r="O108">
        <v>1686.727363</v>
      </c>
      <c r="P108">
        <v>376.63184000000001</v>
      </c>
      <c r="Q108">
        <v>157.03344000000001</v>
      </c>
    </row>
    <row r="109" spans="1:17" x14ac:dyDescent="0.3">
      <c r="A109">
        <v>51045</v>
      </c>
      <c r="B109" t="s">
        <v>108</v>
      </c>
      <c r="C109" t="s">
        <v>124</v>
      </c>
      <c r="D109">
        <v>11.871654022894999</v>
      </c>
      <c r="E109">
        <v>1048.1994094500001</v>
      </c>
      <c r="F109">
        <v>15.116529169950001</v>
      </c>
      <c r="G109">
        <v>178969.93935307901</v>
      </c>
      <c r="H109">
        <v>693.11970242999996</v>
      </c>
      <c r="I109">
        <v>1081.8481016000001</v>
      </c>
      <c r="J109">
        <v>1390.0696075000001</v>
      </c>
      <c r="K109">
        <v>20845.366641113102</v>
      </c>
      <c r="L109">
        <v>532.68846540000004</v>
      </c>
      <c r="M109">
        <v>1251.2687224599999</v>
      </c>
      <c r="N109">
        <v>3917.3119987</v>
      </c>
      <c r="O109">
        <v>1608.71329365</v>
      </c>
      <c r="P109">
        <v>101.591234298</v>
      </c>
      <c r="Q109">
        <v>125.0431548</v>
      </c>
    </row>
    <row r="110" spans="1:17" x14ac:dyDescent="0.3">
      <c r="A110">
        <v>51047</v>
      </c>
      <c r="B110" t="s">
        <v>108</v>
      </c>
      <c r="C110" t="s">
        <v>125</v>
      </c>
      <c r="D110">
        <v>28.703538495850001</v>
      </c>
      <c r="E110">
        <v>24499.279484399998</v>
      </c>
      <c r="F110">
        <v>71.241195727000004</v>
      </c>
      <c r="G110">
        <v>124560.6184642</v>
      </c>
      <c r="H110">
        <v>3950.1224528100001</v>
      </c>
      <c r="I110">
        <v>3108.9499909199999</v>
      </c>
      <c r="J110">
        <v>7311.6444263000003</v>
      </c>
      <c r="K110">
        <v>55199.174890000002</v>
      </c>
      <c r="L110">
        <v>67.832635722000006</v>
      </c>
      <c r="M110">
        <v>2767.1213271400002</v>
      </c>
      <c r="N110">
        <v>13191.5515053</v>
      </c>
      <c r="O110">
        <v>3273.7987320000002</v>
      </c>
      <c r="P110">
        <v>4622.6362339999996</v>
      </c>
      <c r="Q110">
        <v>2174.219576</v>
      </c>
    </row>
    <row r="111" spans="1:17" x14ac:dyDescent="0.3">
      <c r="A111">
        <v>51049</v>
      </c>
      <c r="B111" t="s">
        <v>108</v>
      </c>
      <c r="C111" t="s">
        <v>80</v>
      </c>
      <c r="D111">
        <v>66.847311199999993</v>
      </c>
      <c r="E111">
        <v>4366.77297129</v>
      </c>
      <c r="F111">
        <v>48.087306900000002</v>
      </c>
      <c r="G111">
        <v>133547.78135</v>
      </c>
      <c r="H111">
        <v>969.32748300000003</v>
      </c>
      <c r="I111">
        <v>1228.75983</v>
      </c>
      <c r="J111">
        <v>10855.50193</v>
      </c>
      <c r="K111">
        <v>23017.286375</v>
      </c>
      <c r="L111">
        <v>219.082975</v>
      </c>
      <c r="M111">
        <v>580.87617699999998</v>
      </c>
      <c r="N111">
        <v>5111.0613400000002</v>
      </c>
      <c r="O111">
        <v>2217.6040699999999</v>
      </c>
      <c r="P111">
        <v>9146.3611899999996</v>
      </c>
      <c r="Q111">
        <v>462.561713</v>
      </c>
    </row>
    <row r="112" spans="1:17" x14ac:dyDescent="0.3">
      <c r="A112">
        <v>51053</v>
      </c>
      <c r="B112" t="s">
        <v>108</v>
      </c>
      <c r="C112" t="s">
        <v>126</v>
      </c>
      <c r="D112">
        <v>155.98134999999999</v>
      </c>
      <c r="E112">
        <v>25366.861837</v>
      </c>
      <c r="F112">
        <v>19.402667399999999</v>
      </c>
      <c r="G112">
        <v>205575.72271</v>
      </c>
      <c r="H112">
        <v>4234.7662970000001</v>
      </c>
      <c r="I112">
        <v>3016.8073905400001</v>
      </c>
      <c r="J112">
        <v>21467.11116</v>
      </c>
      <c r="K112">
        <v>15385.83786</v>
      </c>
      <c r="L112">
        <v>880.06800209999994</v>
      </c>
      <c r="M112">
        <v>5842.1890496280002</v>
      </c>
      <c r="N112">
        <v>20913.457167</v>
      </c>
      <c r="O112">
        <v>3069.5524260000002</v>
      </c>
      <c r="P112">
        <v>16277.785680000001</v>
      </c>
      <c r="Q112">
        <v>2384.1680270000002</v>
      </c>
    </row>
    <row r="113" spans="1:17" x14ac:dyDescent="0.3">
      <c r="A113">
        <v>51057</v>
      </c>
      <c r="B113" t="s">
        <v>108</v>
      </c>
      <c r="C113" t="s">
        <v>127</v>
      </c>
      <c r="D113">
        <v>38.750212980000001</v>
      </c>
      <c r="E113">
        <v>35836.8005729</v>
      </c>
      <c r="F113">
        <v>3.2336841000000001</v>
      </c>
      <c r="G113">
        <v>92790.533840000004</v>
      </c>
      <c r="H113">
        <v>1222.8471454</v>
      </c>
      <c r="I113">
        <v>1431.5172513</v>
      </c>
      <c r="J113">
        <v>5990.1241004100002</v>
      </c>
      <c r="K113">
        <v>2447.4404402999999</v>
      </c>
      <c r="L113">
        <v>170.46485878999999</v>
      </c>
      <c r="M113">
        <v>954.85742119999998</v>
      </c>
      <c r="N113">
        <v>6646.4607002000002</v>
      </c>
      <c r="O113">
        <v>2090.8607541000001</v>
      </c>
      <c r="P113">
        <v>5242.6590560300001</v>
      </c>
      <c r="Q113">
        <v>3155.5464957999998</v>
      </c>
    </row>
    <row r="114" spans="1:17" x14ac:dyDescent="0.3">
      <c r="A114">
        <v>51059</v>
      </c>
      <c r="B114" t="s">
        <v>108</v>
      </c>
      <c r="C114" t="s">
        <v>128</v>
      </c>
      <c r="D114">
        <v>2337.42149522095</v>
      </c>
      <c r="E114">
        <v>54.146964067886998</v>
      </c>
      <c r="F114">
        <v>22.802437560000001</v>
      </c>
      <c r="G114">
        <v>82477.934521683303</v>
      </c>
      <c r="H114">
        <v>30357.961011675001</v>
      </c>
      <c r="I114">
        <v>21321.302260879998</v>
      </c>
      <c r="J114">
        <v>19877.975702768399</v>
      </c>
      <c r="K114">
        <v>210.22590533959999</v>
      </c>
      <c r="L114">
        <v>9551.2453076839993</v>
      </c>
      <c r="M114">
        <v>38136.998468108999</v>
      </c>
      <c r="N114">
        <v>39294.2570102354</v>
      </c>
      <c r="O114">
        <v>3382.3913811100001</v>
      </c>
      <c r="P114">
        <v>4438.4153577970001</v>
      </c>
      <c r="Q114">
        <v>1241.01107845</v>
      </c>
    </row>
    <row r="115" spans="1:17" x14ac:dyDescent="0.3">
      <c r="A115">
        <v>51061</v>
      </c>
      <c r="B115" t="s">
        <v>108</v>
      </c>
      <c r="C115" t="s">
        <v>129</v>
      </c>
      <c r="D115">
        <v>185.60687083600001</v>
      </c>
      <c r="E115">
        <v>28090.867741588001</v>
      </c>
      <c r="F115">
        <v>199.83530286999999</v>
      </c>
      <c r="G115">
        <v>214861.63015700001</v>
      </c>
      <c r="H115">
        <v>6257.5847185100001</v>
      </c>
      <c r="I115">
        <v>4782.4617468300003</v>
      </c>
      <c r="J115">
        <v>9068.4018897000005</v>
      </c>
      <c r="K115">
        <v>95808.473069999993</v>
      </c>
      <c r="L115">
        <v>114.068680598</v>
      </c>
      <c r="M115">
        <v>5269.7079047999996</v>
      </c>
      <c r="N115">
        <v>35008.059319660002</v>
      </c>
      <c r="O115">
        <v>4609.7427333300002</v>
      </c>
      <c r="P115">
        <v>11839.68435829</v>
      </c>
      <c r="Q115">
        <v>685.35879658689998</v>
      </c>
    </row>
    <row r="116" spans="1:17" x14ac:dyDescent="0.3">
      <c r="A116">
        <v>51065</v>
      </c>
      <c r="B116" t="s">
        <v>108</v>
      </c>
      <c r="C116" t="s">
        <v>130</v>
      </c>
      <c r="D116">
        <v>52.439061244900003</v>
      </c>
      <c r="E116">
        <v>3924.7640246999999</v>
      </c>
      <c r="F116">
        <v>21.675730503299999</v>
      </c>
      <c r="G116">
        <v>133038.737348</v>
      </c>
      <c r="H116">
        <v>1837.1427719999999</v>
      </c>
      <c r="I116">
        <v>1691.35571</v>
      </c>
      <c r="J116">
        <v>6874.5153399999999</v>
      </c>
      <c r="K116">
        <v>20451.092740100001</v>
      </c>
      <c r="L116">
        <v>38.475483099999998</v>
      </c>
      <c r="M116">
        <v>4413.1378130000003</v>
      </c>
      <c r="N116">
        <v>6404.6928099999996</v>
      </c>
      <c r="O116">
        <v>3540.6819178000001</v>
      </c>
      <c r="P116">
        <v>3103.5345699999998</v>
      </c>
      <c r="Q116">
        <v>300.71086100000002</v>
      </c>
    </row>
    <row r="117" spans="1:17" x14ac:dyDescent="0.3">
      <c r="A117">
        <v>51069</v>
      </c>
      <c r="B117" t="s">
        <v>108</v>
      </c>
      <c r="C117" t="s">
        <v>33</v>
      </c>
      <c r="D117">
        <v>65.080662479599994</v>
      </c>
      <c r="E117">
        <v>13659.026701500001</v>
      </c>
      <c r="F117">
        <v>56.145603790000003</v>
      </c>
      <c r="G117">
        <v>156887.00420200001</v>
      </c>
      <c r="H117">
        <v>7614.5770667999996</v>
      </c>
      <c r="I117">
        <v>5258.8291570000001</v>
      </c>
      <c r="J117">
        <v>5817.8978239999997</v>
      </c>
      <c r="K117">
        <v>49736.193570000003</v>
      </c>
      <c r="L117">
        <v>180.541712432</v>
      </c>
      <c r="M117">
        <v>3361.2292900000002</v>
      </c>
      <c r="N117">
        <v>20704.627708259999</v>
      </c>
      <c r="O117">
        <v>2327.8693060000001</v>
      </c>
      <c r="P117">
        <v>214.46750085299999</v>
      </c>
      <c r="Q117">
        <v>39.518541399999997</v>
      </c>
    </row>
    <row r="118" spans="1:17" x14ac:dyDescent="0.3">
      <c r="A118">
        <v>51071</v>
      </c>
      <c r="B118" t="s">
        <v>108</v>
      </c>
      <c r="C118" t="s">
        <v>131</v>
      </c>
      <c r="D118">
        <v>23.031688436</v>
      </c>
      <c r="E118">
        <v>1038.5205036100001</v>
      </c>
      <c r="F118">
        <v>32.164576769999996</v>
      </c>
      <c r="G118">
        <v>184331.76878000001</v>
      </c>
      <c r="H118">
        <v>1889.2996751999999</v>
      </c>
      <c r="I118">
        <v>1966.924600968</v>
      </c>
      <c r="J118">
        <v>2691.3463470966999</v>
      </c>
      <c r="K118">
        <v>29198.774084500001</v>
      </c>
      <c r="L118">
        <v>862.07345797000005</v>
      </c>
      <c r="M118">
        <v>1257.3999151999999</v>
      </c>
      <c r="N118">
        <v>4682.2589615500001</v>
      </c>
      <c r="O118">
        <v>2694.6948149999998</v>
      </c>
      <c r="P118">
        <v>4.0274130000000001</v>
      </c>
      <c r="Q118">
        <v>1.6237113999999999</v>
      </c>
    </row>
    <row r="119" spans="1:17" x14ac:dyDescent="0.3">
      <c r="A119">
        <v>51073</v>
      </c>
      <c r="B119" t="s">
        <v>108</v>
      </c>
      <c r="C119" t="s">
        <v>132</v>
      </c>
      <c r="D119">
        <v>309.50616600000001</v>
      </c>
      <c r="E119">
        <v>11652.325888199999</v>
      </c>
      <c r="F119">
        <v>8.6688849999999995</v>
      </c>
      <c r="G119">
        <v>80371.466109999994</v>
      </c>
      <c r="H119">
        <v>1603.63868</v>
      </c>
      <c r="I119">
        <v>1484.8240900000001</v>
      </c>
      <c r="J119">
        <v>3949.9298399999998</v>
      </c>
      <c r="K119">
        <v>2775.6168069999999</v>
      </c>
      <c r="L119">
        <v>1332.5375200000001</v>
      </c>
      <c r="M119">
        <v>3681.5785500000002</v>
      </c>
      <c r="N119">
        <v>7408.3876</v>
      </c>
      <c r="O119">
        <v>2835.7742699999999</v>
      </c>
      <c r="P119">
        <v>3230.5524999999998</v>
      </c>
      <c r="Q119">
        <v>3010.8033300000002</v>
      </c>
    </row>
    <row r="120" spans="1:17" x14ac:dyDescent="0.3">
      <c r="A120">
        <v>51075</v>
      </c>
      <c r="B120" t="s">
        <v>108</v>
      </c>
      <c r="C120" t="s">
        <v>133</v>
      </c>
      <c r="D120">
        <v>96.722031487999999</v>
      </c>
      <c r="E120">
        <v>9156.5276501999997</v>
      </c>
      <c r="F120">
        <v>33.707995029999999</v>
      </c>
      <c r="G120">
        <v>120382.59261399999</v>
      </c>
      <c r="H120">
        <v>3014.8662810000001</v>
      </c>
      <c r="I120">
        <v>2373.9446790000002</v>
      </c>
      <c r="J120">
        <v>6690.8255239999999</v>
      </c>
      <c r="K120">
        <v>19071.199574999999</v>
      </c>
      <c r="L120">
        <v>63.2356014</v>
      </c>
      <c r="M120">
        <v>2310.4010600000001</v>
      </c>
      <c r="N120">
        <v>10147.473373000001</v>
      </c>
      <c r="O120">
        <v>5228.4649799999997</v>
      </c>
      <c r="P120">
        <v>6346.4222250000003</v>
      </c>
      <c r="Q120">
        <v>622.30811830000005</v>
      </c>
    </row>
    <row r="121" spans="1:17" x14ac:dyDescent="0.3">
      <c r="A121">
        <v>51079</v>
      </c>
      <c r="B121" t="s">
        <v>108</v>
      </c>
      <c r="C121" t="s">
        <v>134</v>
      </c>
      <c r="D121">
        <v>79.019727000000003</v>
      </c>
      <c r="E121">
        <v>873.92549877900001</v>
      </c>
      <c r="F121">
        <v>16.643451809999998</v>
      </c>
      <c r="G121">
        <v>71400.040892000005</v>
      </c>
      <c r="H121">
        <v>1344.6556386079999</v>
      </c>
      <c r="I121">
        <v>1121.8060969999999</v>
      </c>
      <c r="J121">
        <v>1468.5179619999999</v>
      </c>
      <c r="K121">
        <v>16356.8221424</v>
      </c>
      <c r="L121">
        <v>167.61989869999999</v>
      </c>
      <c r="M121">
        <v>1354.54496457</v>
      </c>
      <c r="N121">
        <v>5159.2173982000004</v>
      </c>
      <c r="O121">
        <v>821.69594199999995</v>
      </c>
      <c r="P121">
        <v>233.15048400000001</v>
      </c>
      <c r="Q121">
        <v>20.859362730000001</v>
      </c>
    </row>
    <row r="122" spans="1:17" x14ac:dyDescent="0.3">
      <c r="A122">
        <v>51085</v>
      </c>
      <c r="B122" t="s">
        <v>108</v>
      </c>
      <c r="C122" t="s">
        <v>135</v>
      </c>
      <c r="D122">
        <v>1028.7304979999999</v>
      </c>
      <c r="E122">
        <v>33431.005120100002</v>
      </c>
      <c r="F122">
        <v>50.894797169999997</v>
      </c>
      <c r="G122">
        <v>158006.91574299999</v>
      </c>
      <c r="H122">
        <v>11360.9915982</v>
      </c>
      <c r="I122">
        <v>5762.2438849999999</v>
      </c>
      <c r="J122">
        <v>10643.97473</v>
      </c>
      <c r="K122">
        <v>19849.149437</v>
      </c>
      <c r="L122">
        <v>327.43234539899998</v>
      </c>
      <c r="M122">
        <v>7503.1226266000003</v>
      </c>
      <c r="N122">
        <v>26446.308548000001</v>
      </c>
      <c r="O122">
        <v>4119.6953643999996</v>
      </c>
      <c r="P122">
        <v>15384.236668588999</v>
      </c>
      <c r="Q122">
        <v>5496.1880965999999</v>
      </c>
    </row>
    <row r="123" spans="1:17" x14ac:dyDescent="0.3">
      <c r="A123">
        <v>51087</v>
      </c>
      <c r="B123" t="s">
        <v>108</v>
      </c>
      <c r="C123" t="s">
        <v>136</v>
      </c>
      <c r="D123">
        <v>2442.118907</v>
      </c>
      <c r="E123">
        <v>6515.6507390999996</v>
      </c>
      <c r="F123">
        <v>8.5386660499999998</v>
      </c>
      <c r="G123">
        <v>40159.398584000002</v>
      </c>
      <c r="H123">
        <v>18152.092102800001</v>
      </c>
      <c r="I123">
        <v>10578.070725</v>
      </c>
      <c r="J123">
        <v>11581.606889999999</v>
      </c>
      <c r="K123">
        <v>2269.8601801</v>
      </c>
      <c r="L123">
        <v>200.1352594395</v>
      </c>
      <c r="M123">
        <v>12432.7564267</v>
      </c>
      <c r="N123">
        <v>28536.724708999998</v>
      </c>
      <c r="O123">
        <v>3079.8790051000001</v>
      </c>
      <c r="P123">
        <v>13290.061400000001</v>
      </c>
      <c r="Q123">
        <v>1655.6736977</v>
      </c>
    </row>
    <row r="124" spans="1:17" x14ac:dyDescent="0.3">
      <c r="A124">
        <v>51091</v>
      </c>
      <c r="B124" t="s">
        <v>108</v>
      </c>
      <c r="C124" t="s">
        <v>137</v>
      </c>
      <c r="D124">
        <v>10.885873399999999</v>
      </c>
      <c r="E124">
        <v>638.80463020000002</v>
      </c>
      <c r="F124">
        <v>49.54421258</v>
      </c>
      <c r="G124">
        <v>209455.45913659999</v>
      </c>
      <c r="H124">
        <v>479.67745155300003</v>
      </c>
      <c r="I124">
        <v>1033.535085</v>
      </c>
      <c r="J124">
        <v>1790.5299015200001</v>
      </c>
      <c r="K124">
        <v>47269.467456999999</v>
      </c>
      <c r="L124">
        <v>255.783890894</v>
      </c>
      <c r="M124">
        <v>772.72439640000005</v>
      </c>
      <c r="N124">
        <v>2930.3695280000002</v>
      </c>
      <c r="O124">
        <v>1359.2881520000001</v>
      </c>
      <c r="P124">
        <v>125.0200085349</v>
      </c>
      <c r="Q124">
        <v>66.528422590000005</v>
      </c>
    </row>
    <row r="125" spans="1:17" x14ac:dyDescent="0.3">
      <c r="A125">
        <v>51093</v>
      </c>
      <c r="B125" t="s">
        <v>108</v>
      </c>
      <c r="C125" t="s">
        <v>138</v>
      </c>
      <c r="D125">
        <v>565.94536200000005</v>
      </c>
      <c r="E125">
        <v>46838.265151599997</v>
      </c>
      <c r="F125">
        <v>23.1846803</v>
      </c>
      <c r="G125">
        <v>88933.900410000002</v>
      </c>
      <c r="H125">
        <v>3728.6555800000001</v>
      </c>
      <c r="I125">
        <v>2339.4595100000001</v>
      </c>
      <c r="J125">
        <v>5541.6979600000004</v>
      </c>
      <c r="K125">
        <v>5509.5329437549999</v>
      </c>
      <c r="L125">
        <v>1586.00523</v>
      </c>
      <c r="M125">
        <v>4519.7706799999996</v>
      </c>
      <c r="N125">
        <v>11478.7011</v>
      </c>
      <c r="O125">
        <v>3028.7567600000002</v>
      </c>
      <c r="P125">
        <v>12932.419400000001</v>
      </c>
      <c r="Q125">
        <v>9240.4549999999999</v>
      </c>
    </row>
    <row r="126" spans="1:17" x14ac:dyDescent="0.3">
      <c r="A126">
        <v>51095</v>
      </c>
      <c r="B126" t="s">
        <v>108</v>
      </c>
      <c r="C126" t="s">
        <v>139</v>
      </c>
      <c r="D126">
        <v>616.94457399999999</v>
      </c>
      <c r="E126">
        <v>1649.2656749598</v>
      </c>
      <c r="F126">
        <v>4.9748524300000003</v>
      </c>
      <c r="G126">
        <v>50130.3168018</v>
      </c>
      <c r="H126">
        <v>4172.1039193899996</v>
      </c>
      <c r="I126">
        <v>2329.1814608499999</v>
      </c>
      <c r="J126">
        <v>2639.0174028000001</v>
      </c>
      <c r="K126">
        <v>1314.5535055099999</v>
      </c>
      <c r="L126">
        <v>2027.6174816800001</v>
      </c>
      <c r="M126">
        <v>5907.1522838000001</v>
      </c>
      <c r="N126">
        <v>7901.0229596999998</v>
      </c>
      <c r="O126">
        <v>3268.6180549999999</v>
      </c>
      <c r="P126">
        <v>2064.4633055148001</v>
      </c>
      <c r="Q126">
        <v>771.7495553</v>
      </c>
    </row>
    <row r="127" spans="1:17" x14ac:dyDescent="0.3">
      <c r="A127">
        <v>51097</v>
      </c>
      <c r="B127" t="s">
        <v>108</v>
      </c>
      <c r="C127" t="s">
        <v>140</v>
      </c>
      <c r="D127">
        <v>17.363672699999999</v>
      </c>
      <c r="E127">
        <v>29049.96947512</v>
      </c>
      <c r="F127">
        <v>3.58279484</v>
      </c>
      <c r="G127">
        <v>135787.48807399999</v>
      </c>
      <c r="H127">
        <v>744.54637000000002</v>
      </c>
      <c r="I127">
        <v>1000.84443</v>
      </c>
      <c r="J127">
        <v>7322.5013079999999</v>
      </c>
      <c r="K127">
        <v>2436.9527181100002</v>
      </c>
      <c r="L127">
        <v>916.29203099999995</v>
      </c>
      <c r="M127">
        <v>2074.63049</v>
      </c>
      <c r="N127">
        <v>4497.973</v>
      </c>
      <c r="O127">
        <v>2286.9892399999999</v>
      </c>
      <c r="P127">
        <v>5321.245187728</v>
      </c>
      <c r="Q127">
        <v>4300.4462506500004</v>
      </c>
    </row>
    <row r="128" spans="1:17" x14ac:dyDescent="0.3">
      <c r="A128">
        <v>51099</v>
      </c>
      <c r="B128" t="s">
        <v>108</v>
      </c>
      <c r="C128" t="s">
        <v>141</v>
      </c>
      <c r="D128">
        <v>505.00296349019999</v>
      </c>
      <c r="E128">
        <v>7676.9372782805003</v>
      </c>
      <c r="F128">
        <v>11.4356520287</v>
      </c>
      <c r="G128">
        <v>73673.240641800003</v>
      </c>
      <c r="H128">
        <v>1820.248613989</v>
      </c>
      <c r="I128">
        <v>1353.0418520999999</v>
      </c>
      <c r="J128">
        <v>3355.3752765999998</v>
      </c>
      <c r="K128">
        <v>7278.2398600699998</v>
      </c>
      <c r="L128">
        <v>205.9745315497</v>
      </c>
      <c r="M128">
        <v>1460.4900236000001</v>
      </c>
      <c r="N128">
        <v>7940.4245308</v>
      </c>
      <c r="O128">
        <v>1892.734089</v>
      </c>
      <c r="P128">
        <v>3150.5215842590001</v>
      </c>
      <c r="Q128">
        <v>823.79858200000001</v>
      </c>
    </row>
    <row r="129" spans="1:17" x14ac:dyDescent="0.3">
      <c r="A129">
        <v>51101</v>
      </c>
      <c r="B129" t="s">
        <v>108</v>
      </c>
      <c r="C129" t="s">
        <v>142</v>
      </c>
      <c r="D129">
        <v>76.076532513999993</v>
      </c>
      <c r="E129">
        <v>29288.392207239998</v>
      </c>
      <c r="F129">
        <v>6.9905041399999996</v>
      </c>
      <c r="G129">
        <v>102827.43791399999</v>
      </c>
      <c r="H129">
        <v>1690.0824776500001</v>
      </c>
      <c r="I129">
        <v>1485.901149</v>
      </c>
      <c r="J129">
        <v>4096.0876059000002</v>
      </c>
      <c r="K129">
        <v>4347.4770878657</v>
      </c>
      <c r="L129">
        <v>229.460815</v>
      </c>
      <c r="M129">
        <v>1638.1455446</v>
      </c>
      <c r="N129">
        <v>7290.2688723000001</v>
      </c>
      <c r="O129">
        <v>3170.2324990000002</v>
      </c>
      <c r="P129">
        <v>7508.3937827199998</v>
      </c>
      <c r="Q129">
        <v>1540.9864789000001</v>
      </c>
    </row>
    <row r="130" spans="1:17" x14ac:dyDescent="0.3">
      <c r="A130">
        <v>51103</v>
      </c>
      <c r="B130" t="s">
        <v>108</v>
      </c>
      <c r="C130" t="s">
        <v>90</v>
      </c>
      <c r="D130">
        <v>19.024331150999998</v>
      </c>
      <c r="E130">
        <v>11086.060245799999</v>
      </c>
      <c r="F130">
        <v>1.5911071000000001</v>
      </c>
      <c r="G130">
        <v>53141.591501499999</v>
      </c>
      <c r="H130">
        <v>892.02189120000003</v>
      </c>
      <c r="I130">
        <v>995.77647979999995</v>
      </c>
      <c r="J130">
        <v>1760.6068780000001</v>
      </c>
      <c r="K130">
        <v>1431.1067627</v>
      </c>
      <c r="L130">
        <v>751.0933205</v>
      </c>
      <c r="M130">
        <v>3416.7412810000001</v>
      </c>
      <c r="N130">
        <v>5043.3626109999996</v>
      </c>
      <c r="O130">
        <v>1747.871439</v>
      </c>
      <c r="P130">
        <v>1274.2682890000001</v>
      </c>
      <c r="Q130">
        <v>1219.7511</v>
      </c>
    </row>
    <row r="131" spans="1:17" x14ac:dyDescent="0.3">
      <c r="A131">
        <v>51107</v>
      </c>
      <c r="B131" t="s">
        <v>108</v>
      </c>
      <c r="C131" t="s">
        <v>143</v>
      </c>
      <c r="D131">
        <v>981.85371747500005</v>
      </c>
      <c r="E131">
        <v>14961.052504400001</v>
      </c>
      <c r="F131">
        <v>153.21669399999999</v>
      </c>
      <c r="G131">
        <v>121321.8501713</v>
      </c>
      <c r="H131">
        <v>19429.778492400001</v>
      </c>
      <c r="I131">
        <v>11556.874832723999</v>
      </c>
      <c r="J131">
        <v>15047.485571499999</v>
      </c>
      <c r="K131">
        <v>76392.972590000005</v>
      </c>
      <c r="L131">
        <v>4586.7017138499996</v>
      </c>
      <c r="M131">
        <v>14280.014279000001</v>
      </c>
      <c r="N131">
        <v>44859.804233299998</v>
      </c>
      <c r="O131">
        <v>4155.5233699999999</v>
      </c>
      <c r="P131">
        <v>5116.3122857130002</v>
      </c>
      <c r="Q131">
        <v>683.10802950000004</v>
      </c>
    </row>
    <row r="132" spans="1:17" x14ac:dyDescent="0.3">
      <c r="A132">
        <v>51109</v>
      </c>
      <c r="B132" t="s">
        <v>108</v>
      </c>
      <c r="C132" t="s">
        <v>144</v>
      </c>
      <c r="D132">
        <v>19.281152737799999</v>
      </c>
      <c r="E132">
        <v>7944.1639478799998</v>
      </c>
      <c r="F132">
        <v>35.791751879000003</v>
      </c>
      <c r="G132">
        <v>215807.10769500001</v>
      </c>
      <c r="H132">
        <v>3053.10232</v>
      </c>
      <c r="I132">
        <v>3208.3269690000002</v>
      </c>
      <c r="J132">
        <v>19344.736339999999</v>
      </c>
      <c r="K132">
        <v>34501.701071199997</v>
      </c>
      <c r="L132">
        <v>55.96849812</v>
      </c>
      <c r="M132">
        <v>6024.0828000000001</v>
      </c>
      <c r="N132">
        <v>15799.179</v>
      </c>
      <c r="O132">
        <v>10302.731401999999</v>
      </c>
      <c r="P132">
        <v>9731.8750569999993</v>
      </c>
      <c r="Q132">
        <v>1128.9839669999999</v>
      </c>
    </row>
    <row r="133" spans="1:17" x14ac:dyDescent="0.3">
      <c r="A133">
        <v>51113</v>
      </c>
      <c r="B133" t="s">
        <v>108</v>
      </c>
      <c r="C133" t="s">
        <v>55</v>
      </c>
      <c r="D133">
        <v>47.663819386</v>
      </c>
      <c r="E133">
        <v>11937.4652336872</v>
      </c>
      <c r="F133">
        <v>76.044760827570002</v>
      </c>
      <c r="G133">
        <v>135582.596235</v>
      </c>
      <c r="H133">
        <v>1600.06747802</v>
      </c>
      <c r="I133">
        <v>1435.2020289489999</v>
      </c>
      <c r="J133">
        <v>1738.4343332999999</v>
      </c>
      <c r="K133">
        <v>44447.432464128004</v>
      </c>
      <c r="L133">
        <v>89.550879163000005</v>
      </c>
      <c r="M133">
        <v>2829.7009543999998</v>
      </c>
      <c r="N133">
        <v>4083.6659499500001</v>
      </c>
      <c r="O133">
        <v>1629.1192530000001</v>
      </c>
      <c r="P133">
        <v>414.111423</v>
      </c>
      <c r="Q133">
        <v>87.491156000000004</v>
      </c>
    </row>
    <row r="134" spans="1:17" x14ac:dyDescent="0.3">
      <c r="A134">
        <v>51115</v>
      </c>
      <c r="B134" t="s">
        <v>108</v>
      </c>
      <c r="C134" t="s">
        <v>145</v>
      </c>
      <c r="D134">
        <v>14.67625705</v>
      </c>
      <c r="E134">
        <v>2463.7056029</v>
      </c>
      <c r="F134">
        <v>2.0791135999999999</v>
      </c>
      <c r="G134">
        <v>21611.14602</v>
      </c>
      <c r="H134">
        <v>584.02552000000003</v>
      </c>
      <c r="I134">
        <v>532.19830999999999</v>
      </c>
      <c r="J134">
        <v>1632.5600899999999</v>
      </c>
      <c r="K134">
        <v>638.68979000000002</v>
      </c>
      <c r="L134">
        <v>484.07571000000002</v>
      </c>
      <c r="M134">
        <v>2224.7017999999998</v>
      </c>
      <c r="N134">
        <v>5622.6018999999997</v>
      </c>
      <c r="O134">
        <v>1183.9785899999999</v>
      </c>
      <c r="P134">
        <v>49.754869800000002</v>
      </c>
      <c r="Q134">
        <v>5120.2591356299999</v>
      </c>
    </row>
    <row r="135" spans="1:17" x14ac:dyDescent="0.3">
      <c r="A135">
        <v>51119</v>
      </c>
      <c r="B135" t="s">
        <v>108</v>
      </c>
      <c r="C135" t="s">
        <v>146</v>
      </c>
      <c r="D135">
        <v>15.89593138</v>
      </c>
      <c r="E135">
        <v>12716.444047000001</v>
      </c>
      <c r="F135">
        <v>1.9522569999999999</v>
      </c>
      <c r="G135">
        <v>50058.090900000003</v>
      </c>
      <c r="H135">
        <v>785.88480000000004</v>
      </c>
      <c r="I135">
        <v>892.42079999999999</v>
      </c>
      <c r="J135">
        <v>2325.9810000000002</v>
      </c>
      <c r="K135">
        <v>1938.8194820000001</v>
      </c>
      <c r="L135">
        <v>573.57776999999999</v>
      </c>
      <c r="M135">
        <v>2467.4099000000001</v>
      </c>
      <c r="N135">
        <v>5104.9916999999996</v>
      </c>
      <c r="O135">
        <v>1434.6106</v>
      </c>
      <c r="P135">
        <v>1981.7626299999999</v>
      </c>
      <c r="Q135">
        <v>362.78460999999999</v>
      </c>
    </row>
    <row r="136" spans="1:17" x14ac:dyDescent="0.3">
      <c r="A136">
        <v>51121</v>
      </c>
      <c r="B136" t="s">
        <v>108</v>
      </c>
      <c r="C136" t="s">
        <v>37</v>
      </c>
      <c r="D136">
        <v>167.56000599999999</v>
      </c>
      <c r="E136">
        <v>4609.1433421000002</v>
      </c>
      <c r="F136">
        <v>83.675989400000006</v>
      </c>
      <c r="G136">
        <v>157528.92881000001</v>
      </c>
      <c r="H136">
        <v>7051.9577176399998</v>
      </c>
      <c r="I136">
        <v>4529.1568299999999</v>
      </c>
      <c r="J136">
        <v>3506.7920199999999</v>
      </c>
      <c r="K136">
        <v>49332.756730000001</v>
      </c>
      <c r="L136">
        <v>571.69372295000005</v>
      </c>
      <c r="M136">
        <v>3578.1965323999998</v>
      </c>
      <c r="N136">
        <v>16634.329411399998</v>
      </c>
      <c r="O136">
        <v>1460.096728</v>
      </c>
      <c r="P136">
        <v>47.014722900000002</v>
      </c>
      <c r="Q136">
        <v>23.464737199999998</v>
      </c>
    </row>
    <row r="137" spans="1:17" x14ac:dyDescent="0.3">
      <c r="A137">
        <v>51125</v>
      </c>
      <c r="B137" t="s">
        <v>108</v>
      </c>
      <c r="C137" t="s">
        <v>147</v>
      </c>
      <c r="D137">
        <v>67.405321489399995</v>
      </c>
      <c r="E137">
        <v>3259.6227408535401</v>
      </c>
      <c r="F137">
        <v>31.26898161223</v>
      </c>
      <c r="G137">
        <v>240669.68543000001</v>
      </c>
      <c r="H137">
        <v>1848.5054877069999</v>
      </c>
      <c r="I137">
        <v>1969.8898660699999</v>
      </c>
      <c r="J137">
        <v>6785.0635259999999</v>
      </c>
      <c r="K137">
        <v>31768.660239339999</v>
      </c>
      <c r="L137">
        <v>820.40781900000002</v>
      </c>
      <c r="M137">
        <v>3580.0554246440001</v>
      </c>
      <c r="N137">
        <v>7767.82863361</v>
      </c>
      <c r="O137">
        <v>3698.3107126</v>
      </c>
      <c r="P137">
        <v>908.67441299999996</v>
      </c>
      <c r="Q137">
        <v>377.29588480000001</v>
      </c>
    </row>
    <row r="138" spans="1:17" x14ac:dyDescent="0.3">
      <c r="A138">
        <v>51127</v>
      </c>
      <c r="B138" t="s">
        <v>108</v>
      </c>
      <c r="C138" t="s">
        <v>148</v>
      </c>
      <c r="D138">
        <v>302.85307509</v>
      </c>
      <c r="E138">
        <v>10030.02750995</v>
      </c>
      <c r="F138">
        <v>4.0102243499999997</v>
      </c>
      <c r="G138">
        <v>83224.207769999994</v>
      </c>
      <c r="H138">
        <v>2091.2496660000002</v>
      </c>
      <c r="I138">
        <v>1359.3836305</v>
      </c>
      <c r="J138">
        <v>5515.60016</v>
      </c>
      <c r="K138">
        <v>2244.0176987999998</v>
      </c>
      <c r="L138">
        <v>1560.3082119999999</v>
      </c>
      <c r="M138">
        <v>5301.6108409999997</v>
      </c>
      <c r="N138">
        <v>4622.3702599999997</v>
      </c>
      <c r="O138">
        <v>3382.8199020000002</v>
      </c>
      <c r="P138">
        <v>5197.772884</v>
      </c>
      <c r="Q138">
        <v>1138.93758</v>
      </c>
    </row>
    <row r="139" spans="1:17" x14ac:dyDescent="0.3">
      <c r="A139">
        <v>51131</v>
      </c>
      <c r="B139" t="s">
        <v>108</v>
      </c>
      <c r="C139" t="s">
        <v>149</v>
      </c>
      <c r="D139">
        <v>46.321788171500003</v>
      </c>
      <c r="E139">
        <v>36893.978629999998</v>
      </c>
      <c r="F139">
        <v>0.59231400199999995</v>
      </c>
      <c r="G139">
        <v>27564.62125</v>
      </c>
      <c r="H139">
        <v>1188.6555490000001</v>
      </c>
      <c r="I139">
        <v>1408.7622759999999</v>
      </c>
      <c r="J139">
        <v>6079.1028999999999</v>
      </c>
      <c r="K139">
        <v>605.72585059999994</v>
      </c>
      <c r="L139">
        <v>517.79957503000003</v>
      </c>
      <c r="M139">
        <v>2750.8076225999998</v>
      </c>
      <c r="N139">
        <v>7786.0444690000004</v>
      </c>
      <c r="O139">
        <v>65025.83956</v>
      </c>
      <c r="P139">
        <v>499.61789879999998</v>
      </c>
      <c r="Q139">
        <v>4264.0514860000003</v>
      </c>
    </row>
    <row r="140" spans="1:17" x14ac:dyDescent="0.3">
      <c r="A140">
        <v>51133</v>
      </c>
      <c r="B140" t="s">
        <v>108</v>
      </c>
      <c r="C140" t="s">
        <v>97</v>
      </c>
      <c r="D140">
        <v>17.980040800000001</v>
      </c>
      <c r="E140">
        <v>28575.566803624999</v>
      </c>
      <c r="F140">
        <v>1.5659709358</v>
      </c>
      <c r="G140">
        <v>67329.135664000001</v>
      </c>
      <c r="H140">
        <v>1194.3309621000001</v>
      </c>
      <c r="I140">
        <v>1372.511426</v>
      </c>
      <c r="J140">
        <v>2339.7302549999999</v>
      </c>
      <c r="K140">
        <v>1424.7416028913001</v>
      </c>
      <c r="L140">
        <v>893.95583899999997</v>
      </c>
      <c r="M140">
        <v>4168.8152360000004</v>
      </c>
      <c r="N140">
        <v>6860.273443</v>
      </c>
      <c r="O140">
        <v>2706.2638919999999</v>
      </c>
      <c r="P140">
        <v>1305.2806881020001</v>
      </c>
      <c r="Q140">
        <v>1402.2255451000001</v>
      </c>
    </row>
    <row r="141" spans="1:17" x14ac:dyDescent="0.3">
      <c r="A141">
        <v>51135</v>
      </c>
      <c r="B141" t="s">
        <v>108</v>
      </c>
      <c r="C141" t="s">
        <v>150</v>
      </c>
      <c r="D141">
        <v>51.888655919239</v>
      </c>
      <c r="E141">
        <v>5935.7872208999997</v>
      </c>
      <c r="F141">
        <v>57.342681399999996</v>
      </c>
      <c r="G141">
        <v>136862.27170000001</v>
      </c>
      <c r="H141">
        <v>2446.710979</v>
      </c>
      <c r="I141">
        <v>2036.2968000000001</v>
      </c>
      <c r="J141">
        <v>9129.5939400000007</v>
      </c>
      <c r="K141">
        <v>24119.663167999999</v>
      </c>
      <c r="L141">
        <v>279.63936999999999</v>
      </c>
      <c r="M141">
        <v>1437.5479580000001</v>
      </c>
      <c r="N141">
        <v>9224.0938499999993</v>
      </c>
      <c r="O141">
        <v>1815.7624800000001</v>
      </c>
      <c r="P141">
        <v>8457.9745999999996</v>
      </c>
      <c r="Q141">
        <v>415.97288900000001</v>
      </c>
    </row>
    <row r="142" spans="1:17" x14ac:dyDescent="0.3">
      <c r="A142">
        <v>51137</v>
      </c>
      <c r="B142" t="s">
        <v>108</v>
      </c>
      <c r="C142" t="s">
        <v>151</v>
      </c>
      <c r="D142">
        <v>20.047563624799999</v>
      </c>
      <c r="E142">
        <v>15286.535579687999</v>
      </c>
      <c r="F142">
        <v>82.4612154</v>
      </c>
      <c r="G142">
        <v>128561.92505999999</v>
      </c>
      <c r="H142">
        <v>3024.03512</v>
      </c>
      <c r="I142">
        <v>2403.9990760000001</v>
      </c>
      <c r="J142">
        <v>5598.0851199999997</v>
      </c>
      <c r="K142">
        <v>44377.36608</v>
      </c>
      <c r="L142">
        <v>122.357415</v>
      </c>
      <c r="M142">
        <v>2749.6366779999998</v>
      </c>
      <c r="N142">
        <v>11836.048220000001</v>
      </c>
      <c r="O142">
        <v>2651.7506039999998</v>
      </c>
      <c r="P142">
        <v>1966.478617</v>
      </c>
      <c r="Q142">
        <v>1007.974151</v>
      </c>
    </row>
    <row r="143" spans="1:17" x14ac:dyDescent="0.3">
      <c r="A143">
        <v>51139</v>
      </c>
      <c r="B143" t="s">
        <v>108</v>
      </c>
      <c r="C143" t="s">
        <v>152</v>
      </c>
      <c r="D143">
        <v>42.985037463029997</v>
      </c>
      <c r="E143">
        <v>6913.9321781449999</v>
      </c>
      <c r="F143">
        <v>181.0335631758</v>
      </c>
      <c r="G143">
        <v>135569.77888580001</v>
      </c>
      <c r="H143">
        <v>3794.6711209999999</v>
      </c>
      <c r="I143">
        <v>2558.5028427000002</v>
      </c>
      <c r="J143">
        <v>1873.102357</v>
      </c>
      <c r="K143">
        <v>36789.269993305999</v>
      </c>
      <c r="L143">
        <v>533.89367159999995</v>
      </c>
      <c r="M143">
        <v>1839.023492</v>
      </c>
      <c r="N143">
        <v>7776.5112730999999</v>
      </c>
      <c r="O143">
        <v>2921.598739</v>
      </c>
      <c r="P143">
        <v>124.95323</v>
      </c>
      <c r="Q143">
        <v>87.584895340000003</v>
      </c>
    </row>
    <row r="144" spans="1:17" x14ac:dyDescent="0.3">
      <c r="A144">
        <v>51145</v>
      </c>
      <c r="B144" t="s">
        <v>108</v>
      </c>
      <c r="C144" t="s">
        <v>153</v>
      </c>
      <c r="D144">
        <v>339.46647730000001</v>
      </c>
      <c r="E144">
        <v>5203.1624205500002</v>
      </c>
      <c r="F144">
        <v>33.642640800000002</v>
      </c>
      <c r="G144">
        <v>113021.90596400001</v>
      </c>
      <c r="H144">
        <v>2508.8766249999999</v>
      </c>
      <c r="I144">
        <v>1642.46614959</v>
      </c>
      <c r="J144">
        <v>7674.365229</v>
      </c>
      <c r="K144">
        <v>13513.944614</v>
      </c>
      <c r="L144">
        <v>58.847556400000002</v>
      </c>
      <c r="M144">
        <v>2272.8935102999999</v>
      </c>
      <c r="N144">
        <v>9770.7667419999998</v>
      </c>
      <c r="O144">
        <v>2406.8674099999998</v>
      </c>
      <c r="P144">
        <v>7582.3414000000002</v>
      </c>
      <c r="Q144">
        <v>1871.622623</v>
      </c>
    </row>
    <row r="145" spans="1:17" x14ac:dyDescent="0.3">
      <c r="A145">
        <v>51147</v>
      </c>
      <c r="B145" t="s">
        <v>108</v>
      </c>
      <c r="C145" t="s">
        <v>154</v>
      </c>
      <c r="D145">
        <v>56.458841479999997</v>
      </c>
      <c r="E145">
        <v>3264.7658461360002</v>
      </c>
      <c r="F145">
        <v>42.455833069999997</v>
      </c>
      <c r="G145">
        <v>154045.71978760001</v>
      </c>
      <c r="H145">
        <v>1766.143955</v>
      </c>
      <c r="I145">
        <v>2209.0918892999998</v>
      </c>
      <c r="J145">
        <v>11120.3875412</v>
      </c>
      <c r="K145">
        <v>31417.057949999999</v>
      </c>
      <c r="L145">
        <v>402.55451219999998</v>
      </c>
      <c r="M145">
        <v>1244.8616283199999</v>
      </c>
      <c r="N145">
        <v>8170.8094650000003</v>
      </c>
      <c r="O145">
        <v>3384.1014209999998</v>
      </c>
      <c r="P145">
        <v>8739.6348999999991</v>
      </c>
      <c r="Q145">
        <v>590.37192000000005</v>
      </c>
    </row>
    <row r="146" spans="1:17" x14ac:dyDescent="0.3">
      <c r="A146">
        <v>51149</v>
      </c>
      <c r="B146" t="s">
        <v>108</v>
      </c>
      <c r="C146" t="s">
        <v>155</v>
      </c>
      <c r="D146">
        <v>152.56147000000001</v>
      </c>
      <c r="E146">
        <v>16494.40162624</v>
      </c>
      <c r="F146">
        <v>3.4170763000000002</v>
      </c>
      <c r="G146">
        <v>95291.937766000003</v>
      </c>
      <c r="H146">
        <v>3249.4059734000002</v>
      </c>
      <c r="I146">
        <v>2030.2499000600001</v>
      </c>
      <c r="J146">
        <v>10813.198068</v>
      </c>
      <c r="K146">
        <v>4055.1983737</v>
      </c>
      <c r="L146">
        <v>1531.3950261</v>
      </c>
      <c r="M146">
        <v>6476.3873041480001</v>
      </c>
      <c r="N146">
        <v>10797.6328913</v>
      </c>
      <c r="O146">
        <v>2188.4519789999999</v>
      </c>
      <c r="P146">
        <v>8018.6570179</v>
      </c>
      <c r="Q146">
        <v>4275.2394372999997</v>
      </c>
    </row>
    <row r="147" spans="1:17" x14ac:dyDescent="0.3">
      <c r="A147">
        <v>51153</v>
      </c>
      <c r="B147" t="s">
        <v>108</v>
      </c>
      <c r="C147" t="s">
        <v>156</v>
      </c>
      <c r="D147">
        <v>2846.0410400000001</v>
      </c>
      <c r="E147">
        <v>6818.0583943130296</v>
      </c>
      <c r="F147">
        <v>38.749537314299303</v>
      </c>
      <c r="G147">
        <v>92846.738381400006</v>
      </c>
      <c r="H147">
        <v>15829.036900199</v>
      </c>
      <c r="I147">
        <v>9763.8107904900007</v>
      </c>
      <c r="J147">
        <v>13612.663919000001</v>
      </c>
      <c r="K147">
        <v>14820.9215601412</v>
      </c>
      <c r="L147">
        <v>1422.9027360209</v>
      </c>
      <c r="M147">
        <v>9978.5055459590003</v>
      </c>
      <c r="N147">
        <v>32785.433348224004</v>
      </c>
      <c r="O147">
        <v>4223.4993671000002</v>
      </c>
      <c r="P147">
        <v>8151.8727536696997</v>
      </c>
      <c r="Q147">
        <v>4128.6850554000002</v>
      </c>
    </row>
    <row r="148" spans="1:17" x14ac:dyDescent="0.3">
      <c r="A148">
        <v>51157</v>
      </c>
      <c r="B148" t="s">
        <v>108</v>
      </c>
      <c r="C148" t="s">
        <v>157</v>
      </c>
      <c r="D148">
        <v>21.459716159999999</v>
      </c>
      <c r="E148">
        <v>1776.9333720760001</v>
      </c>
      <c r="F148">
        <v>43.200111939499998</v>
      </c>
      <c r="G148">
        <v>121948.7990329</v>
      </c>
      <c r="H148">
        <v>886.35524917999999</v>
      </c>
      <c r="I148">
        <v>1340.1141310999999</v>
      </c>
      <c r="J148">
        <v>1503.0922551000001</v>
      </c>
      <c r="K148">
        <v>35172.603098978398</v>
      </c>
      <c r="L148">
        <v>75.696778193</v>
      </c>
      <c r="M148">
        <v>1758.0780643000001</v>
      </c>
      <c r="N148">
        <v>4620.230251</v>
      </c>
      <c r="O148">
        <v>1507.6743080000001</v>
      </c>
      <c r="P148">
        <v>200.15020999999999</v>
      </c>
      <c r="Q148">
        <v>41.1369933</v>
      </c>
    </row>
    <row r="149" spans="1:17" x14ac:dyDescent="0.3">
      <c r="A149">
        <v>51159</v>
      </c>
      <c r="B149" t="s">
        <v>108</v>
      </c>
      <c r="C149" t="s">
        <v>158</v>
      </c>
      <c r="D149">
        <v>88.923342000000005</v>
      </c>
      <c r="E149">
        <v>23557.065648299998</v>
      </c>
      <c r="F149">
        <v>2.6421321999999998</v>
      </c>
      <c r="G149">
        <v>71394.287519999998</v>
      </c>
      <c r="H149">
        <v>1000.9011563</v>
      </c>
      <c r="I149">
        <v>1057.3325376600001</v>
      </c>
      <c r="J149">
        <v>3614.2620700000002</v>
      </c>
      <c r="K149">
        <v>1790.5743054</v>
      </c>
      <c r="L149">
        <v>175.031091</v>
      </c>
      <c r="M149">
        <v>1536.0894559999999</v>
      </c>
      <c r="N149">
        <v>5602.020845</v>
      </c>
      <c r="O149">
        <v>1452.1605239999999</v>
      </c>
      <c r="P149">
        <v>3610.4190103999999</v>
      </c>
      <c r="Q149">
        <v>856.55869259999997</v>
      </c>
    </row>
    <row r="150" spans="1:17" x14ac:dyDescent="0.3">
      <c r="A150">
        <v>51161</v>
      </c>
      <c r="B150" t="s">
        <v>108</v>
      </c>
      <c r="C150" t="s">
        <v>159</v>
      </c>
      <c r="D150">
        <v>82.368361199999995</v>
      </c>
      <c r="E150">
        <v>293.84639989999999</v>
      </c>
      <c r="F150">
        <v>15.944250200000001</v>
      </c>
      <c r="G150">
        <v>114056.6849295</v>
      </c>
      <c r="H150">
        <v>5843.6213132510002</v>
      </c>
      <c r="I150">
        <v>3646.7916869232999</v>
      </c>
      <c r="J150">
        <v>3871.9285880000002</v>
      </c>
      <c r="K150">
        <v>10120.745295999999</v>
      </c>
      <c r="L150">
        <v>436.28977521280001</v>
      </c>
      <c r="M150">
        <v>3989.9884149966001</v>
      </c>
      <c r="N150">
        <v>17730.371246629998</v>
      </c>
      <c r="O150">
        <v>603.43628160000003</v>
      </c>
      <c r="P150">
        <v>44.527268999999997</v>
      </c>
      <c r="Q150">
        <v>60.024496259999999</v>
      </c>
    </row>
    <row r="151" spans="1:17" x14ac:dyDescent="0.3">
      <c r="A151">
        <v>51163</v>
      </c>
      <c r="B151" t="s">
        <v>108</v>
      </c>
      <c r="C151" t="s">
        <v>160</v>
      </c>
      <c r="D151">
        <v>84.570457936504994</v>
      </c>
      <c r="E151">
        <v>5859.0759110853196</v>
      </c>
      <c r="F151">
        <v>96.930420930194501</v>
      </c>
      <c r="G151">
        <v>274347.85171858</v>
      </c>
      <c r="H151">
        <v>2851.2419648</v>
      </c>
      <c r="I151">
        <v>3487.2407172940002</v>
      </c>
      <c r="J151">
        <v>4448.6939714919999</v>
      </c>
      <c r="K151">
        <v>76536.987513916494</v>
      </c>
      <c r="L151">
        <v>1091.72395125</v>
      </c>
      <c r="M151">
        <v>1899.09020403</v>
      </c>
      <c r="N151">
        <v>9547.8868027099998</v>
      </c>
      <c r="O151">
        <v>3883.7666558999999</v>
      </c>
      <c r="P151">
        <v>366.636214</v>
      </c>
      <c r="Q151">
        <v>120.27102266999999</v>
      </c>
    </row>
    <row r="152" spans="1:17" x14ac:dyDescent="0.3">
      <c r="A152">
        <v>51165</v>
      </c>
      <c r="B152" t="s">
        <v>108</v>
      </c>
      <c r="C152" t="s">
        <v>161</v>
      </c>
      <c r="D152">
        <v>39.905948283999997</v>
      </c>
      <c r="E152">
        <v>53833.346807103</v>
      </c>
      <c r="F152">
        <v>845.66972335375704</v>
      </c>
      <c r="G152">
        <v>319736.23486010998</v>
      </c>
      <c r="H152">
        <v>12353.914604516</v>
      </c>
      <c r="I152">
        <v>6803.8202905999997</v>
      </c>
      <c r="J152">
        <v>7241.6657089</v>
      </c>
      <c r="K152">
        <v>104459.119038609</v>
      </c>
      <c r="L152">
        <v>1096.5010145399999</v>
      </c>
      <c r="M152">
        <v>4428.5815061100002</v>
      </c>
      <c r="N152">
        <v>29931.164087100002</v>
      </c>
      <c r="O152">
        <v>4793.1859370000002</v>
      </c>
      <c r="P152">
        <v>256.13520199999999</v>
      </c>
      <c r="Q152">
        <v>325.12202530000002</v>
      </c>
    </row>
    <row r="153" spans="1:17" x14ac:dyDescent="0.3">
      <c r="A153">
        <v>51171</v>
      </c>
      <c r="B153" t="s">
        <v>108</v>
      </c>
      <c r="C153" t="s">
        <v>162</v>
      </c>
      <c r="D153">
        <v>12.7278482594</v>
      </c>
      <c r="E153">
        <v>22130.750085979998</v>
      </c>
      <c r="F153">
        <v>190.75721457500001</v>
      </c>
      <c r="G153">
        <v>203595.73083242899</v>
      </c>
      <c r="H153">
        <v>5914.9271125599998</v>
      </c>
      <c r="I153">
        <v>4585.4245790000004</v>
      </c>
      <c r="J153">
        <v>3813.3270983000002</v>
      </c>
      <c r="K153">
        <v>67243.794754266899</v>
      </c>
      <c r="L153">
        <v>649.02835570000002</v>
      </c>
      <c r="M153">
        <v>2826.72437111</v>
      </c>
      <c r="N153">
        <v>13170.045442950001</v>
      </c>
      <c r="O153">
        <v>3401.45737057</v>
      </c>
      <c r="P153">
        <v>174.765139</v>
      </c>
      <c r="Q153">
        <v>80.741909000000007</v>
      </c>
    </row>
    <row r="154" spans="1:17" x14ac:dyDescent="0.3">
      <c r="A154">
        <v>51177</v>
      </c>
      <c r="B154" t="s">
        <v>108</v>
      </c>
      <c r="C154" t="s">
        <v>163</v>
      </c>
      <c r="D154">
        <v>1402.0730426</v>
      </c>
      <c r="E154">
        <v>7807.599483</v>
      </c>
      <c r="F154">
        <v>33.770757000000003</v>
      </c>
      <c r="G154">
        <v>162387.34430999999</v>
      </c>
      <c r="H154">
        <v>7850.80892709</v>
      </c>
      <c r="I154">
        <v>4755.9360225999999</v>
      </c>
      <c r="J154">
        <v>16595.332129999999</v>
      </c>
      <c r="K154">
        <v>16062.026626000001</v>
      </c>
      <c r="L154">
        <v>225.51090696</v>
      </c>
      <c r="M154">
        <v>4837.1447310000003</v>
      </c>
      <c r="N154">
        <v>21063.9260627</v>
      </c>
      <c r="O154">
        <v>8651.3825904000005</v>
      </c>
      <c r="P154">
        <v>12262.67504</v>
      </c>
      <c r="Q154">
        <v>1124.3562959999999</v>
      </c>
    </row>
    <row r="155" spans="1:17" x14ac:dyDescent="0.3">
      <c r="A155">
        <v>51179</v>
      </c>
      <c r="B155" t="s">
        <v>108</v>
      </c>
      <c r="C155" t="s">
        <v>164</v>
      </c>
      <c r="D155">
        <v>2043.9678574</v>
      </c>
      <c r="E155">
        <v>3950.130754192</v>
      </c>
      <c r="F155">
        <v>17.280825880999998</v>
      </c>
      <c r="G155">
        <v>102027.50558151001</v>
      </c>
      <c r="H155">
        <v>7762.9283943</v>
      </c>
      <c r="I155">
        <v>4237.9042384759996</v>
      </c>
      <c r="J155">
        <v>7064.561463</v>
      </c>
      <c r="K155">
        <v>6393.5188730999998</v>
      </c>
      <c r="L155">
        <v>1392.572645749</v>
      </c>
      <c r="M155">
        <v>6299.9138618366997</v>
      </c>
      <c r="N155">
        <v>20624.52295002</v>
      </c>
      <c r="O155">
        <v>3097.4143184</v>
      </c>
      <c r="P155">
        <v>5927.7021998299997</v>
      </c>
      <c r="Q155">
        <v>880.94484706000003</v>
      </c>
    </row>
    <row r="156" spans="1:17" x14ac:dyDescent="0.3">
      <c r="A156">
        <v>51181</v>
      </c>
      <c r="B156" t="s">
        <v>108</v>
      </c>
      <c r="C156" t="s">
        <v>165</v>
      </c>
      <c r="D156">
        <v>37.967723599999999</v>
      </c>
      <c r="E156">
        <v>29331.56345147</v>
      </c>
      <c r="F156">
        <v>6.4013396480000004</v>
      </c>
      <c r="G156">
        <v>102056.576751</v>
      </c>
      <c r="H156">
        <v>832.83500900000001</v>
      </c>
      <c r="I156">
        <v>968.83192210000004</v>
      </c>
      <c r="J156">
        <v>10346.960059999999</v>
      </c>
      <c r="K156">
        <v>3223.0563620299999</v>
      </c>
      <c r="L156">
        <v>575.11656870000002</v>
      </c>
      <c r="M156">
        <v>2266.3441800000001</v>
      </c>
      <c r="N156">
        <v>3830.75918</v>
      </c>
      <c r="O156">
        <v>1478.7797599999999</v>
      </c>
      <c r="P156">
        <v>12789.151798700001</v>
      </c>
      <c r="Q156">
        <v>7012.6566039999998</v>
      </c>
    </row>
    <row r="157" spans="1:17" x14ac:dyDescent="0.3">
      <c r="A157">
        <v>51187</v>
      </c>
      <c r="B157" t="s">
        <v>108</v>
      </c>
      <c r="C157" t="s">
        <v>166</v>
      </c>
      <c r="D157">
        <v>105.281360638279</v>
      </c>
      <c r="E157">
        <v>1168.4332688469999</v>
      </c>
      <c r="F157">
        <v>23.994245780666098</v>
      </c>
      <c r="G157">
        <v>88512.890981019998</v>
      </c>
      <c r="H157">
        <v>3568.5004214669998</v>
      </c>
      <c r="I157">
        <v>2841.9151594300001</v>
      </c>
      <c r="J157">
        <v>3180.327676329</v>
      </c>
      <c r="K157">
        <v>21399.151297816999</v>
      </c>
      <c r="L157">
        <v>129.96339872999999</v>
      </c>
      <c r="M157">
        <v>2116.9986380549999</v>
      </c>
      <c r="N157">
        <v>12732.397862668</v>
      </c>
      <c r="O157">
        <v>2704.91271388</v>
      </c>
      <c r="P157">
        <v>147.7384667</v>
      </c>
      <c r="Q157">
        <v>80.649980799999994</v>
      </c>
    </row>
    <row r="158" spans="1:17" x14ac:dyDescent="0.3">
      <c r="A158">
        <v>51193</v>
      </c>
      <c r="B158" t="s">
        <v>108</v>
      </c>
      <c r="C158" t="s">
        <v>167</v>
      </c>
      <c r="D158">
        <v>52.410947700000001</v>
      </c>
      <c r="E158">
        <v>32130.577726339001</v>
      </c>
      <c r="F158">
        <v>4.6695494499999999</v>
      </c>
      <c r="G158">
        <v>82340.625482999996</v>
      </c>
      <c r="H158">
        <v>1238.1928706000001</v>
      </c>
      <c r="I158">
        <v>1557.8414290999999</v>
      </c>
      <c r="J158">
        <v>3299.8210899999999</v>
      </c>
      <c r="K158">
        <v>3475.8830164999999</v>
      </c>
      <c r="L158">
        <v>186.4105591</v>
      </c>
      <c r="M158">
        <v>954.08791859999997</v>
      </c>
      <c r="N158">
        <v>8502.4918610000004</v>
      </c>
      <c r="O158">
        <v>2517.3531152999999</v>
      </c>
      <c r="P158">
        <v>6514.3169500000004</v>
      </c>
      <c r="Q158">
        <v>477.43377329999998</v>
      </c>
    </row>
    <row r="159" spans="1:17" x14ac:dyDescent="0.3">
      <c r="A159">
        <v>51199</v>
      </c>
      <c r="B159" t="s">
        <v>108</v>
      </c>
      <c r="C159" t="s">
        <v>107</v>
      </c>
      <c r="D159">
        <v>367.71026579329998</v>
      </c>
      <c r="E159">
        <v>238.51445137190001</v>
      </c>
      <c r="F159">
        <v>1.4416930000999999</v>
      </c>
      <c r="G159">
        <v>35501.130024836297</v>
      </c>
      <c r="H159">
        <v>3599.41662236</v>
      </c>
      <c r="I159">
        <v>2027.987333</v>
      </c>
      <c r="J159">
        <v>5231.1842083299998</v>
      </c>
      <c r="K159">
        <v>223.055826634</v>
      </c>
      <c r="L159">
        <v>1711.1953335000001</v>
      </c>
      <c r="M159">
        <v>4838.7294711799996</v>
      </c>
      <c r="N159">
        <v>5631.3937623689999</v>
      </c>
      <c r="O159">
        <v>2074.0133537299998</v>
      </c>
      <c r="P159">
        <v>681.93603281900005</v>
      </c>
      <c r="Q159">
        <v>1286.3656726700001</v>
      </c>
    </row>
    <row r="160" spans="1:17" x14ac:dyDescent="0.3">
      <c r="A160">
        <v>51510</v>
      </c>
      <c r="B160" t="s">
        <v>108</v>
      </c>
      <c r="C160" t="s">
        <v>168</v>
      </c>
      <c r="D160">
        <v>92.735882899999993</v>
      </c>
      <c r="E160">
        <v>5.1187330100000003E-4</v>
      </c>
      <c r="F160">
        <v>0</v>
      </c>
      <c r="G160">
        <v>721.06454482720005</v>
      </c>
      <c r="H160">
        <v>2666.504839665</v>
      </c>
      <c r="I160">
        <v>1732.1701979520001</v>
      </c>
      <c r="J160">
        <v>437.76078012599999</v>
      </c>
      <c r="K160">
        <v>2.1140941209999999E-3</v>
      </c>
      <c r="L160">
        <v>708.41173793999997</v>
      </c>
      <c r="M160">
        <v>1780.0554821969999</v>
      </c>
      <c r="N160">
        <v>1392.8996560640001</v>
      </c>
      <c r="O160">
        <v>99.876686899999996</v>
      </c>
      <c r="P160">
        <v>10.49717603</v>
      </c>
      <c r="Q160">
        <v>6.3596916400000003</v>
      </c>
    </row>
    <row r="161" spans="1:17" x14ac:dyDescent="0.3">
      <c r="A161">
        <v>51530</v>
      </c>
      <c r="B161" t="s">
        <v>108</v>
      </c>
      <c r="C161" t="s">
        <v>169</v>
      </c>
      <c r="D161">
        <v>1.0674589999999999</v>
      </c>
      <c r="E161">
        <v>0.58234358799999997</v>
      </c>
      <c r="F161">
        <v>4.5413000000000002E-2</v>
      </c>
      <c r="G161">
        <v>2076.74739</v>
      </c>
      <c r="H161">
        <v>411.13417399999997</v>
      </c>
      <c r="I161">
        <v>255.63131490000001</v>
      </c>
      <c r="J161">
        <v>108.42666</v>
      </c>
      <c r="K161">
        <v>73.963013000000004</v>
      </c>
      <c r="L161">
        <v>38.086156899999999</v>
      </c>
      <c r="M161">
        <v>310.48179900000002</v>
      </c>
      <c r="N161">
        <v>968.31335899999999</v>
      </c>
      <c r="O161">
        <v>96.929964400000003</v>
      </c>
      <c r="P161">
        <v>3.5694189999999999</v>
      </c>
      <c r="Q161">
        <v>0.61107500000000003</v>
      </c>
    </row>
    <row r="162" spans="1:17" x14ac:dyDescent="0.3">
      <c r="A162">
        <v>51540</v>
      </c>
      <c r="B162" t="s">
        <v>108</v>
      </c>
      <c r="C162" t="s">
        <v>170</v>
      </c>
      <c r="D162">
        <v>1.196161</v>
      </c>
      <c r="E162">
        <v>0</v>
      </c>
      <c r="F162">
        <v>0</v>
      </c>
      <c r="G162">
        <v>959.78473129999998</v>
      </c>
      <c r="H162">
        <v>1537.489517</v>
      </c>
      <c r="I162">
        <v>861.74726164000003</v>
      </c>
      <c r="J162">
        <v>377.01796969999998</v>
      </c>
      <c r="K162">
        <v>2.1460225899999998</v>
      </c>
      <c r="L162">
        <v>243.93742359999999</v>
      </c>
      <c r="M162">
        <v>1479.125794</v>
      </c>
      <c r="N162">
        <v>1013.4610441</v>
      </c>
      <c r="O162">
        <v>48.506740000000001</v>
      </c>
      <c r="P162">
        <v>37.396059999999999</v>
      </c>
      <c r="Q162">
        <v>3.7826770000000001</v>
      </c>
    </row>
    <row r="163" spans="1:17" x14ac:dyDescent="0.3">
      <c r="A163">
        <v>51550</v>
      </c>
      <c r="B163" t="s">
        <v>108</v>
      </c>
      <c r="C163" t="s">
        <v>171</v>
      </c>
      <c r="D163">
        <v>1400.2424900000001</v>
      </c>
      <c r="E163">
        <v>34949.221031599998</v>
      </c>
      <c r="F163">
        <v>15.6523345</v>
      </c>
      <c r="G163">
        <v>27115.538526</v>
      </c>
      <c r="H163">
        <v>11809.0486681</v>
      </c>
      <c r="I163">
        <v>5575.023626313</v>
      </c>
      <c r="J163">
        <v>6172.9169190000002</v>
      </c>
      <c r="K163">
        <v>2633.1690061999998</v>
      </c>
      <c r="L163">
        <v>2745.8509434500002</v>
      </c>
      <c r="M163">
        <v>10732.94195964</v>
      </c>
      <c r="N163">
        <v>20235.110954100001</v>
      </c>
      <c r="O163">
        <v>6374.0714429999998</v>
      </c>
      <c r="P163">
        <v>9452.7563271049003</v>
      </c>
      <c r="Q163">
        <v>28880.770692800001</v>
      </c>
    </row>
    <row r="164" spans="1:17" x14ac:dyDescent="0.3">
      <c r="A164">
        <v>51570</v>
      </c>
      <c r="B164" t="s">
        <v>108</v>
      </c>
      <c r="C164" t="s">
        <v>172</v>
      </c>
      <c r="D164">
        <v>85.927700000000002</v>
      </c>
      <c r="E164">
        <v>0</v>
      </c>
      <c r="F164">
        <v>0</v>
      </c>
      <c r="G164">
        <v>722.26365499999997</v>
      </c>
      <c r="H164">
        <v>796.35138591999998</v>
      </c>
      <c r="I164">
        <v>498.29088350000001</v>
      </c>
      <c r="J164">
        <v>81.998900000000006</v>
      </c>
      <c r="K164">
        <v>0</v>
      </c>
      <c r="L164">
        <v>23.811767419999999</v>
      </c>
      <c r="M164">
        <v>400.91717039999997</v>
      </c>
      <c r="N164">
        <v>1707.216234</v>
      </c>
      <c r="O164">
        <v>208.53306000000001</v>
      </c>
      <c r="P164">
        <v>20.059504</v>
      </c>
      <c r="Q164">
        <v>5.0130229999999996</v>
      </c>
    </row>
    <row r="165" spans="1:17" x14ac:dyDescent="0.3">
      <c r="A165">
        <v>51580</v>
      </c>
      <c r="B165" t="s">
        <v>108</v>
      </c>
      <c r="C165" t="s">
        <v>173</v>
      </c>
      <c r="D165">
        <v>15.4737993</v>
      </c>
      <c r="E165">
        <v>73.741272412179995</v>
      </c>
      <c r="F165">
        <v>7.9433993999999994E-2</v>
      </c>
      <c r="G165">
        <v>1395.7080516000001</v>
      </c>
      <c r="H165">
        <v>592.39825700999995</v>
      </c>
      <c r="I165">
        <v>326.64878712000001</v>
      </c>
      <c r="J165">
        <v>173.01629789</v>
      </c>
      <c r="K165">
        <v>44.826785299999997</v>
      </c>
      <c r="L165">
        <v>13.659785054</v>
      </c>
      <c r="M165">
        <v>207.24326572000001</v>
      </c>
      <c r="N165">
        <v>658.95746916999997</v>
      </c>
      <c r="O165">
        <v>117.85903131000001</v>
      </c>
      <c r="P165">
        <v>8.9445046496000007</v>
      </c>
      <c r="Q165">
        <v>0.12318487</v>
      </c>
    </row>
    <row r="166" spans="1:17" x14ac:dyDescent="0.3">
      <c r="A166">
        <v>51600</v>
      </c>
      <c r="B166" t="s">
        <v>108</v>
      </c>
      <c r="C166" t="s">
        <v>174</v>
      </c>
      <c r="D166">
        <v>73.450569000000002</v>
      </c>
      <c r="E166">
        <v>0</v>
      </c>
      <c r="F166">
        <v>0</v>
      </c>
      <c r="G166">
        <v>455.36542395999999</v>
      </c>
      <c r="H166">
        <v>892.53048993499999</v>
      </c>
      <c r="I166">
        <v>546.11786209000002</v>
      </c>
      <c r="J166">
        <v>188.072362</v>
      </c>
      <c r="K166">
        <v>0</v>
      </c>
      <c r="L166">
        <v>296.06730037599999</v>
      </c>
      <c r="M166">
        <v>802.28340455</v>
      </c>
      <c r="N166">
        <v>736.43301332999999</v>
      </c>
      <c r="O166">
        <v>19.989572299999999</v>
      </c>
      <c r="P166">
        <v>5.5812739999999996</v>
      </c>
      <c r="Q166">
        <v>0.496674</v>
      </c>
    </row>
    <row r="167" spans="1:17" x14ac:dyDescent="0.3">
      <c r="A167">
        <v>51610</v>
      </c>
      <c r="B167" t="s">
        <v>108</v>
      </c>
      <c r="C167" t="s">
        <v>175</v>
      </c>
      <c r="D167">
        <v>13.030265</v>
      </c>
      <c r="E167">
        <v>7.6761942300000003E-4</v>
      </c>
      <c r="F167">
        <v>0</v>
      </c>
      <c r="G167">
        <v>34.170893499999998</v>
      </c>
      <c r="H167">
        <v>305.99281589999998</v>
      </c>
      <c r="I167">
        <v>188.40349990000001</v>
      </c>
      <c r="J167">
        <v>86.038319999999999</v>
      </c>
      <c r="K167">
        <v>0</v>
      </c>
      <c r="L167">
        <v>183.53614981999999</v>
      </c>
      <c r="M167">
        <v>314.42182070000001</v>
      </c>
      <c r="N167">
        <v>146.31937400000001</v>
      </c>
      <c r="O167">
        <v>3.1770315999999998</v>
      </c>
      <c r="P167">
        <v>4.0334839999999996</v>
      </c>
      <c r="Q167">
        <v>4.1504190000000003E-2</v>
      </c>
    </row>
    <row r="168" spans="1:17" x14ac:dyDescent="0.3">
      <c r="A168">
        <v>51630</v>
      </c>
      <c r="B168" t="s">
        <v>108</v>
      </c>
      <c r="C168" t="s">
        <v>176</v>
      </c>
      <c r="D168">
        <v>157.86162200000001</v>
      </c>
      <c r="E168">
        <v>27.396880475</v>
      </c>
      <c r="F168">
        <v>8.6185996000000001E-2</v>
      </c>
      <c r="G168">
        <v>1592.2100118000001</v>
      </c>
      <c r="H168">
        <v>1167.5185280000001</v>
      </c>
      <c r="I168">
        <v>813.33237919999999</v>
      </c>
      <c r="J168">
        <v>449.21697849999998</v>
      </c>
      <c r="K168">
        <v>31.480423145380001</v>
      </c>
      <c r="L168">
        <v>63.847298600000002</v>
      </c>
      <c r="M168">
        <v>513.78375040000003</v>
      </c>
      <c r="N168">
        <v>1686.4133489999999</v>
      </c>
      <c r="O168">
        <v>77.320667200000003</v>
      </c>
      <c r="P168">
        <v>65.398349999999994</v>
      </c>
      <c r="Q168">
        <v>77.058660799999998</v>
      </c>
    </row>
    <row r="169" spans="1:17" x14ac:dyDescent="0.3">
      <c r="A169">
        <v>51650</v>
      </c>
      <c r="B169" t="s">
        <v>108</v>
      </c>
      <c r="C169" t="s">
        <v>177</v>
      </c>
      <c r="D169">
        <v>332.73634234000002</v>
      </c>
      <c r="E169">
        <v>136.7836605</v>
      </c>
      <c r="F169">
        <v>0.29399802479999998</v>
      </c>
      <c r="G169">
        <v>2353.9973847299998</v>
      </c>
      <c r="H169">
        <v>5961.5302131199996</v>
      </c>
      <c r="I169">
        <v>3322.4150821600001</v>
      </c>
      <c r="J169">
        <v>2238.1365959999998</v>
      </c>
      <c r="K169">
        <v>144.84212457999999</v>
      </c>
      <c r="L169">
        <v>2258.2836530710001</v>
      </c>
      <c r="M169">
        <v>5124.1281927</v>
      </c>
      <c r="N169">
        <v>5802.6293595400002</v>
      </c>
      <c r="O169">
        <v>856.30241020000005</v>
      </c>
      <c r="P169">
        <v>113.376260651</v>
      </c>
      <c r="Q169">
        <v>680.85152354800005</v>
      </c>
    </row>
    <row r="170" spans="1:17" x14ac:dyDescent="0.3">
      <c r="A170">
        <v>51660</v>
      </c>
      <c r="B170" t="s">
        <v>108</v>
      </c>
      <c r="C170" t="s">
        <v>178</v>
      </c>
      <c r="D170">
        <v>3.5674093</v>
      </c>
      <c r="E170">
        <v>253.72498809999999</v>
      </c>
      <c r="F170">
        <v>2.3875650500000001</v>
      </c>
      <c r="G170">
        <v>837.10172599999999</v>
      </c>
      <c r="H170">
        <v>3383.3633063000002</v>
      </c>
      <c r="I170">
        <v>1445.9818381800001</v>
      </c>
      <c r="J170">
        <v>584.69034455999997</v>
      </c>
      <c r="K170">
        <v>192.64527659999999</v>
      </c>
      <c r="L170">
        <v>13.5999653281</v>
      </c>
      <c r="M170">
        <v>598.04399954999997</v>
      </c>
      <c r="N170">
        <v>3785.6602418000002</v>
      </c>
      <c r="O170">
        <v>75.901565000000005</v>
      </c>
      <c r="P170">
        <v>7.3363676</v>
      </c>
      <c r="Q170">
        <v>0.52770450000000002</v>
      </c>
    </row>
    <row r="171" spans="1:17" x14ac:dyDescent="0.3">
      <c r="A171">
        <v>51670</v>
      </c>
      <c r="B171" t="s">
        <v>108</v>
      </c>
      <c r="C171" t="s">
        <v>179</v>
      </c>
      <c r="D171">
        <v>170.42041</v>
      </c>
      <c r="E171">
        <v>7.5862215760000004E-2</v>
      </c>
      <c r="F171">
        <v>2.9999995E-6</v>
      </c>
      <c r="G171">
        <v>836.11366354400002</v>
      </c>
      <c r="H171">
        <v>1662.17583201</v>
      </c>
      <c r="I171">
        <v>763.30306701799998</v>
      </c>
      <c r="J171">
        <v>255.829747</v>
      </c>
      <c r="K171">
        <v>1.1928154370999999</v>
      </c>
      <c r="L171">
        <v>54.503442239999998</v>
      </c>
      <c r="M171">
        <v>658.75371581499996</v>
      </c>
      <c r="N171">
        <v>1669.4045618109999</v>
      </c>
      <c r="O171">
        <v>60.887954700000002</v>
      </c>
      <c r="P171">
        <v>72.276672607999998</v>
      </c>
      <c r="Q171">
        <v>142.31621317</v>
      </c>
    </row>
    <row r="172" spans="1:17" x14ac:dyDescent="0.3">
      <c r="A172">
        <v>51678</v>
      </c>
      <c r="B172" t="s">
        <v>108</v>
      </c>
      <c r="C172" t="s">
        <v>180</v>
      </c>
      <c r="D172">
        <v>1.2456130000000001</v>
      </c>
      <c r="E172">
        <v>0</v>
      </c>
      <c r="F172">
        <v>1.7944000000000002E-2</v>
      </c>
      <c r="G172">
        <v>320.99319800000001</v>
      </c>
      <c r="H172">
        <v>283.08620000000002</v>
      </c>
      <c r="I172">
        <v>179.5488</v>
      </c>
      <c r="J172">
        <v>84.472849999999994</v>
      </c>
      <c r="K172">
        <v>28.363240399999999</v>
      </c>
      <c r="L172">
        <v>27.440989999999999</v>
      </c>
      <c r="M172">
        <v>344.7962</v>
      </c>
      <c r="N172">
        <v>314.5247</v>
      </c>
      <c r="O172">
        <v>28.8688</v>
      </c>
      <c r="P172">
        <v>1.113075</v>
      </c>
      <c r="Q172">
        <v>0.13545399999999999</v>
      </c>
    </row>
    <row r="173" spans="1:17" x14ac:dyDescent="0.3">
      <c r="A173">
        <v>51680</v>
      </c>
      <c r="B173" t="s">
        <v>108</v>
      </c>
      <c r="C173" t="s">
        <v>181</v>
      </c>
      <c r="D173">
        <v>30.040292000000001</v>
      </c>
      <c r="E173">
        <v>6.0500095099999998</v>
      </c>
      <c r="F173">
        <v>4.6080999999999997E-2</v>
      </c>
      <c r="G173">
        <v>13209.9229072</v>
      </c>
      <c r="H173">
        <v>5010.6460563000001</v>
      </c>
      <c r="I173">
        <v>2454.0595123490002</v>
      </c>
      <c r="J173">
        <v>2002.2798539999999</v>
      </c>
      <c r="K173">
        <v>48.058826400000001</v>
      </c>
      <c r="L173">
        <v>254.7384225797</v>
      </c>
      <c r="M173">
        <v>4979.3047694999996</v>
      </c>
      <c r="N173">
        <v>3308.2082175999999</v>
      </c>
      <c r="O173">
        <v>385.70690000000002</v>
      </c>
      <c r="P173">
        <v>56.713500000000003</v>
      </c>
      <c r="Q173">
        <v>28.17164</v>
      </c>
    </row>
    <row r="174" spans="1:17" x14ac:dyDescent="0.3">
      <c r="A174">
        <v>51683</v>
      </c>
      <c r="B174" t="s">
        <v>108</v>
      </c>
      <c r="C174" t="s">
        <v>182</v>
      </c>
      <c r="D174">
        <v>299.33329700000002</v>
      </c>
      <c r="E174">
        <v>4.3592551600000001E-2</v>
      </c>
      <c r="F174">
        <v>0</v>
      </c>
      <c r="G174">
        <v>319.11625370000002</v>
      </c>
      <c r="H174">
        <v>1488.9188019999999</v>
      </c>
      <c r="I174">
        <v>751.32097880000003</v>
      </c>
      <c r="J174">
        <v>162.89399</v>
      </c>
      <c r="K174">
        <v>0.38588317</v>
      </c>
      <c r="L174">
        <v>44.479269780000003</v>
      </c>
      <c r="M174">
        <v>553.40484600000002</v>
      </c>
      <c r="N174">
        <v>2616.932401</v>
      </c>
      <c r="O174">
        <v>63.511952000000001</v>
      </c>
      <c r="P174">
        <v>49.625596999999999</v>
      </c>
      <c r="Q174">
        <v>9.8692799999999998</v>
      </c>
    </row>
    <row r="175" spans="1:17" x14ac:dyDescent="0.3">
      <c r="A175">
        <v>51685</v>
      </c>
      <c r="B175" t="s">
        <v>108</v>
      </c>
      <c r="C175" t="s">
        <v>183</v>
      </c>
      <c r="D175">
        <v>21.94</v>
      </c>
      <c r="E175">
        <v>0</v>
      </c>
      <c r="F175">
        <v>0</v>
      </c>
      <c r="G175">
        <v>147.14010099999999</v>
      </c>
      <c r="H175">
        <v>377.20139999999998</v>
      </c>
      <c r="I175">
        <v>188.4025</v>
      </c>
      <c r="J175">
        <v>107.94710000000001</v>
      </c>
      <c r="K175">
        <v>0</v>
      </c>
      <c r="L175">
        <v>10.98831</v>
      </c>
      <c r="M175">
        <v>131.8211</v>
      </c>
      <c r="N175">
        <v>628.62339999999995</v>
      </c>
      <c r="O175">
        <v>6.7022329999999997</v>
      </c>
      <c r="P175">
        <v>1.3479589999999999</v>
      </c>
      <c r="Q175">
        <v>7.2896050000000004E-2</v>
      </c>
    </row>
    <row r="176" spans="1:17" x14ac:dyDescent="0.3">
      <c r="A176">
        <v>51700</v>
      </c>
      <c r="B176" t="s">
        <v>108</v>
      </c>
      <c r="C176" t="s">
        <v>184</v>
      </c>
      <c r="D176">
        <v>982.17692</v>
      </c>
      <c r="E176">
        <v>23.889239903499998</v>
      </c>
      <c r="F176">
        <v>9.1529007920000002E-2</v>
      </c>
      <c r="G176">
        <v>8259.1692343699997</v>
      </c>
      <c r="H176">
        <v>7533.7306200000003</v>
      </c>
      <c r="I176">
        <v>3750.5888</v>
      </c>
      <c r="J176">
        <v>2842.06286</v>
      </c>
      <c r="K176">
        <v>62.023369207999998</v>
      </c>
      <c r="L176">
        <v>3066.2638259999999</v>
      </c>
      <c r="M176">
        <v>5981.2981799999998</v>
      </c>
      <c r="N176">
        <v>6292.7559000000001</v>
      </c>
      <c r="O176">
        <v>1447.63096</v>
      </c>
      <c r="P176">
        <v>267.61235715999999</v>
      </c>
      <c r="Q176">
        <v>544.906566</v>
      </c>
    </row>
    <row r="177" spans="1:17" x14ac:dyDescent="0.3">
      <c r="A177">
        <v>51710</v>
      </c>
      <c r="B177" t="s">
        <v>108</v>
      </c>
      <c r="C177" t="s">
        <v>185</v>
      </c>
      <c r="D177">
        <v>567.43786799999998</v>
      </c>
      <c r="E177">
        <v>1.3446095566548</v>
      </c>
      <c r="F177">
        <v>0</v>
      </c>
      <c r="G177">
        <v>1216.1962996706</v>
      </c>
      <c r="H177">
        <v>9340.7772290199991</v>
      </c>
      <c r="I177">
        <v>4307.8664318299998</v>
      </c>
      <c r="J177">
        <v>2665.0523254</v>
      </c>
      <c r="K177">
        <v>7.7611171530599998</v>
      </c>
      <c r="L177">
        <v>2776.39489774</v>
      </c>
      <c r="M177">
        <v>5489.6205998557998</v>
      </c>
      <c r="N177">
        <v>6312.1377484300001</v>
      </c>
      <c r="O177">
        <v>982.33441949999997</v>
      </c>
      <c r="P177">
        <v>20.744811126599998</v>
      </c>
      <c r="Q177">
        <v>16.845791460000001</v>
      </c>
    </row>
    <row r="178" spans="1:17" x14ac:dyDescent="0.3">
      <c r="A178">
        <v>51730</v>
      </c>
      <c r="B178" t="s">
        <v>108</v>
      </c>
      <c r="C178" t="s">
        <v>186</v>
      </c>
      <c r="D178">
        <v>112.37286899999999</v>
      </c>
      <c r="E178">
        <v>387.09148420000002</v>
      </c>
      <c r="F178">
        <v>4.8848999999999997E-2</v>
      </c>
      <c r="G178">
        <v>4312.4842673000003</v>
      </c>
      <c r="H178">
        <v>2191.5083244699999</v>
      </c>
      <c r="I178">
        <v>1278.5680723400001</v>
      </c>
      <c r="J178">
        <v>531.02560487000005</v>
      </c>
      <c r="K178">
        <v>249.67090780000001</v>
      </c>
      <c r="L178">
        <v>89.446085007999997</v>
      </c>
      <c r="M178">
        <v>1151.6940622479999</v>
      </c>
      <c r="N178">
        <v>3674.0074140500001</v>
      </c>
      <c r="O178">
        <v>222.93258130000001</v>
      </c>
      <c r="P178">
        <v>456.38372099999998</v>
      </c>
      <c r="Q178">
        <v>153.86195799999999</v>
      </c>
    </row>
    <row r="179" spans="1:17" x14ac:dyDescent="0.3">
      <c r="A179">
        <v>51735</v>
      </c>
      <c r="B179" t="s">
        <v>108</v>
      </c>
      <c r="C179" t="s">
        <v>187</v>
      </c>
      <c r="D179">
        <v>49.442450000000001</v>
      </c>
      <c r="E179">
        <v>2.3795343500000001</v>
      </c>
      <c r="F179">
        <v>3.3576000000000002E-2</v>
      </c>
      <c r="G179">
        <v>737.81576071999996</v>
      </c>
      <c r="H179">
        <v>570.79586094000001</v>
      </c>
      <c r="I179">
        <v>241.03340600000001</v>
      </c>
      <c r="J179">
        <v>179.88597999999999</v>
      </c>
      <c r="K179">
        <v>29.820378000000002</v>
      </c>
      <c r="L179">
        <v>257.18190099999998</v>
      </c>
      <c r="M179">
        <v>851.15619000000004</v>
      </c>
      <c r="N179">
        <v>1188.8960729999999</v>
      </c>
      <c r="O179">
        <v>373.99989499999998</v>
      </c>
      <c r="P179">
        <v>0.36620609999999998</v>
      </c>
      <c r="Q179">
        <v>2.471021E-4</v>
      </c>
    </row>
    <row r="180" spans="1:17" x14ac:dyDescent="0.3">
      <c r="A180">
        <v>51740</v>
      </c>
      <c r="B180" t="s">
        <v>108</v>
      </c>
      <c r="C180" t="s">
        <v>188</v>
      </c>
      <c r="D180">
        <v>294.01467590999999</v>
      </c>
      <c r="E180">
        <v>3.035743596119</v>
      </c>
      <c r="F180">
        <v>0</v>
      </c>
      <c r="G180">
        <v>999.50892135399999</v>
      </c>
      <c r="H180">
        <v>4324.7536508399999</v>
      </c>
      <c r="I180">
        <v>2393.7167308399999</v>
      </c>
      <c r="J180">
        <v>3821.2918893840001</v>
      </c>
      <c r="K180">
        <v>1.2188488588999999</v>
      </c>
      <c r="L180">
        <v>1491.35529316</v>
      </c>
      <c r="M180">
        <v>3216.5661849329999</v>
      </c>
      <c r="N180">
        <v>3875.1678348129999</v>
      </c>
      <c r="O180">
        <v>586.15107009999997</v>
      </c>
      <c r="P180">
        <v>2.9508250734999999</v>
      </c>
      <c r="Q180">
        <v>75.700291620000002</v>
      </c>
    </row>
    <row r="181" spans="1:17" x14ac:dyDescent="0.3">
      <c r="A181">
        <v>51760</v>
      </c>
      <c r="B181" t="s">
        <v>108</v>
      </c>
      <c r="C181" t="s">
        <v>189</v>
      </c>
      <c r="D181">
        <v>511.14829700000001</v>
      </c>
      <c r="E181">
        <v>6.2469034386300004</v>
      </c>
      <c r="F181">
        <v>6.9030005899999997E-3</v>
      </c>
      <c r="G181">
        <v>4314.0622715165</v>
      </c>
      <c r="H181">
        <v>9832.2047816979994</v>
      </c>
      <c r="I181">
        <v>5861.58123583</v>
      </c>
      <c r="J181">
        <v>1919.7451139269999</v>
      </c>
      <c r="K181">
        <v>5.1521971999999998</v>
      </c>
      <c r="L181">
        <v>105.134695502</v>
      </c>
      <c r="M181">
        <v>5095.625661172</v>
      </c>
      <c r="N181">
        <v>9993.9679440500004</v>
      </c>
      <c r="O181">
        <v>1182.9630099999999</v>
      </c>
      <c r="P181">
        <v>431.73392000000001</v>
      </c>
      <c r="Q181">
        <v>206.68903420000001</v>
      </c>
    </row>
    <row r="182" spans="1:17" x14ac:dyDescent="0.3">
      <c r="A182">
        <v>51790</v>
      </c>
      <c r="B182" t="s">
        <v>108</v>
      </c>
      <c r="C182" t="s">
        <v>190</v>
      </c>
      <c r="D182">
        <v>29.186219999999999</v>
      </c>
      <c r="E182">
        <v>24.0306031</v>
      </c>
      <c r="F182">
        <v>2.48691</v>
      </c>
      <c r="G182">
        <v>2672.1035686</v>
      </c>
      <c r="H182">
        <v>1806.0668020000001</v>
      </c>
      <c r="I182">
        <v>959.27754159999995</v>
      </c>
      <c r="J182">
        <v>827.19520199999999</v>
      </c>
      <c r="K182">
        <v>1897.7116799999999</v>
      </c>
      <c r="L182">
        <v>496.13676650000002</v>
      </c>
      <c r="M182">
        <v>806.80508259999999</v>
      </c>
      <c r="N182">
        <v>3207.0513270000001</v>
      </c>
      <c r="O182">
        <v>80.174999999999997</v>
      </c>
      <c r="P182">
        <v>4.8988930000000002</v>
      </c>
      <c r="Q182">
        <v>9.3504299999999994</v>
      </c>
    </row>
    <row r="183" spans="1:17" x14ac:dyDescent="0.3">
      <c r="A183">
        <v>51800</v>
      </c>
      <c r="B183" t="s">
        <v>108</v>
      </c>
      <c r="C183" t="s">
        <v>191</v>
      </c>
      <c r="D183">
        <v>1162.06041</v>
      </c>
      <c r="E183">
        <v>48401.750973380003</v>
      </c>
      <c r="F183">
        <v>21.646764825000002</v>
      </c>
      <c r="G183">
        <v>89473.587100000004</v>
      </c>
      <c r="H183">
        <v>7530.7868435399996</v>
      </c>
      <c r="I183">
        <v>3816.6663139900002</v>
      </c>
      <c r="J183">
        <v>7097.8144259999999</v>
      </c>
      <c r="K183">
        <v>5009.656618</v>
      </c>
      <c r="L183">
        <v>2409.0317403200002</v>
      </c>
      <c r="M183">
        <v>7173.7412923800002</v>
      </c>
      <c r="N183">
        <v>15337.642972</v>
      </c>
      <c r="O183">
        <v>6349.3053840000002</v>
      </c>
      <c r="P183">
        <v>39324.180370299997</v>
      </c>
      <c r="Q183">
        <v>12284.5657527</v>
      </c>
    </row>
    <row r="184" spans="1:17" x14ac:dyDescent="0.3">
      <c r="A184">
        <v>51810</v>
      </c>
      <c r="B184" t="s">
        <v>108</v>
      </c>
      <c r="C184" t="s">
        <v>192</v>
      </c>
      <c r="D184">
        <v>691.76365099999998</v>
      </c>
      <c r="E184">
        <v>17023.354221793099</v>
      </c>
      <c r="F184">
        <v>18.800162813939998</v>
      </c>
      <c r="G184">
        <v>15591.019243000001</v>
      </c>
      <c r="H184">
        <v>18068.895659850001</v>
      </c>
      <c r="I184">
        <v>8983.8507510799991</v>
      </c>
      <c r="J184">
        <v>11924.833570000001</v>
      </c>
      <c r="K184">
        <v>1674.3911572197001</v>
      </c>
      <c r="L184">
        <v>5192.7383921999999</v>
      </c>
      <c r="M184">
        <v>13558.899827466201</v>
      </c>
      <c r="N184">
        <v>19002.737286107</v>
      </c>
      <c r="O184">
        <v>45301.742505000002</v>
      </c>
      <c r="P184">
        <v>422.59202040999998</v>
      </c>
      <c r="Q184">
        <v>2074.4674676909999</v>
      </c>
    </row>
    <row r="185" spans="1:17" x14ac:dyDescent="0.3">
      <c r="A185">
        <v>51820</v>
      </c>
      <c r="B185" t="s">
        <v>108</v>
      </c>
      <c r="C185" t="s">
        <v>193</v>
      </c>
      <c r="D185">
        <v>9.8853109999999997</v>
      </c>
      <c r="E185">
        <v>28.208524740000001</v>
      </c>
      <c r="F185">
        <v>0.81995905000000002</v>
      </c>
      <c r="G185">
        <v>2322.6651000000002</v>
      </c>
      <c r="H185">
        <v>1670.5958680000001</v>
      </c>
      <c r="I185">
        <v>867.30284800000004</v>
      </c>
      <c r="J185">
        <v>540.09909700000003</v>
      </c>
      <c r="K185">
        <v>601.718254</v>
      </c>
      <c r="L185">
        <v>77.408246399999996</v>
      </c>
      <c r="M185">
        <v>552.74749699999995</v>
      </c>
      <c r="N185">
        <v>2903.0612597200002</v>
      </c>
      <c r="O185">
        <v>110.74537497999999</v>
      </c>
      <c r="P185">
        <v>37.537297000000002</v>
      </c>
      <c r="Q185">
        <v>5.0819122999999999</v>
      </c>
    </row>
    <row r="186" spans="1:17" x14ac:dyDescent="0.3">
      <c r="A186">
        <v>51830</v>
      </c>
      <c r="B186" t="s">
        <v>108</v>
      </c>
      <c r="C186" t="s">
        <v>194</v>
      </c>
      <c r="D186">
        <v>39.824680000000001</v>
      </c>
      <c r="E186">
        <v>8.7079887899999993E-3</v>
      </c>
      <c r="F186">
        <v>6.8449998999999999E-3</v>
      </c>
      <c r="G186">
        <v>2630.275815</v>
      </c>
      <c r="H186">
        <v>540.55774831999997</v>
      </c>
      <c r="I186">
        <v>265.80405200000001</v>
      </c>
      <c r="J186">
        <v>275.51225699999998</v>
      </c>
      <c r="K186">
        <v>4.5664380390000003</v>
      </c>
      <c r="L186">
        <v>295.57733899999999</v>
      </c>
      <c r="M186">
        <v>689.82474400000001</v>
      </c>
      <c r="N186">
        <v>758.71474950000004</v>
      </c>
      <c r="O186">
        <v>98.952024600000001</v>
      </c>
      <c r="P186">
        <v>69.412774400000004</v>
      </c>
      <c r="Q186">
        <v>47.858242799999999</v>
      </c>
    </row>
    <row r="187" spans="1:17" x14ac:dyDescent="0.3">
      <c r="A187">
        <v>51840</v>
      </c>
      <c r="B187" t="s">
        <v>108</v>
      </c>
      <c r="C187" t="s">
        <v>195</v>
      </c>
      <c r="D187">
        <v>25.549028</v>
      </c>
      <c r="E187">
        <v>13.717854926633001</v>
      </c>
      <c r="F187">
        <v>0.18278696</v>
      </c>
      <c r="G187">
        <v>458.91573599999998</v>
      </c>
      <c r="H187">
        <v>1881.6605</v>
      </c>
      <c r="I187">
        <v>866.83606999999995</v>
      </c>
      <c r="J187">
        <v>169.573351</v>
      </c>
      <c r="K187">
        <v>194.48916199999999</v>
      </c>
      <c r="L187">
        <v>8.0989947000000004</v>
      </c>
      <c r="M187">
        <v>392.65062999999998</v>
      </c>
      <c r="N187">
        <v>1877.0962999999999</v>
      </c>
      <c r="O187">
        <v>30.624980999999998</v>
      </c>
      <c r="P187">
        <v>2.140971</v>
      </c>
      <c r="Q187">
        <v>0.24632009999999999</v>
      </c>
    </row>
    <row r="188" spans="1:17" x14ac:dyDescent="0.3">
      <c r="A188">
        <v>54003</v>
      </c>
      <c r="B188" t="s">
        <v>196</v>
      </c>
      <c r="C188" t="s">
        <v>197</v>
      </c>
      <c r="D188">
        <v>2986.293917</v>
      </c>
      <c r="E188">
        <v>11582.40744425</v>
      </c>
      <c r="F188">
        <v>31.43664622</v>
      </c>
      <c r="G188">
        <v>102424.40558593599</v>
      </c>
      <c r="H188">
        <v>8297.1498934190004</v>
      </c>
      <c r="I188">
        <v>2139.6768554999999</v>
      </c>
      <c r="J188">
        <v>4406.4025425250002</v>
      </c>
      <c r="K188">
        <v>36254.978954799997</v>
      </c>
      <c r="L188">
        <v>541.22027672299998</v>
      </c>
      <c r="M188">
        <v>5480.4213535580002</v>
      </c>
      <c r="N188">
        <v>28470.143759273</v>
      </c>
      <c r="O188">
        <v>2483.9313000000002</v>
      </c>
      <c r="P188">
        <v>483.789399</v>
      </c>
      <c r="Q188">
        <v>211.57695129999999</v>
      </c>
    </row>
    <row r="189" spans="1:17" x14ac:dyDescent="0.3">
      <c r="A189">
        <v>54023</v>
      </c>
      <c r="B189" t="s">
        <v>196</v>
      </c>
      <c r="C189" t="s">
        <v>198</v>
      </c>
      <c r="D189">
        <v>990.09586676000004</v>
      </c>
      <c r="E189">
        <v>1905.5057544225001</v>
      </c>
      <c r="F189">
        <v>86.630292534999995</v>
      </c>
      <c r="G189">
        <v>220044.3469151</v>
      </c>
      <c r="H189">
        <v>2589.9933387999999</v>
      </c>
      <c r="I189">
        <v>650.65562309999996</v>
      </c>
      <c r="J189">
        <v>11837.294774</v>
      </c>
      <c r="K189">
        <v>54343.374355148997</v>
      </c>
      <c r="L189">
        <v>367.3896135</v>
      </c>
      <c r="M189">
        <v>3420.8307159400001</v>
      </c>
      <c r="N189">
        <v>5478.9769017999997</v>
      </c>
      <c r="O189">
        <v>4428.9471290199999</v>
      </c>
      <c r="P189">
        <v>254.24965192210001</v>
      </c>
      <c r="Q189">
        <v>950.54122896000001</v>
      </c>
    </row>
    <row r="190" spans="1:17" x14ac:dyDescent="0.3">
      <c r="A190">
        <v>54027</v>
      </c>
      <c r="B190" t="s">
        <v>196</v>
      </c>
      <c r="C190" t="s">
        <v>199</v>
      </c>
      <c r="D190">
        <v>166.36079330000001</v>
      </c>
      <c r="E190">
        <v>4703.0044780899998</v>
      </c>
      <c r="F190">
        <v>82.693146100000007</v>
      </c>
      <c r="G190">
        <v>312844.3864056</v>
      </c>
      <c r="H190">
        <v>2856.7954027999999</v>
      </c>
      <c r="I190">
        <v>1346.3123409</v>
      </c>
      <c r="J190">
        <v>3124.6579879000001</v>
      </c>
      <c r="K190">
        <v>62324.941296999998</v>
      </c>
      <c r="L190">
        <v>1064.2457758</v>
      </c>
      <c r="M190">
        <v>6125.6033933999997</v>
      </c>
      <c r="N190">
        <v>11962.707976</v>
      </c>
      <c r="O190">
        <v>5517.3760192099999</v>
      </c>
      <c r="P190">
        <v>205.07172643999999</v>
      </c>
      <c r="Q190">
        <v>225.98621499999999</v>
      </c>
    </row>
    <row r="191" spans="1:17" x14ac:dyDescent="0.3">
      <c r="A191">
        <v>54031</v>
      </c>
      <c r="B191" t="s">
        <v>196</v>
      </c>
      <c r="C191" t="s">
        <v>200</v>
      </c>
      <c r="D191">
        <v>184.3500086</v>
      </c>
      <c r="E191">
        <v>7381.7623676610001</v>
      </c>
      <c r="F191">
        <v>219.69908337499999</v>
      </c>
      <c r="G191">
        <v>287565.80779350002</v>
      </c>
      <c r="H191">
        <v>2351.2786394999998</v>
      </c>
      <c r="I191">
        <v>712.06574394999996</v>
      </c>
      <c r="J191">
        <v>4870.5910596000003</v>
      </c>
      <c r="K191">
        <v>51693.533390299999</v>
      </c>
      <c r="L191">
        <v>100.653820661</v>
      </c>
      <c r="M191">
        <v>2938.2529233999999</v>
      </c>
      <c r="N191">
        <v>12208.3982486</v>
      </c>
      <c r="O191">
        <v>3473.61647533</v>
      </c>
      <c r="P191">
        <v>89.821904796200002</v>
      </c>
      <c r="Q191">
        <v>314.42907100000002</v>
      </c>
    </row>
    <row r="192" spans="1:17" x14ac:dyDescent="0.3">
      <c r="A192">
        <v>54037</v>
      </c>
      <c r="B192" t="s">
        <v>196</v>
      </c>
      <c r="C192" t="s">
        <v>87</v>
      </c>
      <c r="D192">
        <v>1306.6230479999999</v>
      </c>
      <c r="E192">
        <v>24065.18834737</v>
      </c>
      <c r="F192">
        <v>40.380679370000003</v>
      </c>
      <c r="G192">
        <v>39352.2645347</v>
      </c>
      <c r="H192">
        <v>4119.5626368200001</v>
      </c>
      <c r="I192">
        <v>1300.7412781400001</v>
      </c>
      <c r="J192">
        <v>7597.9582570000002</v>
      </c>
      <c r="K192">
        <v>28464.720282999999</v>
      </c>
      <c r="L192">
        <v>319.89613848929997</v>
      </c>
      <c r="M192">
        <v>6067.2660787000004</v>
      </c>
      <c r="N192">
        <v>19159.89183493</v>
      </c>
      <c r="O192">
        <v>2791.0887410999999</v>
      </c>
      <c r="P192">
        <v>469.529766</v>
      </c>
      <c r="Q192">
        <v>412.74471499999999</v>
      </c>
    </row>
    <row r="193" spans="1:17" x14ac:dyDescent="0.3">
      <c r="A193">
        <v>54057</v>
      </c>
      <c r="B193" t="s">
        <v>196</v>
      </c>
      <c r="C193" t="s">
        <v>201</v>
      </c>
      <c r="D193">
        <v>449.99411942</v>
      </c>
      <c r="E193">
        <v>2902.8837747990001</v>
      </c>
      <c r="F193">
        <v>36.550225146000002</v>
      </c>
      <c r="G193">
        <v>154271.99303099999</v>
      </c>
      <c r="H193">
        <v>3229.5614482300002</v>
      </c>
      <c r="I193">
        <v>912.29856217999998</v>
      </c>
      <c r="J193">
        <v>3321.2933330000001</v>
      </c>
      <c r="K193">
        <v>31518.623450300001</v>
      </c>
      <c r="L193">
        <v>726.99823915000002</v>
      </c>
      <c r="M193">
        <v>4670.7278281600002</v>
      </c>
      <c r="N193">
        <v>5738.2454051000004</v>
      </c>
      <c r="O193">
        <v>2443.6988960200001</v>
      </c>
      <c r="P193">
        <v>297.00642520000002</v>
      </c>
      <c r="Q193">
        <v>177.51834170000001</v>
      </c>
    </row>
    <row r="194" spans="1:17" x14ac:dyDescent="0.3">
      <c r="A194">
        <v>54063</v>
      </c>
      <c r="B194" t="s">
        <v>196</v>
      </c>
      <c r="C194" t="s">
        <v>202</v>
      </c>
      <c r="D194">
        <v>0</v>
      </c>
      <c r="E194">
        <v>3820.9073899999999</v>
      </c>
      <c r="F194">
        <v>62.376815389999997</v>
      </c>
      <c r="G194">
        <v>205438.40789999999</v>
      </c>
      <c r="H194">
        <v>1837.0561824500001</v>
      </c>
      <c r="I194">
        <v>649.95839178000006</v>
      </c>
      <c r="J194">
        <v>2945.6594129999999</v>
      </c>
      <c r="K194">
        <v>76196.736476000005</v>
      </c>
      <c r="L194">
        <v>112.86000300000001</v>
      </c>
      <c r="M194">
        <v>4268.0487870999996</v>
      </c>
      <c r="N194">
        <v>6990.4260108300005</v>
      </c>
      <c r="O194">
        <v>803.46761400000003</v>
      </c>
      <c r="P194">
        <v>0.78438349100000004</v>
      </c>
      <c r="Q194">
        <v>7.4497289999999994E-2</v>
      </c>
    </row>
    <row r="195" spans="1:17" x14ac:dyDescent="0.3">
      <c r="A195">
        <v>54065</v>
      </c>
      <c r="B195" t="s">
        <v>196</v>
      </c>
      <c r="C195" t="s">
        <v>203</v>
      </c>
      <c r="D195">
        <v>50.851674799999998</v>
      </c>
      <c r="E195">
        <v>2016.4428797099999</v>
      </c>
      <c r="F195">
        <v>6.4037697959999997</v>
      </c>
      <c r="G195">
        <v>115425.95011970001</v>
      </c>
      <c r="H195">
        <v>2096.50976055</v>
      </c>
      <c r="I195">
        <v>1119.08921298052</v>
      </c>
      <c r="J195">
        <v>1343.8357920000001</v>
      </c>
      <c r="K195">
        <v>13021.6867207</v>
      </c>
      <c r="L195">
        <v>721.6857283567</v>
      </c>
      <c r="M195">
        <v>3553.1725287713002</v>
      </c>
      <c r="N195">
        <v>5314.9504681196004</v>
      </c>
      <c r="O195">
        <v>2013.915129</v>
      </c>
      <c r="P195">
        <v>209.473769629</v>
      </c>
      <c r="Q195">
        <v>56.906460000000003</v>
      </c>
    </row>
    <row r="196" spans="1:17" x14ac:dyDescent="0.3">
      <c r="A196">
        <v>54071</v>
      </c>
      <c r="B196" t="s">
        <v>196</v>
      </c>
      <c r="C196" t="s">
        <v>204</v>
      </c>
      <c r="D196">
        <v>30.514169341319999</v>
      </c>
      <c r="E196">
        <v>3193.5734996760002</v>
      </c>
      <c r="F196">
        <v>141.82050882057999</v>
      </c>
      <c r="G196">
        <v>354083.57140690001</v>
      </c>
      <c r="H196">
        <v>1602.3514311936999</v>
      </c>
      <c r="I196">
        <v>316.94238959</v>
      </c>
      <c r="J196">
        <v>7528.8970968000003</v>
      </c>
      <c r="K196">
        <v>67319.575401309994</v>
      </c>
      <c r="L196">
        <v>493.75768922999998</v>
      </c>
      <c r="M196">
        <v>3017.9406053510002</v>
      </c>
      <c r="N196">
        <v>5345.6992115200001</v>
      </c>
      <c r="O196">
        <v>3413.9647135199998</v>
      </c>
      <c r="P196">
        <v>41.867903703000003</v>
      </c>
      <c r="Q196">
        <v>183.73953560000001</v>
      </c>
    </row>
    <row r="197" spans="1:17" x14ac:dyDescent="0.3">
      <c r="A197">
        <v>54077</v>
      </c>
      <c r="B197" t="s">
        <v>196</v>
      </c>
      <c r="C197" t="s">
        <v>205</v>
      </c>
      <c r="D197">
        <v>151.96513875100001</v>
      </c>
      <c r="E197">
        <v>6594.5628211769999</v>
      </c>
      <c r="F197">
        <v>47.897409971000002</v>
      </c>
      <c r="G197">
        <v>302785.00868500001</v>
      </c>
      <c r="H197">
        <v>3611.7583937999998</v>
      </c>
      <c r="I197">
        <v>1344.0124547999999</v>
      </c>
      <c r="J197">
        <v>6672.2901777999996</v>
      </c>
      <c r="K197">
        <v>75371.704546590001</v>
      </c>
      <c r="L197">
        <v>545.01857069000005</v>
      </c>
      <c r="M197">
        <v>6855.7506860000003</v>
      </c>
      <c r="N197">
        <v>7805.8844574000004</v>
      </c>
      <c r="O197">
        <v>3122.2138761699998</v>
      </c>
      <c r="P197">
        <v>905.25349710559999</v>
      </c>
      <c r="Q197">
        <v>1074.2516702400001</v>
      </c>
    </row>
    <row r="198" spans="1:17" x14ac:dyDescent="0.3">
      <c r="A198">
        <v>54093</v>
      </c>
      <c r="B198" t="s">
        <v>196</v>
      </c>
      <c r="C198" t="s">
        <v>206</v>
      </c>
      <c r="D198">
        <v>17.842530615119902</v>
      </c>
      <c r="E198">
        <v>766.31805299999996</v>
      </c>
      <c r="F198">
        <v>6.9888687200000001</v>
      </c>
      <c r="G198">
        <v>217943.64358106299</v>
      </c>
      <c r="H198">
        <v>1460.3839894</v>
      </c>
      <c r="I198">
        <v>707.04076799999996</v>
      </c>
      <c r="J198">
        <v>13144.72855457</v>
      </c>
      <c r="K198">
        <v>15271.5553662</v>
      </c>
      <c r="L198">
        <v>1270.556196256</v>
      </c>
      <c r="M198">
        <v>2547.1378595599999</v>
      </c>
      <c r="N198">
        <v>4805.1499440999996</v>
      </c>
      <c r="O198">
        <v>2627.4546850000002</v>
      </c>
      <c r="P198">
        <v>7466.7809999999999</v>
      </c>
      <c r="Q198">
        <v>1459.14427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98"/>
  <sheetViews>
    <sheetView workbookViewId="0"/>
  </sheetViews>
  <sheetFormatPr defaultRowHeight="14.4" x14ac:dyDescent="0.3"/>
  <cols>
    <col min="1" max="1" width="6" style="11" bestFit="1" customWidth="1"/>
    <col min="2" max="2" width="3.77734375" style="11" bestFit="1" customWidth="1"/>
    <col min="3" max="3" width="19" style="11" bestFit="1" customWidth="1"/>
    <col min="4" max="4" width="7.44140625" style="11" customWidth="1"/>
    <col min="5" max="5" width="6.77734375" style="11" customWidth="1"/>
    <col min="6" max="6" width="5" style="11" customWidth="1"/>
    <col min="7" max="7" width="8.44140625" style="11" customWidth="1"/>
    <col min="8" max="8" width="6.77734375" style="11" customWidth="1"/>
    <col min="9" max="9" width="6" style="11" customWidth="1"/>
    <col min="10" max="10" width="7.77734375" style="11" customWidth="1"/>
    <col min="11" max="11" width="6.77734375" style="11" customWidth="1"/>
    <col min="12" max="12" width="6" style="11" customWidth="1"/>
    <col min="13" max="14" width="7.44140625" style="11" customWidth="1"/>
    <col min="15" max="15" width="5.21875" style="11" customWidth="1"/>
    <col min="16" max="17" width="5" style="11" customWidth="1"/>
    <col min="18" max="18" width="6.77734375" style="25" customWidth="1"/>
    <col min="19" max="19" width="8.44140625" style="25" customWidth="1"/>
    <col min="20" max="20" width="6.77734375" style="25" customWidth="1"/>
    <col min="21" max="21" width="7.77734375" style="25" customWidth="1"/>
    <col min="22" max="25" width="6.77734375" style="28" bestFit="1" customWidth="1"/>
    <col min="26" max="26" width="8.44140625" style="28" bestFit="1" customWidth="1"/>
    <col min="27" max="27" width="7.77734375" style="28" bestFit="1" customWidth="1"/>
    <col min="28" max="16384" width="8.88671875" style="11"/>
  </cols>
  <sheetData>
    <row r="1" spans="1:27" s="10" customFormat="1" x14ac:dyDescent="0.3">
      <c r="A1" s="10" t="s">
        <v>0</v>
      </c>
      <c r="B1" s="10" t="s">
        <v>222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23" t="s">
        <v>207</v>
      </c>
      <c r="S1" s="23" t="s">
        <v>208</v>
      </c>
      <c r="T1" s="23" t="s">
        <v>209</v>
      </c>
      <c r="U1" s="23" t="s">
        <v>210</v>
      </c>
      <c r="V1" s="26" t="s">
        <v>218</v>
      </c>
      <c r="W1" s="26" t="s">
        <v>219</v>
      </c>
      <c r="X1" s="26" t="s">
        <v>220</v>
      </c>
      <c r="Y1" s="26" t="s">
        <v>221</v>
      </c>
      <c r="Z1" s="26" t="s">
        <v>208</v>
      </c>
      <c r="AA1" s="26" t="s">
        <v>210</v>
      </c>
    </row>
    <row r="2" spans="1:27" x14ac:dyDescent="0.3">
      <c r="A2" s="11">
        <v>10001</v>
      </c>
      <c r="B2" s="11" t="s">
        <v>17</v>
      </c>
      <c r="C2" s="11" t="s">
        <v>18</v>
      </c>
      <c r="D2" s="4">
        <f>'C21_LandUse_2017'!D2-'C21_LandUse_2013'!D2</f>
        <v>3.2812000000000126</v>
      </c>
      <c r="E2" s="4">
        <f>'C21_LandUse_2017'!E2-'C21_LandUse_2013'!E2</f>
        <v>-207.17769849998876</v>
      </c>
      <c r="F2" s="4">
        <f>'C21_LandUse_2017'!F2-'C21_LandUse_2013'!F2</f>
        <v>71.533586500000013</v>
      </c>
      <c r="G2" s="4">
        <f>'C21_LandUse_2017'!G2-'C21_LandUse_2013'!G2</f>
        <v>-549.03274199999578</v>
      </c>
      <c r="H2" s="4">
        <f>'C21_LandUse_2017'!H2-'C21_LandUse_2013'!H2</f>
        <v>1784.8912154169993</v>
      </c>
      <c r="I2" s="4">
        <f>'C21_LandUse_2017'!I2-'C21_LandUse_2013'!I2</f>
        <v>112.16114000000016</v>
      </c>
      <c r="J2" s="4">
        <f>'C21_LandUse_2017'!J2-'C21_LandUse_2013'!J2</f>
        <v>-2099.243159900001</v>
      </c>
      <c r="K2" s="4">
        <f>'C21_LandUse_2017'!K2-'C21_LandUse_2013'!K2</f>
        <v>-47.395149999998466</v>
      </c>
      <c r="L2" s="4">
        <f>'C21_LandUse_2017'!L2-'C21_LandUse_2013'!L2</f>
        <v>-39.607470637000006</v>
      </c>
      <c r="M2" s="4">
        <f>'C21_LandUse_2017'!M2-'C21_LandUse_2013'!M2</f>
        <v>92.908401998000045</v>
      </c>
      <c r="N2" s="4">
        <f>'C21_LandUse_2017'!N2-'C21_LandUse_2013'!N2</f>
        <v>841.68430544000148</v>
      </c>
      <c r="O2" s="4">
        <f>'C21_LandUse_2017'!O2-'C21_LandUse_2013'!O2</f>
        <v>38.840270969998528</v>
      </c>
      <c r="P2" s="4">
        <f>'C21_LandUse_2017'!P2-'C21_LandUse_2013'!P2</f>
        <v>-0.34783014700042258</v>
      </c>
      <c r="Q2" s="4">
        <f>'C21_LandUse_2017'!Q2-'C21_LandUse_2013'!Q2</f>
        <v>-2.4979910104957526</v>
      </c>
      <c r="R2" s="24">
        <f>SUM(D2,H2:I2,L2:N2)</f>
        <v>2795.3187922180009</v>
      </c>
      <c r="S2" s="24">
        <f>SUM(G2,O2:Q2)</f>
        <v>-513.03829218749343</v>
      </c>
      <c r="T2" s="24">
        <f>SUM(E2:F2,K2)</f>
        <v>-183.03926199998722</v>
      </c>
      <c r="U2" s="24">
        <f>J2</f>
        <v>-2099.243159900001</v>
      </c>
      <c r="V2" s="27">
        <f>SUM(H2:I2,L2)</f>
        <v>1857.4448847799995</v>
      </c>
      <c r="W2" s="27">
        <f>SUM(D2,M2:N2)</f>
        <v>937.87390743800154</v>
      </c>
      <c r="X2" s="27">
        <f>SUM(E2:F2)</f>
        <v>-135.64411199998875</v>
      </c>
      <c r="Y2" s="27">
        <f>K2</f>
        <v>-47.395149999998466</v>
      </c>
      <c r="Z2" s="27">
        <f>SUM(G2,O2:Q2)</f>
        <v>-513.03829218749343</v>
      </c>
      <c r="AA2" s="27">
        <f>J2</f>
        <v>-2099.243159900001</v>
      </c>
    </row>
    <row r="3" spans="1:27" x14ac:dyDescent="0.3">
      <c r="A3" s="11">
        <v>10003</v>
      </c>
      <c r="B3" s="11" t="s">
        <v>17</v>
      </c>
      <c r="C3" s="11" t="s">
        <v>19</v>
      </c>
      <c r="D3" s="4">
        <f>'C21_LandUse_2017'!D3-'C21_LandUse_2013'!D3</f>
        <v>0.16153033000000505</v>
      </c>
      <c r="E3" s="4">
        <f>'C21_LandUse_2017'!E3-'C21_LandUse_2013'!E3</f>
        <v>-172.07609368420526</v>
      </c>
      <c r="F3" s="4">
        <f>'C21_LandUse_2017'!F3-'C21_LandUse_2013'!F3</f>
        <v>2.6784361131799983</v>
      </c>
      <c r="G3" s="4">
        <f>'C21_LandUse_2017'!G3-'C21_LandUse_2013'!G3</f>
        <v>-241.66454440000234</v>
      </c>
      <c r="H3" s="4">
        <f>'C21_LandUse_2017'!H3-'C21_LandUse_2013'!H3</f>
        <v>1732.7800721999993</v>
      </c>
      <c r="I3" s="4">
        <f>'C21_LandUse_2017'!I3-'C21_LandUse_2013'!I3</f>
        <v>260.3230105499988</v>
      </c>
      <c r="J3" s="4">
        <f>'C21_LandUse_2017'!J3-'C21_LandUse_2013'!J3</f>
        <v>-2056.5173630900026</v>
      </c>
      <c r="K3" s="4">
        <f>'C21_LandUse_2017'!K3-'C21_LandUse_2013'!K3</f>
        <v>-40.527968958799647</v>
      </c>
      <c r="L3" s="4">
        <f>'C21_LandUse_2017'!L3-'C21_LandUse_2013'!L3</f>
        <v>-66.622123659999488</v>
      </c>
      <c r="M3" s="4">
        <f>'C21_LandUse_2017'!M3-'C21_LandUse_2013'!M3</f>
        <v>-32.585559399998601</v>
      </c>
      <c r="N3" s="4">
        <f>'C21_LandUse_2017'!N3-'C21_LandUse_2013'!N3</f>
        <v>577.49486515000171</v>
      </c>
      <c r="O3" s="4">
        <f>'C21_LandUse_2017'!O3-'C21_LandUse_2013'!O3</f>
        <v>36.434625500000038</v>
      </c>
      <c r="P3" s="4">
        <f>'C21_LandUse_2017'!P3-'C21_LandUse_2013'!P3</f>
        <v>8.097479000025487E-2</v>
      </c>
      <c r="Q3" s="4">
        <f>'C21_LandUse_2017'!Q3-'C21_LandUse_2013'!Q3</f>
        <v>3.7071000000651111E-2</v>
      </c>
      <c r="R3" s="24">
        <f t="shared" ref="R3:R66" si="0">SUM(D3,H3:I3,L3:N3)</f>
        <v>2471.5517951700017</v>
      </c>
      <c r="S3" s="24">
        <f t="shared" ref="S3:S66" si="1">SUM(G3,O3:Q3)</f>
        <v>-205.1118731100014</v>
      </c>
      <c r="T3" s="24">
        <f t="shared" ref="T3:T66" si="2">SUM(E3:F3,K3)</f>
        <v>-209.92562652982491</v>
      </c>
      <c r="U3" s="24">
        <f t="shared" ref="U3:U66" si="3">J3</f>
        <v>-2056.5173630900026</v>
      </c>
      <c r="V3" s="27">
        <f t="shared" ref="V3:V66" si="4">SUM(H3:I3,L3)</f>
        <v>1926.4809590899986</v>
      </c>
      <c r="W3" s="27">
        <f t="shared" ref="W3:W66" si="5">SUM(D3,M3:N3)</f>
        <v>545.07083608000312</v>
      </c>
      <c r="X3" s="27">
        <f t="shared" ref="X3:X66" si="6">SUM(E3:F3)</f>
        <v>-169.39765757102526</v>
      </c>
      <c r="Y3" s="27">
        <f t="shared" ref="Y3:Y66" si="7">K3</f>
        <v>-40.527968958799647</v>
      </c>
      <c r="Z3" s="27">
        <f t="shared" ref="Z3:Z66" si="8">SUM(G3,O3:Q3)</f>
        <v>-205.1118731100014</v>
      </c>
      <c r="AA3" s="27">
        <f t="shared" ref="AA3:AA66" si="9">J3</f>
        <v>-2056.5173630900026</v>
      </c>
    </row>
    <row r="4" spans="1:27" x14ac:dyDescent="0.3">
      <c r="A4" s="11">
        <v>10005</v>
      </c>
      <c r="B4" s="11" t="s">
        <v>17</v>
      </c>
      <c r="C4" s="11" t="s">
        <v>20</v>
      </c>
      <c r="D4" s="4">
        <f>'C21_LandUse_2017'!D4-'C21_LandUse_2013'!D4</f>
        <v>12.500661399999899</v>
      </c>
      <c r="E4" s="4">
        <f>'C21_LandUse_2017'!E4-'C21_LandUse_2013'!E4</f>
        <v>458.21980079999776</v>
      </c>
      <c r="F4" s="4">
        <f>'C21_LandUse_2017'!F4-'C21_LandUse_2013'!F4</f>
        <v>52.631174400000077</v>
      </c>
      <c r="G4" s="4">
        <f>'C21_LandUse_2017'!G4-'C21_LandUse_2013'!G4</f>
        <v>-3931.4917623000219</v>
      </c>
      <c r="H4" s="4">
        <f>'C21_LandUse_2017'!H4-'C21_LandUse_2013'!H4</f>
        <v>3439.7632509000032</v>
      </c>
      <c r="I4" s="4">
        <f>'C21_LandUse_2017'!I4-'C21_LandUse_2013'!I4</f>
        <v>231.44433000000026</v>
      </c>
      <c r="J4" s="4">
        <f>'C21_LandUse_2017'!J4-'C21_LandUse_2013'!J4</f>
        <v>-2650.258550999999</v>
      </c>
      <c r="K4" s="4">
        <f>'C21_LandUse_2017'!K4-'C21_LandUse_2013'!K4</f>
        <v>63.28263700000025</v>
      </c>
      <c r="L4" s="4">
        <f>'C21_LandUse_2017'!L4-'C21_LandUse_2013'!L4</f>
        <v>-54.915459299999839</v>
      </c>
      <c r="M4" s="4">
        <f>'C21_LandUse_2017'!M4-'C21_LandUse_2013'!M4</f>
        <v>142.74440184000014</v>
      </c>
      <c r="N4" s="4">
        <f>'C21_LandUse_2017'!N4-'C21_LandUse_2013'!N4</f>
        <v>2061.0759780000008</v>
      </c>
      <c r="O4" s="4">
        <f>'C21_LandUse_2017'!O4-'C21_LandUse_2013'!O4</f>
        <v>177.4933889999993</v>
      </c>
      <c r="P4" s="4">
        <f>'C21_LandUse_2017'!P4-'C21_LandUse_2013'!P4</f>
        <v>-0.78847951460193144</v>
      </c>
      <c r="Q4" s="4">
        <f>'C21_LandUse_2017'!Q4-'C21_LandUse_2013'!Q4</f>
        <v>-1.6941844530010712</v>
      </c>
      <c r="R4" s="24">
        <f t="shared" si="0"/>
        <v>5832.6131628400044</v>
      </c>
      <c r="S4" s="24">
        <f t="shared" si="1"/>
        <v>-3756.4810372676257</v>
      </c>
      <c r="T4" s="24">
        <f t="shared" si="2"/>
        <v>574.13361219999808</v>
      </c>
      <c r="U4" s="24">
        <f t="shared" si="3"/>
        <v>-2650.258550999999</v>
      </c>
      <c r="V4" s="27">
        <f t="shared" si="4"/>
        <v>3616.2921216000036</v>
      </c>
      <c r="W4" s="27">
        <f t="shared" si="5"/>
        <v>2216.3210412400008</v>
      </c>
      <c r="X4" s="27">
        <f t="shared" si="6"/>
        <v>510.85097519999783</v>
      </c>
      <c r="Y4" s="27">
        <f t="shared" si="7"/>
        <v>63.28263700000025</v>
      </c>
      <c r="Z4" s="27">
        <f t="shared" si="8"/>
        <v>-3756.4810372676257</v>
      </c>
      <c r="AA4" s="27">
        <f t="shared" si="9"/>
        <v>-2650.258550999999</v>
      </c>
    </row>
    <row r="5" spans="1:27" x14ac:dyDescent="0.3">
      <c r="A5" s="11">
        <v>11001</v>
      </c>
      <c r="B5" s="11" t="s">
        <v>21</v>
      </c>
      <c r="C5" s="11" t="s">
        <v>22</v>
      </c>
      <c r="D5" s="4">
        <f>'C21_LandUse_2017'!D5-'C21_LandUse_2013'!D5</f>
        <v>-2.0646999985274306E-5</v>
      </c>
      <c r="E5" s="4">
        <f>'C21_LandUse_2017'!E5-'C21_LandUse_2013'!E5</f>
        <v>0</v>
      </c>
      <c r="F5" s="4">
        <f>'C21_LandUse_2017'!F5-'C21_LandUse_2013'!F5</f>
        <v>0</v>
      </c>
      <c r="G5" s="4">
        <f>'C21_LandUse_2017'!G5-'C21_LandUse_2013'!G5</f>
        <v>-35.823925816299379</v>
      </c>
      <c r="H5" s="4">
        <f>'C21_LandUse_2017'!H5-'C21_LandUse_2013'!H5</f>
        <v>0.18312269599846331</v>
      </c>
      <c r="I5" s="4">
        <f>'C21_LandUse_2017'!I5-'C21_LandUse_2013'!I5</f>
        <v>-21.36192009000024</v>
      </c>
      <c r="J5" s="4">
        <f>'C21_LandUse_2017'!J5-'C21_LandUse_2013'!J5</f>
        <v>-49.606698540000025</v>
      </c>
      <c r="K5" s="4">
        <f>'C21_LandUse_2017'!K5-'C21_LandUse_2013'!K5</f>
        <v>0</v>
      </c>
      <c r="L5" s="4">
        <f>'C21_LandUse_2017'!L5-'C21_LandUse_2013'!L5</f>
        <v>54.228158677799911</v>
      </c>
      <c r="M5" s="4">
        <f>'C21_LandUse_2017'!M5-'C21_LandUse_2013'!M5</f>
        <v>4.7141607499997917</v>
      </c>
      <c r="N5" s="4">
        <f>'C21_LandUse_2017'!N5-'C21_LandUse_2013'!N5</f>
        <v>47.852343600000495</v>
      </c>
      <c r="O5" s="4">
        <f>'C21_LandUse_2017'!O5-'C21_LandUse_2013'!O5</f>
        <v>-0.19810169999993832</v>
      </c>
      <c r="P5" s="4">
        <f>'C21_LandUse_2017'!P5-'C21_LandUse_2013'!P5</f>
        <v>3.5996000000011463E-3</v>
      </c>
      <c r="Q5" s="4">
        <f>'C21_LandUse_2017'!Q5-'C21_LandUse_2013'!Q5</f>
        <v>7.1658020000011646E-3</v>
      </c>
      <c r="R5" s="24">
        <f t="shared" si="0"/>
        <v>85.615844986798436</v>
      </c>
      <c r="S5" s="24">
        <f t="shared" si="1"/>
        <v>-36.011262114299313</v>
      </c>
      <c r="T5" s="24">
        <f t="shared" si="2"/>
        <v>0</v>
      </c>
      <c r="U5" s="24">
        <f t="shared" si="3"/>
        <v>-49.606698540000025</v>
      </c>
      <c r="V5" s="27">
        <f t="shared" si="4"/>
        <v>33.049361283798135</v>
      </c>
      <c r="W5" s="27">
        <f t="shared" si="5"/>
        <v>52.566483703000301</v>
      </c>
      <c r="X5" s="27">
        <f t="shared" si="6"/>
        <v>0</v>
      </c>
      <c r="Y5" s="27">
        <f t="shared" si="7"/>
        <v>0</v>
      </c>
      <c r="Z5" s="27">
        <f t="shared" si="8"/>
        <v>-36.011262114299313</v>
      </c>
      <c r="AA5" s="27">
        <f t="shared" si="9"/>
        <v>-49.606698540000025</v>
      </c>
    </row>
    <row r="6" spans="1:27" x14ac:dyDescent="0.3">
      <c r="A6" s="11">
        <v>24001</v>
      </c>
      <c r="B6" s="11" t="s">
        <v>23</v>
      </c>
      <c r="C6" s="11" t="s">
        <v>24</v>
      </c>
      <c r="D6" s="4">
        <f>'C21_LandUse_2017'!D6-'C21_LandUse_2013'!D6</f>
        <v>-15.771047277000001</v>
      </c>
      <c r="E6" s="4">
        <f>'C21_LandUse_2017'!E6-'C21_LandUse_2013'!E6</f>
        <v>9.1489621430000625</v>
      </c>
      <c r="F6" s="4">
        <f>'C21_LandUse_2017'!F6-'C21_LandUse_2013'!F6</f>
        <v>-2.6983132049999998</v>
      </c>
      <c r="G6" s="4">
        <f>'C21_LandUse_2017'!G6-'C21_LandUse_2013'!G6</f>
        <v>-592.96718350000447</v>
      </c>
      <c r="H6" s="4">
        <f>'C21_LandUse_2017'!H6-'C21_LandUse_2013'!H6</f>
        <v>68.138984272000016</v>
      </c>
      <c r="I6" s="4">
        <f>'C21_LandUse_2017'!I6-'C21_LandUse_2013'!I6</f>
        <v>1.4234465859999546</v>
      </c>
      <c r="J6" s="4">
        <f>'C21_LandUse_2017'!J6-'C21_LandUse_2013'!J6</f>
        <v>466.0106581</v>
      </c>
      <c r="K6" s="4">
        <f>'C21_LandUse_2017'!K6-'C21_LandUse_2013'!K6</f>
        <v>-10.353006199999072</v>
      </c>
      <c r="L6" s="4">
        <f>'C21_LandUse_2017'!L6-'C21_LandUse_2013'!L6</f>
        <v>11.99494444700008</v>
      </c>
      <c r="M6" s="4">
        <f>'C21_LandUse_2017'!M6-'C21_LandUse_2013'!M6</f>
        <v>24.497516476900273</v>
      </c>
      <c r="N6" s="4">
        <f>'C21_LandUse_2017'!N6-'C21_LandUse_2013'!N6</f>
        <v>72.931310255000426</v>
      </c>
      <c r="O6" s="4">
        <f>'C21_LandUse_2017'!O6-'C21_LandUse_2013'!O6</f>
        <v>-32.334906000000046</v>
      </c>
      <c r="P6" s="4">
        <f>'C21_LandUse_2017'!P6-'C21_LandUse_2013'!P6</f>
        <v>8.4210940000275514E-3</v>
      </c>
      <c r="Q6" s="4">
        <f>'C21_LandUse_2017'!Q6-'C21_LandUse_2013'!Q6</f>
        <v>-8.2960000000298351E-4</v>
      </c>
      <c r="R6" s="24">
        <f t="shared" si="0"/>
        <v>163.21515475990074</v>
      </c>
      <c r="S6" s="24">
        <f t="shared" si="1"/>
        <v>-625.29449800600446</v>
      </c>
      <c r="T6" s="24">
        <f t="shared" si="2"/>
        <v>-3.9023572619990095</v>
      </c>
      <c r="U6" s="24">
        <f t="shared" si="3"/>
        <v>466.0106581</v>
      </c>
      <c r="V6" s="27">
        <f t="shared" si="4"/>
        <v>81.557375305000051</v>
      </c>
      <c r="W6" s="27">
        <f t="shared" si="5"/>
        <v>81.657779454900691</v>
      </c>
      <c r="X6" s="27">
        <f t="shared" si="6"/>
        <v>6.4506489380000627</v>
      </c>
      <c r="Y6" s="27">
        <f t="shared" si="7"/>
        <v>-10.353006199999072</v>
      </c>
      <c r="Z6" s="27">
        <f t="shared" si="8"/>
        <v>-625.29449800600446</v>
      </c>
      <c r="AA6" s="27">
        <f t="shared" si="9"/>
        <v>466.0106581</v>
      </c>
    </row>
    <row r="7" spans="1:27" x14ac:dyDescent="0.3">
      <c r="A7" s="11">
        <v>24003</v>
      </c>
      <c r="B7" s="11" t="s">
        <v>23</v>
      </c>
      <c r="C7" s="11" t="s">
        <v>25</v>
      </c>
      <c r="D7" s="4">
        <f>'C21_LandUse_2017'!D7-'C21_LandUse_2013'!D7</f>
        <v>175.60308169999996</v>
      </c>
      <c r="E7" s="4">
        <f>'C21_LandUse_2017'!E7-'C21_LandUse_2013'!E7</f>
        <v>25.793223848600974</v>
      </c>
      <c r="F7" s="4">
        <f>'C21_LandUse_2017'!F7-'C21_LandUse_2013'!F7</f>
        <v>0.89342983299999901</v>
      </c>
      <c r="G7" s="4">
        <f>'C21_LandUse_2017'!G7-'C21_LandUse_2013'!G7</f>
        <v>-1945.2905297359976</v>
      </c>
      <c r="H7" s="4">
        <f>'C21_LandUse_2017'!H7-'C21_LandUse_2013'!H7</f>
        <v>1565.703007690001</v>
      </c>
      <c r="I7" s="4">
        <f>'C21_LandUse_2017'!I7-'C21_LandUse_2013'!I7</f>
        <v>84.933159727301245</v>
      </c>
      <c r="J7" s="4">
        <f>'C21_LandUse_2017'!J7-'C21_LandUse_2013'!J7</f>
        <v>19.515468719000637</v>
      </c>
      <c r="K7" s="4">
        <f>'C21_LandUse_2017'!K7-'C21_LandUse_2013'!K7</f>
        <v>-6.6688822800006164</v>
      </c>
      <c r="L7" s="4">
        <f>'C21_LandUse_2017'!L7-'C21_LandUse_2013'!L7</f>
        <v>-123.65914815999895</v>
      </c>
      <c r="M7" s="4">
        <f>'C21_LandUse_2017'!M7-'C21_LandUse_2013'!M7</f>
        <v>100.7390020437997</v>
      </c>
      <c r="N7" s="4">
        <f>'C21_LandUse_2017'!N7-'C21_LandUse_2013'!N7</f>
        <v>124.41718582239992</v>
      </c>
      <c r="O7" s="4">
        <f>'C21_LandUse_2017'!O7-'C21_LandUse_2013'!O7</f>
        <v>-22.614475800000037</v>
      </c>
      <c r="P7" s="4">
        <f>'C21_LandUse_2017'!P7-'C21_LandUse_2013'!P7</f>
        <v>0.52673664970097889</v>
      </c>
      <c r="Q7" s="4">
        <f>'C21_LandUse_2017'!Q7-'C21_LandUse_2013'!Q7</f>
        <v>0.10829579660003219</v>
      </c>
      <c r="R7" s="24">
        <f t="shared" si="0"/>
        <v>1927.7362888235029</v>
      </c>
      <c r="S7" s="24">
        <f t="shared" si="1"/>
        <v>-1967.2699730896966</v>
      </c>
      <c r="T7" s="24">
        <f t="shared" si="2"/>
        <v>20.017771401600356</v>
      </c>
      <c r="U7" s="24">
        <f t="shared" si="3"/>
        <v>19.515468719000637</v>
      </c>
      <c r="V7" s="27">
        <f t="shared" si="4"/>
        <v>1526.9770192573033</v>
      </c>
      <c r="W7" s="27">
        <f t="shared" si="5"/>
        <v>400.75926956619958</v>
      </c>
      <c r="X7" s="27">
        <f t="shared" si="6"/>
        <v>26.686653681600973</v>
      </c>
      <c r="Y7" s="27">
        <f t="shared" si="7"/>
        <v>-6.6688822800006164</v>
      </c>
      <c r="Z7" s="27">
        <f t="shared" si="8"/>
        <v>-1967.2699730896966</v>
      </c>
      <c r="AA7" s="27">
        <f t="shared" si="9"/>
        <v>19.515468719000637</v>
      </c>
    </row>
    <row r="8" spans="1:27" x14ac:dyDescent="0.3">
      <c r="A8" s="11">
        <v>24005</v>
      </c>
      <c r="B8" s="11" t="s">
        <v>23</v>
      </c>
      <c r="C8" s="11" t="s">
        <v>26</v>
      </c>
      <c r="D8" s="4">
        <f>'C21_LandUse_2017'!D8-'C21_LandUse_2013'!D8</f>
        <v>-290.54180501999997</v>
      </c>
      <c r="E8" s="4">
        <f>'C21_LandUse_2017'!E8-'C21_LandUse_2013'!E8</f>
        <v>45.319051638005476</v>
      </c>
      <c r="F8" s="4">
        <f>'C21_LandUse_2017'!F8-'C21_LandUse_2013'!F8</f>
        <v>1.7745172149000012</v>
      </c>
      <c r="G8" s="4">
        <f>'C21_LandUse_2017'!G8-'C21_LandUse_2013'!G8</f>
        <v>-763.75658543000463</v>
      </c>
      <c r="H8" s="4">
        <f>'C21_LandUse_2017'!H8-'C21_LandUse_2013'!H8</f>
        <v>1336.7714421284982</v>
      </c>
      <c r="I8" s="4">
        <f>'C21_LandUse_2017'!I8-'C21_LandUse_2013'!I8</f>
        <v>21.2396338260005</v>
      </c>
      <c r="J8" s="4">
        <f>'C21_LandUse_2017'!J8-'C21_LandUse_2013'!J8</f>
        <v>-728.06790722389997</v>
      </c>
      <c r="K8" s="4">
        <f>'C21_LandUse_2017'!K8-'C21_LandUse_2013'!K8</f>
        <v>27.772279459997662</v>
      </c>
      <c r="L8" s="4">
        <f>'C21_LandUse_2017'!L8-'C21_LandUse_2013'!L8</f>
        <v>-120.38615513879995</v>
      </c>
      <c r="M8" s="4">
        <f>'C21_LandUse_2017'!M8-'C21_LandUse_2013'!M8</f>
        <v>14.362525739699777</v>
      </c>
      <c r="N8" s="4">
        <f>'C21_LandUse_2017'!N8-'C21_LandUse_2013'!N8</f>
        <v>447.50102687369508</v>
      </c>
      <c r="O8" s="4">
        <f>'C21_LandUse_2017'!O8-'C21_LandUse_2013'!O8</f>
        <v>7.7621856499990827</v>
      </c>
      <c r="P8" s="4">
        <f>'C21_LandUse_2017'!P8-'C21_LandUse_2013'!P8</f>
        <v>0.18898434760012606</v>
      </c>
      <c r="Q8" s="4">
        <f>'C21_LandUse_2017'!Q8-'C21_LandUse_2013'!Q8</f>
        <v>5.8683562999931382E-2</v>
      </c>
      <c r="R8" s="24">
        <f t="shared" si="0"/>
        <v>1408.9466684090935</v>
      </c>
      <c r="S8" s="24">
        <f t="shared" si="1"/>
        <v>-755.74673186940549</v>
      </c>
      <c r="T8" s="24">
        <f t="shared" si="2"/>
        <v>74.86584831290314</v>
      </c>
      <c r="U8" s="24">
        <f t="shared" si="3"/>
        <v>-728.06790722389997</v>
      </c>
      <c r="V8" s="27">
        <f t="shared" si="4"/>
        <v>1237.6249208156987</v>
      </c>
      <c r="W8" s="27">
        <f t="shared" si="5"/>
        <v>171.32174759339489</v>
      </c>
      <c r="X8" s="27">
        <f t="shared" si="6"/>
        <v>47.093568852905477</v>
      </c>
      <c r="Y8" s="27">
        <f t="shared" si="7"/>
        <v>27.772279459997662</v>
      </c>
      <c r="Z8" s="27">
        <f t="shared" si="8"/>
        <v>-755.74673186940549</v>
      </c>
      <c r="AA8" s="27">
        <f t="shared" si="9"/>
        <v>-728.06790722389997</v>
      </c>
    </row>
    <row r="9" spans="1:27" x14ac:dyDescent="0.3">
      <c r="A9" s="11">
        <v>24009</v>
      </c>
      <c r="B9" s="11" t="s">
        <v>23</v>
      </c>
      <c r="C9" s="11" t="s">
        <v>27</v>
      </c>
      <c r="D9" s="4">
        <f>'C21_LandUse_2017'!D9-'C21_LandUse_2013'!D9</f>
        <v>-44.853716999999989</v>
      </c>
      <c r="E9" s="4">
        <f>'C21_LandUse_2017'!E9-'C21_LandUse_2013'!E9</f>
        <v>-6.2630573900005402</v>
      </c>
      <c r="F9" s="4">
        <f>'C21_LandUse_2017'!F9-'C21_LandUse_2013'!F9</f>
        <v>0.82377641000000068</v>
      </c>
      <c r="G9" s="4">
        <f>'C21_LandUse_2017'!G9-'C21_LandUse_2013'!G9</f>
        <v>-920.80942669999786</v>
      </c>
      <c r="H9" s="4">
        <f>'C21_LandUse_2017'!H9-'C21_LandUse_2013'!H9</f>
        <v>591.09225315000003</v>
      </c>
      <c r="I9" s="4">
        <f>'C21_LandUse_2017'!I9-'C21_LandUse_2013'!I9</f>
        <v>41.502364576700074</v>
      </c>
      <c r="J9" s="4">
        <f>'C21_LandUse_2017'!J9-'C21_LandUse_2013'!J9</f>
        <v>-681.43804828600014</v>
      </c>
      <c r="K9" s="4">
        <f>'C21_LandUse_2017'!K9-'C21_LandUse_2013'!K9</f>
        <v>4.5913624699996944</v>
      </c>
      <c r="L9" s="4">
        <f>'C21_LandUse_2017'!L9-'C21_LandUse_2013'!L9</f>
        <v>-85.811212234300001</v>
      </c>
      <c r="M9" s="4">
        <f>'C21_LandUse_2017'!M9-'C21_LandUse_2013'!M9</f>
        <v>254.34224610999991</v>
      </c>
      <c r="N9" s="4">
        <f>'C21_LandUse_2017'!N9-'C21_LandUse_2013'!N9</f>
        <v>847.12968482900033</v>
      </c>
      <c r="O9" s="4">
        <f>'C21_LandUse_2017'!O9-'C21_LandUse_2013'!O9</f>
        <v>-0.90746099999978469</v>
      </c>
      <c r="P9" s="4">
        <f>'C21_LandUse_2017'!P9-'C21_LandUse_2013'!P9</f>
        <v>0.57361209710006733</v>
      </c>
      <c r="Q9" s="4">
        <f>'C21_LandUse_2017'!Q9-'C21_LandUse_2013'!Q9</f>
        <v>2.7266659000019899E-2</v>
      </c>
      <c r="R9" s="24">
        <f t="shared" si="0"/>
        <v>1603.4016194314004</v>
      </c>
      <c r="S9" s="24">
        <f t="shared" si="1"/>
        <v>-921.11600894389755</v>
      </c>
      <c r="T9" s="24">
        <f t="shared" si="2"/>
        <v>-0.84791851000084506</v>
      </c>
      <c r="U9" s="24">
        <f t="shared" si="3"/>
        <v>-681.43804828600014</v>
      </c>
      <c r="V9" s="27">
        <f t="shared" si="4"/>
        <v>546.78340549240011</v>
      </c>
      <c r="W9" s="27">
        <f t="shared" si="5"/>
        <v>1056.6182139390003</v>
      </c>
      <c r="X9" s="27">
        <f t="shared" si="6"/>
        <v>-5.4392809800005395</v>
      </c>
      <c r="Y9" s="27">
        <f t="shared" si="7"/>
        <v>4.5913624699996944</v>
      </c>
      <c r="Z9" s="27">
        <f t="shared" si="8"/>
        <v>-921.11600894389755</v>
      </c>
      <c r="AA9" s="27">
        <f t="shared" si="9"/>
        <v>-681.43804828600014</v>
      </c>
    </row>
    <row r="10" spans="1:27" x14ac:dyDescent="0.3">
      <c r="A10" s="11">
        <v>24011</v>
      </c>
      <c r="B10" s="11" t="s">
        <v>23</v>
      </c>
      <c r="C10" s="11" t="s">
        <v>28</v>
      </c>
      <c r="D10" s="4">
        <f>'C21_LandUse_2017'!D10-'C21_LandUse_2013'!D10</f>
        <v>142.64087410000002</v>
      </c>
      <c r="E10" s="4">
        <f>'C21_LandUse_2017'!E10-'C21_LandUse_2013'!E10</f>
        <v>-141.45526500001142</v>
      </c>
      <c r="F10" s="4">
        <f>'C21_LandUse_2017'!F10-'C21_LandUse_2013'!F10</f>
        <v>-5.2944010999999875</v>
      </c>
      <c r="G10" s="4">
        <f>'C21_LandUse_2017'!G10-'C21_LandUse_2013'!G10</f>
        <v>-47.13186520000454</v>
      </c>
      <c r="H10" s="4">
        <f>'C21_LandUse_2017'!H10-'C21_LandUse_2013'!H10</f>
        <v>418.72824390000005</v>
      </c>
      <c r="I10" s="4">
        <f>'C21_LandUse_2017'!I10-'C21_LandUse_2013'!I10</f>
        <v>-9.5739509500001532</v>
      </c>
      <c r="J10" s="4">
        <f>'C21_LandUse_2017'!J10-'C21_LandUse_2013'!J10</f>
        <v>-433.29547100000036</v>
      </c>
      <c r="K10" s="4">
        <f>'C21_LandUse_2017'!K10-'C21_LandUse_2013'!K10</f>
        <v>23.615986000000703</v>
      </c>
      <c r="L10" s="4">
        <f>'C21_LandUse_2017'!L10-'C21_LandUse_2013'!L10</f>
        <v>-4.5226717300000132</v>
      </c>
      <c r="M10" s="4">
        <f>'C21_LandUse_2017'!M10-'C21_LandUse_2013'!M10</f>
        <v>-3.9187025200001244</v>
      </c>
      <c r="N10" s="4">
        <f>'C21_LandUse_2017'!N10-'C21_LandUse_2013'!N10</f>
        <v>21.219374000000244</v>
      </c>
      <c r="O10" s="4">
        <f>'C21_LandUse_2017'!O10-'C21_LandUse_2013'!O10</f>
        <v>38.670663999999761</v>
      </c>
      <c r="P10" s="4">
        <f>'C21_LandUse_2017'!P10-'C21_LandUse_2013'!P10</f>
        <v>0.19180011000025843</v>
      </c>
      <c r="Q10" s="4">
        <f>'C21_LandUse_2017'!Q10-'C21_LandUse_2013'!Q10</f>
        <v>0.12625000000116415</v>
      </c>
      <c r="R10" s="24">
        <f t="shared" si="0"/>
        <v>564.57316680000008</v>
      </c>
      <c r="S10" s="24">
        <f t="shared" si="1"/>
        <v>-8.1431510900033572</v>
      </c>
      <c r="T10" s="24">
        <f t="shared" si="2"/>
        <v>-123.13368010001071</v>
      </c>
      <c r="U10" s="24">
        <f t="shared" si="3"/>
        <v>-433.29547100000036</v>
      </c>
      <c r="V10" s="27">
        <f t="shared" si="4"/>
        <v>404.63162121999989</v>
      </c>
      <c r="W10" s="27">
        <f t="shared" si="5"/>
        <v>159.94154558000014</v>
      </c>
      <c r="X10" s="27">
        <f t="shared" si="6"/>
        <v>-146.74966610001141</v>
      </c>
      <c r="Y10" s="27">
        <f t="shared" si="7"/>
        <v>23.615986000000703</v>
      </c>
      <c r="Z10" s="27">
        <f t="shared" si="8"/>
        <v>-8.1431510900033572</v>
      </c>
      <c r="AA10" s="27">
        <f t="shared" si="9"/>
        <v>-433.29547100000036</v>
      </c>
    </row>
    <row r="11" spans="1:27" x14ac:dyDescent="0.3">
      <c r="A11" s="11">
        <v>24013</v>
      </c>
      <c r="B11" s="11" t="s">
        <v>23</v>
      </c>
      <c r="C11" s="11" t="s">
        <v>29</v>
      </c>
      <c r="D11" s="4">
        <f>'C21_LandUse_2017'!D11-'C21_LandUse_2013'!D11</f>
        <v>243.90721257999999</v>
      </c>
      <c r="E11" s="4">
        <f>'C21_LandUse_2017'!E11-'C21_LandUse_2013'!E11</f>
        <v>-156.07056929000828</v>
      </c>
      <c r="F11" s="4">
        <f>'C21_LandUse_2017'!F11-'C21_LandUse_2013'!F11</f>
        <v>-7.1768519470000172</v>
      </c>
      <c r="G11" s="4">
        <f>'C21_LandUse_2017'!G11-'C21_LandUse_2013'!G11</f>
        <v>6.2949313720018836</v>
      </c>
      <c r="H11" s="4">
        <f>'C21_LandUse_2017'!H11-'C21_LandUse_2013'!H11</f>
        <v>455.0315396799997</v>
      </c>
      <c r="I11" s="4">
        <f>'C21_LandUse_2017'!I11-'C21_LandUse_2013'!I11</f>
        <v>11.144376309999643</v>
      </c>
      <c r="J11" s="4">
        <f>'C21_LandUse_2017'!J11-'C21_LandUse_2013'!J11</f>
        <v>-1226.3873368299992</v>
      </c>
      <c r="K11" s="4">
        <f>'C21_LandUse_2017'!K11-'C21_LandUse_2013'!K11</f>
        <v>-102.95624099999986</v>
      </c>
      <c r="L11" s="4">
        <f>'C21_LandUse_2017'!L11-'C21_LandUse_2013'!L11</f>
        <v>36.322995195999738</v>
      </c>
      <c r="M11" s="4">
        <f>'C21_LandUse_2017'!M11-'C21_LandUse_2013'!M11</f>
        <v>540.50590618499973</v>
      </c>
      <c r="N11" s="4">
        <f>'C21_LandUse_2017'!N11-'C21_LandUse_2013'!N11</f>
        <v>199.41542772999674</v>
      </c>
      <c r="O11" s="4">
        <f>'C21_LandUse_2017'!O11-'C21_LandUse_2013'!O11</f>
        <v>-0.27887878999990789</v>
      </c>
      <c r="P11" s="4">
        <f>'C21_LandUse_2017'!P11-'C21_LandUse_2013'!P11</f>
        <v>0.22171544999991966</v>
      </c>
      <c r="Q11" s="4">
        <f>'C21_LandUse_2017'!Q11-'C21_LandUse_2013'!Q11</f>
        <v>2.5596504000077402E-2</v>
      </c>
      <c r="R11" s="24">
        <f t="shared" si="0"/>
        <v>1486.3274576809954</v>
      </c>
      <c r="S11" s="24">
        <f t="shared" si="1"/>
        <v>6.2633645360019727</v>
      </c>
      <c r="T11" s="24">
        <f t="shared" si="2"/>
        <v>-266.20366223700819</v>
      </c>
      <c r="U11" s="24">
        <f t="shared" si="3"/>
        <v>-1226.3873368299992</v>
      </c>
      <c r="V11" s="27">
        <f t="shared" si="4"/>
        <v>502.49891118599908</v>
      </c>
      <c r="W11" s="27">
        <f t="shared" si="5"/>
        <v>983.82854649499643</v>
      </c>
      <c r="X11" s="27">
        <f t="shared" si="6"/>
        <v>-163.2474212370083</v>
      </c>
      <c r="Y11" s="27">
        <f t="shared" si="7"/>
        <v>-102.95624099999986</v>
      </c>
      <c r="Z11" s="27">
        <f t="shared" si="8"/>
        <v>6.2633645360019727</v>
      </c>
      <c r="AA11" s="27">
        <f t="shared" si="9"/>
        <v>-1226.3873368299992</v>
      </c>
    </row>
    <row r="12" spans="1:27" x14ac:dyDescent="0.3">
      <c r="A12" s="11">
        <v>24015</v>
      </c>
      <c r="B12" s="11" t="s">
        <v>23</v>
      </c>
      <c r="C12" s="11" t="s">
        <v>30</v>
      </c>
      <c r="D12" s="4">
        <f>'C21_LandUse_2017'!D12-'C21_LandUse_2013'!D12</f>
        <v>98.006450057399974</v>
      </c>
      <c r="E12" s="4">
        <f>'C21_LandUse_2017'!E12-'C21_LandUse_2013'!E12</f>
        <v>-23.838170037000964</v>
      </c>
      <c r="F12" s="4">
        <f>'C21_LandUse_2017'!F12-'C21_LandUse_2013'!F12</f>
        <v>-7.094887001999993</v>
      </c>
      <c r="G12" s="4">
        <f>'C21_LandUse_2017'!G12-'C21_LandUse_2013'!G12</f>
        <v>-442.62850875599543</v>
      </c>
      <c r="H12" s="4">
        <f>'C21_LandUse_2017'!H12-'C21_LandUse_2013'!H12</f>
        <v>604.22595299780005</v>
      </c>
      <c r="I12" s="4">
        <f>'C21_LandUse_2017'!I12-'C21_LandUse_2013'!I12</f>
        <v>-6.0584840308001731</v>
      </c>
      <c r="J12" s="4">
        <f>'C21_LandUse_2017'!J12-'C21_LandUse_2013'!J12</f>
        <v>-500.55425405299866</v>
      </c>
      <c r="K12" s="4">
        <f>'C21_LandUse_2017'!K12-'C21_LandUse_2013'!K12</f>
        <v>-68.567654739999853</v>
      </c>
      <c r="L12" s="4">
        <f>'C21_LandUse_2017'!L12-'C21_LandUse_2013'!L12</f>
        <v>28.16280755939988</v>
      </c>
      <c r="M12" s="4">
        <f>'C21_LandUse_2017'!M12-'C21_LandUse_2013'!M12</f>
        <v>229.73160543140011</v>
      </c>
      <c r="N12" s="4">
        <f>'C21_LandUse_2017'!N12-'C21_LandUse_2013'!N12</f>
        <v>69.769487250698148</v>
      </c>
      <c r="O12" s="4">
        <f>'C21_LandUse_2017'!O12-'C21_LandUse_2013'!O12</f>
        <v>18.958997019200069</v>
      </c>
      <c r="P12" s="4">
        <f>'C21_LandUse_2017'!P12-'C21_LandUse_2013'!P12</f>
        <v>-0.15776190000042334</v>
      </c>
      <c r="Q12" s="4">
        <f>'C21_LandUse_2017'!Q12-'C21_LandUse_2013'!Q12</f>
        <v>3.9549916999931156E-2</v>
      </c>
      <c r="R12" s="24">
        <f t="shared" si="0"/>
        <v>1023.837819265898</v>
      </c>
      <c r="S12" s="24">
        <f t="shared" si="1"/>
        <v>-423.78772371979585</v>
      </c>
      <c r="T12" s="24">
        <f t="shared" si="2"/>
        <v>-99.50071177900081</v>
      </c>
      <c r="U12" s="24">
        <f t="shared" si="3"/>
        <v>-500.55425405299866</v>
      </c>
      <c r="V12" s="27">
        <f t="shared" si="4"/>
        <v>626.33027652639976</v>
      </c>
      <c r="W12" s="27">
        <f t="shared" si="5"/>
        <v>397.50754273949826</v>
      </c>
      <c r="X12" s="27">
        <f t="shared" si="6"/>
        <v>-30.933057039000957</v>
      </c>
      <c r="Y12" s="27">
        <f t="shared" si="7"/>
        <v>-68.567654739999853</v>
      </c>
      <c r="Z12" s="27">
        <f t="shared" si="8"/>
        <v>-423.78772371979585</v>
      </c>
      <c r="AA12" s="27">
        <f t="shared" si="9"/>
        <v>-500.55425405299866</v>
      </c>
    </row>
    <row r="13" spans="1:27" x14ac:dyDescent="0.3">
      <c r="A13" s="11">
        <v>24017</v>
      </c>
      <c r="B13" s="11" t="s">
        <v>23</v>
      </c>
      <c r="C13" s="11" t="s">
        <v>31</v>
      </c>
      <c r="D13" s="4">
        <f>'C21_LandUse_2017'!D13-'C21_LandUse_2013'!D13</f>
        <v>312.627522817</v>
      </c>
      <c r="E13" s="4">
        <f>'C21_LandUse_2017'!E13-'C21_LandUse_2013'!E13</f>
        <v>14.514657451003586</v>
      </c>
      <c r="F13" s="4">
        <f>'C21_LandUse_2017'!F13-'C21_LandUse_2013'!F13</f>
        <v>1.1189047000000016</v>
      </c>
      <c r="G13" s="4">
        <f>'C21_LandUse_2017'!G13-'C21_LandUse_2013'!G13</f>
        <v>-811.88012190000154</v>
      </c>
      <c r="H13" s="4">
        <f>'C21_LandUse_2017'!H13-'C21_LandUse_2013'!H13</f>
        <v>583.37022004259961</v>
      </c>
      <c r="I13" s="4">
        <f>'C21_LandUse_2017'!I13-'C21_LandUse_2013'!I13</f>
        <v>85.26748907900037</v>
      </c>
      <c r="J13" s="4">
        <f>'C21_LandUse_2017'!J13-'C21_LandUse_2013'!J13</f>
        <v>-602.75630497900056</v>
      </c>
      <c r="K13" s="4">
        <f>'C21_LandUse_2017'!K13-'C21_LandUse_2013'!K13</f>
        <v>18.179534599999897</v>
      </c>
      <c r="L13" s="4">
        <f>'C21_LandUse_2017'!L13-'C21_LandUse_2013'!L13</f>
        <v>-92.712171544500052</v>
      </c>
      <c r="M13" s="4">
        <f>'C21_LandUse_2017'!M13-'C21_LandUse_2013'!M13</f>
        <v>35.083732261779915</v>
      </c>
      <c r="N13" s="4">
        <f>'C21_LandUse_2017'!N13-'C21_LandUse_2013'!N13</f>
        <v>457.44492122679731</v>
      </c>
      <c r="O13" s="4">
        <f>'C21_LandUse_2017'!O13-'C21_LandUse_2013'!O13</f>
        <v>-0.62916634999965027</v>
      </c>
      <c r="P13" s="4">
        <f>'C21_LandUse_2017'!P13-'C21_LandUse_2013'!P13</f>
        <v>0.15918331560169463</v>
      </c>
      <c r="Q13" s="4">
        <f>'C21_LandUse_2017'!Q13-'C21_LandUse_2013'!Q13</f>
        <v>0.22023269599958439</v>
      </c>
      <c r="R13" s="24">
        <f t="shared" si="0"/>
        <v>1381.0817138826771</v>
      </c>
      <c r="S13" s="24">
        <f t="shared" si="1"/>
        <v>-812.12987223839991</v>
      </c>
      <c r="T13" s="24">
        <f t="shared" si="2"/>
        <v>33.813096751003485</v>
      </c>
      <c r="U13" s="24">
        <f t="shared" si="3"/>
        <v>-602.75630497900056</v>
      </c>
      <c r="V13" s="27">
        <f t="shared" si="4"/>
        <v>575.92553757709993</v>
      </c>
      <c r="W13" s="27">
        <f t="shared" si="5"/>
        <v>805.15617630557722</v>
      </c>
      <c r="X13" s="27">
        <f t="shared" si="6"/>
        <v>15.633562151003588</v>
      </c>
      <c r="Y13" s="27">
        <f t="shared" si="7"/>
        <v>18.179534599999897</v>
      </c>
      <c r="Z13" s="27">
        <f t="shared" si="8"/>
        <v>-812.12987223839991</v>
      </c>
      <c r="AA13" s="27">
        <f t="shared" si="9"/>
        <v>-602.75630497900056</v>
      </c>
    </row>
    <row r="14" spans="1:27" x14ac:dyDescent="0.3">
      <c r="A14" s="11">
        <v>24019</v>
      </c>
      <c r="B14" s="11" t="s">
        <v>23</v>
      </c>
      <c r="C14" s="11" t="s">
        <v>32</v>
      </c>
      <c r="D14" s="4">
        <f>'C21_LandUse_2017'!D14-'C21_LandUse_2013'!D14</f>
        <v>192.96284969999999</v>
      </c>
      <c r="E14" s="4">
        <f>'C21_LandUse_2017'!E14-'C21_LandUse_2013'!E14</f>
        <v>37.038209941994864</v>
      </c>
      <c r="F14" s="4">
        <f>'C21_LandUse_2017'!F14-'C21_LandUse_2013'!F14</f>
        <v>0.84637331695000739</v>
      </c>
      <c r="G14" s="4">
        <f>'C21_LandUse_2017'!G14-'C21_LandUse_2013'!G14</f>
        <v>258.50311394369783</v>
      </c>
      <c r="H14" s="4">
        <f>'C21_LandUse_2017'!H14-'C21_LandUse_2013'!H14</f>
        <v>192.70758835690003</v>
      </c>
      <c r="I14" s="4">
        <f>'C21_LandUse_2017'!I14-'C21_LandUse_2013'!I14</f>
        <v>-23.57758143159981</v>
      </c>
      <c r="J14" s="4">
        <f>'C21_LandUse_2017'!J14-'C21_LandUse_2013'!J14</f>
        <v>-538.93955621999885</v>
      </c>
      <c r="K14" s="4">
        <f>'C21_LandUse_2017'!K14-'C21_LandUse_2013'!K14</f>
        <v>-56.723830474999886</v>
      </c>
      <c r="L14" s="4">
        <f>'C21_LandUse_2017'!L14-'C21_LandUse_2013'!L14</f>
        <v>-32.917872737000039</v>
      </c>
      <c r="M14" s="4">
        <f>'C21_LandUse_2017'!M14-'C21_LandUse_2013'!M14</f>
        <v>4.7007032770002297</v>
      </c>
      <c r="N14" s="4">
        <f>'C21_LandUse_2017'!N14-'C21_LandUse_2013'!N14</f>
        <v>-33.620033471999704</v>
      </c>
      <c r="O14" s="4">
        <f>'C21_LandUse_2017'!O14-'C21_LandUse_2013'!O14</f>
        <v>-1.989873999998963</v>
      </c>
      <c r="P14" s="4">
        <f>'C21_LandUse_2017'!P14-'C21_LandUse_2013'!P14</f>
        <v>0.99431337800001529</v>
      </c>
      <c r="Q14" s="4">
        <f>'C21_LandUse_2017'!Q14-'C21_LandUse_2013'!Q14</f>
        <v>1.7223171000296134E-2</v>
      </c>
      <c r="R14" s="24">
        <f t="shared" si="0"/>
        <v>300.2556536933007</v>
      </c>
      <c r="S14" s="24">
        <f t="shared" si="1"/>
        <v>257.52477649269917</v>
      </c>
      <c r="T14" s="24">
        <f t="shared" si="2"/>
        <v>-18.839247216055014</v>
      </c>
      <c r="U14" s="24">
        <f t="shared" si="3"/>
        <v>-538.93955621999885</v>
      </c>
      <c r="V14" s="27">
        <f t="shared" si="4"/>
        <v>136.21213418830018</v>
      </c>
      <c r="W14" s="27">
        <f t="shared" si="5"/>
        <v>164.04351950500052</v>
      </c>
      <c r="X14" s="27">
        <f t="shared" si="6"/>
        <v>37.884583258944872</v>
      </c>
      <c r="Y14" s="27">
        <f t="shared" si="7"/>
        <v>-56.723830474999886</v>
      </c>
      <c r="Z14" s="27">
        <f t="shared" si="8"/>
        <v>257.52477649269917</v>
      </c>
      <c r="AA14" s="27">
        <f t="shared" si="9"/>
        <v>-538.93955621999885</v>
      </c>
    </row>
    <row r="15" spans="1:27" x14ac:dyDescent="0.3">
      <c r="A15" s="11">
        <v>24021</v>
      </c>
      <c r="B15" s="11" t="s">
        <v>23</v>
      </c>
      <c r="C15" s="11" t="s">
        <v>33</v>
      </c>
      <c r="D15" s="4">
        <f>'C21_LandUse_2017'!D15-'C21_LandUse_2013'!D15</f>
        <v>490.31534099999999</v>
      </c>
      <c r="E15" s="4">
        <f>'C21_LandUse_2017'!E15-'C21_LandUse_2013'!E15</f>
        <v>-184.72340838999662</v>
      </c>
      <c r="F15" s="4">
        <f>'C21_LandUse_2017'!F15-'C21_LandUse_2013'!F15</f>
        <v>-11.210461649000024</v>
      </c>
      <c r="G15" s="4">
        <f>'C21_LandUse_2017'!G15-'C21_LandUse_2013'!G15</f>
        <v>-117.45466474600835</v>
      </c>
      <c r="H15" s="4">
        <f>'C21_LandUse_2017'!H15-'C21_LandUse_2013'!H15</f>
        <v>759.52893357620087</v>
      </c>
      <c r="I15" s="4">
        <f>'C21_LandUse_2017'!I15-'C21_LandUse_2013'!I15</f>
        <v>129.34855188999973</v>
      </c>
      <c r="J15" s="4">
        <f>'C21_LandUse_2017'!J15-'C21_LandUse_2013'!J15</f>
        <v>-1501.8826365999994</v>
      </c>
      <c r="K15" s="4">
        <f>'C21_LandUse_2017'!K15-'C21_LandUse_2013'!K15</f>
        <v>-182.18780400000105</v>
      </c>
      <c r="L15" s="4">
        <f>'C21_LandUse_2017'!L15-'C21_LandUse_2013'!L15</f>
        <v>2.0792600670997672</v>
      </c>
      <c r="M15" s="4">
        <f>'C21_LandUse_2017'!M15-'C21_LandUse_2013'!M15</f>
        <v>116.91875145300037</v>
      </c>
      <c r="N15" s="4">
        <f>'C21_LandUse_2017'!N15-'C21_LandUse_2013'!N15</f>
        <v>523.96913223939919</v>
      </c>
      <c r="O15" s="4">
        <f>'C21_LandUse_2017'!O15-'C21_LandUse_2013'!O15</f>
        <v>-25.190346890000001</v>
      </c>
      <c r="P15" s="4">
        <f>'C21_LandUse_2017'!P15-'C21_LandUse_2013'!P15</f>
        <v>0.44498588999999811</v>
      </c>
      <c r="Q15" s="4">
        <f>'C21_LandUse_2017'!Q15-'C21_LandUse_2013'!Q15</f>
        <v>5.6181561199991847E-2</v>
      </c>
      <c r="R15" s="24">
        <f t="shared" si="0"/>
        <v>2022.1599702256999</v>
      </c>
      <c r="S15" s="24">
        <f t="shared" si="1"/>
        <v>-142.14384418480836</v>
      </c>
      <c r="T15" s="24">
        <f t="shared" si="2"/>
        <v>-378.1216740389977</v>
      </c>
      <c r="U15" s="24">
        <f t="shared" si="3"/>
        <v>-1501.8826365999994</v>
      </c>
      <c r="V15" s="27">
        <f t="shared" si="4"/>
        <v>890.95674553330036</v>
      </c>
      <c r="W15" s="27">
        <f t="shared" si="5"/>
        <v>1131.2032246923995</v>
      </c>
      <c r="X15" s="27">
        <f t="shared" si="6"/>
        <v>-195.93387003899664</v>
      </c>
      <c r="Y15" s="27">
        <f t="shared" si="7"/>
        <v>-182.18780400000105</v>
      </c>
      <c r="Z15" s="27">
        <f t="shared" si="8"/>
        <v>-142.14384418480836</v>
      </c>
      <c r="AA15" s="27">
        <f t="shared" si="9"/>
        <v>-1501.8826365999994</v>
      </c>
    </row>
    <row r="16" spans="1:27" x14ac:dyDescent="0.3">
      <c r="A16" s="11">
        <v>24023</v>
      </c>
      <c r="B16" s="11" t="s">
        <v>23</v>
      </c>
      <c r="C16" s="11" t="s">
        <v>34</v>
      </c>
      <c r="D16" s="4">
        <f>'C21_LandUse_2017'!D16-'C21_LandUse_2013'!D16</f>
        <v>159.18296207</v>
      </c>
      <c r="E16" s="4">
        <f>'C21_LandUse_2017'!E16-'C21_LandUse_2013'!E16</f>
        <v>8.8877084800005832</v>
      </c>
      <c r="F16" s="4">
        <f>'C21_LandUse_2017'!F16-'C21_LandUse_2013'!F16</f>
        <v>-10.657475939999998</v>
      </c>
      <c r="G16" s="4">
        <f>'C21_LandUse_2017'!G16-'C21_LandUse_2013'!G16</f>
        <v>-1825.5076600000029</v>
      </c>
      <c r="H16" s="4">
        <f>'C21_LandUse_2017'!H16-'C21_LandUse_2013'!H16</f>
        <v>67.685520812000505</v>
      </c>
      <c r="I16" s="4">
        <f>'C21_LandUse_2017'!I16-'C21_LandUse_2013'!I16</f>
        <v>-12.815114772000015</v>
      </c>
      <c r="J16" s="4">
        <f>'C21_LandUse_2017'!J16-'C21_LandUse_2013'!J16</f>
        <v>1471.2235120000005</v>
      </c>
      <c r="K16" s="4">
        <f>'C21_LandUse_2017'!K16-'C21_LandUse_2013'!K16</f>
        <v>72.144423999998253</v>
      </c>
      <c r="L16" s="4">
        <f>'C21_LandUse_2017'!L16-'C21_LandUse_2013'!L16</f>
        <v>-4.9540748989998065</v>
      </c>
      <c r="M16" s="4">
        <f>'C21_LandUse_2017'!M16-'C21_LandUse_2013'!M16</f>
        <v>26.369915500001298</v>
      </c>
      <c r="N16" s="4">
        <f>'C21_LandUse_2017'!N16-'C21_LandUse_2013'!N16</f>
        <v>43.500284509998892</v>
      </c>
      <c r="O16" s="4">
        <f>'C21_LandUse_2017'!O16-'C21_LandUse_2013'!O16</f>
        <v>4.5981739999997444</v>
      </c>
      <c r="P16" s="4">
        <f>'C21_LandUse_2017'!P16-'C21_LandUse_2013'!P16</f>
        <v>0.27258537999978216</v>
      </c>
      <c r="Q16" s="4">
        <f>'C21_LandUse_2017'!Q16-'C21_LandUse_2013'!Q16</f>
        <v>5.9240000000045256E-2</v>
      </c>
      <c r="R16" s="24">
        <f t="shared" si="0"/>
        <v>278.9694932210009</v>
      </c>
      <c r="S16" s="24">
        <f t="shared" si="1"/>
        <v>-1820.5776606200034</v>
      </c>
      <c r="T16" s="24">
        <f t="shared" si="2"/>
        <v>70.374656539998838</v>
      </c>
      <c r="U16" s="24">
        <f t="shared" si="3"/>
        <v>1471.2235120000005</v>
      </c>
      <c r="V16" s="27">
        <f t="shared" si="4"/>
        <v>49.916331141000683</v>
      </c>
      <c r="W16" s="27">
        <f t="shared" si="5"/>
        <v>229.05316208000019</v>
      </c>
      <c r="X16" s="27">
        <f t="shared" si="6"/>
        <v>-1.7697674599994144</v>
      </c>
      <c r="Y16" s="27">
        <f t="shared" si="7"/>
        <v>72.144423999998253</v>
      </c>
      <c r="Z16" s="27">
        <f t="shared" si="8"/>
        <v>-1820.5776606200034</v>
      </c>
      <c r="AA16" s="27">
        <f t="shared" si="9"/>
        <v>1471.2235120000005</v>
      </c>
    </row>
    <row r="17" spans="1:27" x14ac:dyDescent="0.3">
      <c r="A17" s="11">
        <v>24025</v>
      </c>
      <c r="B17" s="11" t="s">
        <v>23</v>
      </c>
      <c r="C17" s="11" t="s">
        <v>35</v>
      </c>
      <c r="D17" s="4">
        <f>'C21_LandUse_2017'!D17-'C21_LandUse_2013'!D17</f>
        <v>122.62429649999996</v>
      </c>
      <c r="E17" s="4">
        <f>'C21_LandUse_2017'!E17-'C21_LandUse_2013'!E17</f>
        <v>-24.65277223999874</v>
      </c>
      <c r="F17" s="4">
        <f>'C21_LandUse_2017'!F17-'C21_LandUse_2013'!F17</f>
        <v>-2.0526439399999958</v>
      </c>
      <c r="G17" s="4">
        <f>'C21_LandUse_2017'!G17-'C21_LandUse_2013'!G17</f>
        <v>-498.37637062599242</v>
      </c>
      <c r="H17" s="4">
        <f>'C21_LandUse_2017'!H17-'C21_LandUse_2013'!H17</f>
        <v>892.60000757099988</v>
      </c>
      <c r="I17" s="4">
        <f>'C21_LandUse_2017'!I17-'C21_LandUse_2013'!I17</f>
        <v>34.521236207000584</v>
      </c>
      <c r="J17" s="4">
        <f>'C21_LandUse_2017'!J17-'C21_LandUse_2013'!J17</f>
        <v>-1380.1370771349993</v>
      </c>
      <c r="K17" s="4">
        <f>'C21_LandUse_2017'!K17-'C21_LandUse_2013'!K17</f>
        <v>-38.228442500003439</v>
      </c>
      <c r="L17" s="4">
        <f>'C21_LandUse_2017'!L17-'C21_LandUse_2013'!L17</f>
        <v>6.5721407430000909</v>
      </c>
      <c r="M17" s="4">
        <f>'C21_LandUse_2017'!M17-'C21_LandUse_2013'!M17</f>
        <v>300.46314377469935</v>
      </c>
      <c r="N17" s="4">
        <f>'C21_LandUse_2017'!N17-'C21_LandUse_2013'!N17</f>
        <v>586.84406059509638</v>
      </c>
      <c r="O17" s="4">
        <f>'C21_LandUse_2017'!O17-'C21_LandUse_2013'!O17</f>
        <v>-0.48986129419972713</v>
      </c>
      <c r="P17" s="4">
        <f>'C21_LandUse_2017'!P17-'C21_LandUse_2013'!P17</f>
        <v>0.34043499759991391</v>
      </c>
      <c r="Q17" s="4">
        <f>'C21_LandUse_2017'!Q17-'C21_LandUse_2013'!Q17</f>
        <v>-2.7963590000126715E-2</v>
      </c>
      <c r="R17" s="24">
        <f t="shared" si="0"/>
        <v>1943.6248853907962</v>
      </c>
      <c r="S17" s="24">
        <f t="shared" si="1"/>
        <v>-498.55376051259236</v>
      </c>
      <c r="T17" s="24">
        <f t="shared" si="2"/>
        <v>-64.933858680002174</v>
      </c>
      <c r="U17" s="24">
        <f t="shared" si="3"/>
        <v>-1380.1370771349993</v>
      </c>
      <c r="V17" s="27">
        <f t="shared" si="4"/>
        <v>933.69338452100055</v>
      </c>
      <c r="W17" s="27">
        <f t="shared" si="5"/>
        <v>1009.9315008697956</v>
      </c>
      <c r="X17" s="27">
        <f t="shared" si="6"/>
        <v>-26.705416179998736</v>
      </c>
      <c r="Y17" s="27">
        <f t="shared" si="7"/>
        <v>-38.228442500003439</v>
      </c>
      <c r="Z17" s="27">
        <f t="shared" si="8"/>
        <v>-498.55376051259236</v>
      </c>
      <c r="AA17" s="27">
        <f t="shared" si="9"/>
        <v>-1380.1370771349993</v>
      </c>
    </row>
    <row r="18" spans="1:27" x14ac:dyDescent="0.3">
      <c r="A18" s="11">
        <v>24027</v>
      </c>
      <c r="B18" s="11" t="s">
        <v>23</v>
      </c>
      <c r="C18" s="11" t="s">
        <v>36</v>
      </c>
      <c r="D18" s="4">
        <f>'C21_LandUse_2017'!D18-'C21_LandUse_2013'!D18</f>
        <v>-79.632876656000008</v>
      </c>
      <c r="E18" s="4">
        <f>'C21_LandUse_2017'!E18-'C21_LandUse_2013'!E18</f>
        <v>-9.215327170000819</v>
      </c>
      <c r="F18" s="4">
        <f>'C21_LandUse_2017'!F18-'C21_LandUse_2013'!F18</f>
        <v>0.6043743500000005</v>
      </c>
      <c r="G18" s="4">
        <f>'C21_LandUse_2017'!G18-'C21_LandUse_2013'!G18</f>
        <v>-831.23408799999743</v>
      </c>
      <c r="H18" s="4">
        <f>'C21_LandUse_2017'!H18-'C21_LandUse_2013'!H18</f>
        <v>1155.5906807699994</v>
      </c>
      <c r="I18" s="4">
        <f>'C21_LandUse_2017'!I18-'C21_LandUse_2013'!I18</f>
        <v>113.26090708999982</v>
      </c>
      <c r="J18" s="4">
        <f>'C21_LandUse_2017'!J18-'C21_LandUse_2013'!J18</f>
        <v>-1085.2225694999997</v>
      </c>
      <c r="K18" s="4">
        <f>'C21_LandUse_2017'!K18-'C21_LandUse_2013'!K18</f>
        <v>-16.343249000001379</v>
      </c>
      <c r="L18" s="4">
        <f>'C21_LandUse_2017'!L18-'C21_LandUse_2013'!L18</f>
        <v>-27.478086820100543</v>
      </c>
      <c r="M18" s="4">
        <f>'C21_LandUse_2017'!M18-'C21_LandUse_2013'!M18</f>
        <v>86.557843419999699</v>
      </c>
      <c r="N18" s="4">
        <f>'C21_LandUse_2017'!N18-'C21_LandUse_2013'!N18</f>
        <v>695.8292591999998</v>
      </c>
      <c r="O18" s="4">
        <f>'C21_LandUse_2017'!O18-'C21_LandUse_2013'!O18</f>
        <v>-2.7898491700002523</v>
      </c>
      <c r="P18" s="4">
        <f>'C21_LandUse_2017'!P18-'C21_LandUse_2013'!P18</f>
        <v>5.8764662000157841E-2</v>
      </c>
      <c r="Q18" s="4">
        <f>'C21_LandUse_2017'!Q18-'C21_LandUse_2013'!Q18</f>
        <v>1.3360500000089814E-2</v>
      </c>
      <c r="R18" s="24">
        <f t="shared" si="0"/>
        <v>1944.1277270038981</v>
      </c>
      <c r="S18" s="24">
        <f t="shared" si="1"/>
        <v>-833.95181200799743</v>
      </c>
      <c r="T18" s="24">
        <f t="shared" si="2"/>
        <v>-24.954201820002197</v>
      </c>
      <c r="U18" s="24">
        <f t="shared" si="3"/>
        <v>-1085.2225694999997</v>
      </c>
      <c r="V18" s="27">
        <f t="shared" si="4"/>
        <v>1241.3735010398987</v>
      </c>
      <c r="W18" s="27">
        <f t="shared" si="5"/>
        <v>702.75422596399949</v>
      </c>
      <c r="X18" s="27">
        <f t="shared" si="6"/>
        <v>-8.6109528200008185</v>
      </c>
      <c r="Y18" s="27">
        <f t="shared" si="7"/>
        <v>-16.343249000001379</v>
      </c>
      <c r="Z18" s="27">
        <f t="shared" si="8"/>
        <v>-833.95181200799743</v>
      </c>
      <c r="AA18" s="27">
        <f t="shared" si="9"/>
        <v>-1085.2225694999997</v>
      </c>
    </row>
    <row r="19" spans="1:27" x14ac:dyDescent="0.3">
      <c r="A19" s="11">
        <v>24029</v>
      </c>
      <c r="B19" s="11" t="s">
        <v>23</v>
      </c>
      <c r="C19" s="11" t="s">
        <v>18</v>
      </c>
      <c r="D19" s="4">
        <f>'C21_LandUse_2017'!D19-'C21_LandUse_2013'!D19</f>
        <v>165.50922199999999</v>
      </c>
      <c r="E19" s="4">
        <f>'C21_LandUse_2017'!E19-'C21_LandUse_2013'!E19</f>
        <v>-98.86351373999787</v>
      </c>
      <c r="F19" s="4">
        <f>'C21_LandUse_2017'!F19-'C21_LandUse_2013'!F19</f>
        <v>4.6521110770000007</v>
      </c>
      <c r="G19" s="4">
        <f>'C21_LandUse_2017'!G19-'C21_LandUse_2013'!G19</f>
        <v>-11.642705108999508</v>
      </c>
      <c r="H19" s="4">
        <f>'C21_LandUse_2017'!H19-'C21_LandUse_2013'!H19</f>
        <v>113.4531669500002</v>
      </c>
      <c r="I19" s="4">
        <f>'C21_LandUse_2017'!I19-'C21_LandUse_2013'!I19</f>
        <v>-12.910908419999942</v>
      </c>
      <c r="J19" s="4">
        <f>'C21_LandUse_2017'!J19-'C21_LandUse_2013'!J19</f>
        <v>-109.68306465000023</v>
      </c>
      <c r="K19" s="4">
        <f>'C21_LandUse_2017'!K19-'C21_LandUse_2013'!K19</f>
        <v>-2.5922648000005211</v>
      </c>
      <c r="L19" s="4">
        <f>'C21_LandUse_2017'!L19-'C21_LandUse_2013'!L19</f>
        <v>-1.6342493418999879</v>
      </c>
      <c r="M19" s="4">
        <f>'C21_LandUse_2017'!M19-'C21_LandUse_2013'!M19</f>
        <v>39.935270816999946</v>
      </c>
      <c r="N19" s="4">
        <f>'C21_LandUse_2017'!N19-'C21_LandUse_2013'!N19</f>
        <v>-111.69921066999996</v>
      </c>
      <c r="O19" s="4">
        <f>'C21_LandUse_2017'!O19-'C21_LandUse_2013'!O19</f>
        <v>25.442879999999604</v>
      </c>
      <c r="P19" s="4">
        <f>'C21_LandUse_2017'!P19-'C21_LandUse_2013'!P19</f>
        <v>0.20774723999966227</v>
      </c>
      <c r="Q19" s="4">
        <f>'C21_LandUse_2017'!Q19-'C21_LandUse_2013'!Q19</f>
        <v>-0.1771920000001046</v>
      </c>
      <c r="R19" s="24">
        <f t="shared" si="0"/>
        <v>192.65329133510028</v>
      </c>
      <c r="S19" s="24">
        <f t="shared" si="1"/>
        <v>13.830730130999655</v>
      </c>
      <c r="T19" s="24">
        <f t="shared" si="2"/>
        <v>-96.803667462998391</v>
      </c>
      <c r="U19" s="24">
        <f t="shared" si="3"/>
        <v>-109.68306465000023</v>
      </c>
      <c r="V19" s="27">
        <f t="shared" si="4"/>
        <v>98.908009188100266</v>
      </c>
      <c r="W19" s="27">
        <f t="shared" si="5"/>
        <v>93.745282146999983</v>
      </c>
      <c r="X19" s="27">
        <f t="shared" si="6"/>
        <v>-94.21140266299787</v>
      </c>
      <c r="Y19" s="27">
        <f t="shared" si="7"/>
        <v>-2.5922648000005211</v>
      </c>
      <c r="Z19" s="27">
        <f t="shared" si="8"/>
        <v>13.830730130999655</v>
      </c>
      <c r="AA19" s="27">
        <f t="shared" si="9"/>
        <v>-109.68306465000023</v>
      </c>
    </row>
    <row r="20" spans="1:27" x14ac:dyDescent="0.3">
      <c r="A20" s="11">
        <v>24031</v>
      </c>
      <c r="B20" s="11" t="s">
        <v>23</v>
      </c>
      <c r="C20" s="11" t="s">
        <v>37</v>
      </c>
      <c r="D20" s="4">
        <f>'C21_LandUse_2017'!D20-'C21_LandUse_2013'!D20</f>
        <v>238.10059328</v>
      </c>
      <c r="E20" s="4">
        <f>'C21_LandUse_2017'!E20-'C21_LandUse_2013'!E20</f>
        <v>61.367489794101857</v>
      </c>
      <c r="F20" s="4">
        <f>'C21_LandUse_2017'!F20-'C21_LandUse_2013'!F20</f>
        <v>1.0439066455699901</v>
      </c>
      <c r="G20" s="4">
        <f>'C21_LandUse_2017'!G20-'C21_LandUse_2013'!G20</f>
        <v>-1843.6331299799931</v>
      </c>
      <c r="H20" s="4">
        <f>'C21_LandUse_2017'!H20-'C21_LandUse_2013'!H20</f>
        <v>1327.9308837434983</v>
      </c>
      <c r="I20" s="4">
        <f>'C21_LandUse_2017'!I20-'C21_LandUse_2013'!I20</f>
        <v>103.93601118200058</v>
      </c>
      <c r="J20" s="4">
        <f>'C21_LandUse_2017'!J20-'C21_LandUse_2013'!J20</f>
        <v>658.06257550000009</v>
      </c>
      <c r="K20" s="4">
        <f>'C21_LandUse_2017'!K20-'C21_LandUse_2013'!K20</f>
        <v>70.808753327597515</v>
      </c>
      <c r="L20" s="4">
        <f>'C21_LandUse_2017'!L20-'C21_LandUse_2013'!L20</f>
        <v>-739.36810273399897</v>
      </c>
      <c r="M20" s="4">
        <f>'C21_LandUse_2017'!M20-'C21_LandUse_2013'!M20</f>
        <v>-3012.2664978728026</v>
      </c>
      <c r="N20" s="4">
        <f>'C21_LandUse_2017'!N20-'C21_LandUse_2013'!N20</f>
        <v>3139.2406226480016</v>
      </c>
      <c r="O20" s="4">
        <f>'C21_LandUse_2017'!O20-'C21_LandUse_2013'!O20</f>
        <v>-6.1918808499995066</v>
      </c>
      <c r="P20" s="4">
        <f>'C21_LandUse_2017'!P20-'C21_LandUse_2013'!P20</f>
        <v>0.90036855090011159</v>
      </c>
      <c r="Q20" s="4">
        <f>'C21_LandUse_2017'!Q20-'C21_LandUse_2013'!Q20</f>
        <v>6.7113500000232307E-2</v>
      </c>
      <c r="R20" s="24">
        <f t="shared" si="0"/>
        <v>1057.5735102466988</v>
      </c>
      <c r="S20" s="24">
        <f t="shared" si="1"/>
        <v>-1848.8575287790923</v>
      </c>
      <c r="T20" s="24">
        <f t="shared" si="2"/>
        <v>133.22014976726936</v>
      </c>
      <c r="U20" s="24">
        <f t="shared" si="3"/>
        <v>658.06257550000009</v>
      </c>
      <c r="V20" s="27">
        <f t="shared" si="4"/>
        <v>692.49879219149989</v>
      </c>
      <c r="W20" s="27">
        <f t="shared" si="5"/>
        <v>365.0747180551989</v>
      </c>
      <c r="X20" s="27">
        <f t="shared" si="6"/>
        <v>62.411396439671847</v>
      </c>
      <c r="Y20" s="27">
        <f t="shared" si="7"/>
        <v>70.808753327597515</v>
      </c>
      <c r="Z20" s="27">
        <f t="shared" si="8"/>
        <v>-1848.8575287790923</v>
      </c>
      <c r="AA20" s="27">
        <f t="shared" si="9"/>
        <v>658.06257550000009</v>
      </c>
    </row>
    <row r="21" spans="1:27" x14ac:dyDescent="0.3">
      <c r="A21" s="11">
        <v>24033</v>
      </c>
      <c r="B21" s="11" t="s">
        <v>23</v>
      </c>
      <c r="C21" s="11" t="s">
        <v>38</v>
      </c>
      <c r="D21" s="4">
        <f>'C21_LandUse_2017'!D21-'C21_LandUse_2013'!D21</f>
        <v>-397.5675920970001</v>
      </c>
      <c r="E21" s="4">
        <f>'C21_LandUse_2017'!E21-'C21_LandUse_2013'!E21</f>
        <v>20.948826661398925</v>
      </c>
      <c r="F21" s="4">
        <f>'C21_LandUse_2017'!F21-'C21_LandUse_2013'!F21</f>
        <v>1.0815897760000013</v>
      </c>
      <c r="G21" s="4">
        <f>'C21_LandUse_2017'!G21-'C21_LandUse_2013'!G21</f>
        <v>-3906.8083791200042</v>
      </c>
      <c r="H21" s="4">
        <f>'C21_LandUse_2017'!H21-'C21_LandUse_2013'!H21</f>
        <v>2352.6179515417025</v>
      </c>
      <c r="I21" s="4">
        <f>'C21_LandUse_2017'!I21-'C21_LandUse_2013'!I21</f>
        <v>245.23516452289914</v>
      </c>
      <c r="J21" s="4">
        <f>'C21_LandUse_2017'!J21-'C21_LandUse_2013'!J21</f>
        <v>1211.2201788979983</v>
      </c>
      <c r="K21" s="4">
        <f>'C21_LandUse_2017'!K21-'C21_LandUse_2013'!K21</f>
        <v>35.139064390000385</v>
      </c>
      <c r="L21" s="4">
        <f>'C21_LandUse_2017'!L21-'C21_LandUse_2013'!L21</f>
        <v>-628.07298964863003</v>
      </c>
      <c r="M21" s="4">
        <f>'C21_LandUse_2017'!M21-'C21_LandUse_2013'!M21</f>
        <v>-2011.5941492327984</v>
      </c>
      <c r="N21" s="4">
        <f>'C21_LandUse_2017'!N21-'C21_LandUse_2013'!N21</f>
        <v>3097.690747766901</v>
      </c>
      <c r="O21" s="4">
        <f>'C21_LandUse_2017'!O21-'C21_LandUse_2013'!O21</f>
        <v>-22.053239627999574</v>
      </c>
      <c r="P21" s="4">
        <f>'C21_LandUse_2017'!P21-'C21_LandUse_2013'!P21</f>
        <v>2.0611105589996441</v>
      </c>
      <c r="Q21" s="4">
        <f>'C21_LandUse_2017'!Q21-'C21_LandUse_2013'!Q21</f>
        <v>9.7722040000007837E-2</v>
      </c>
      <c r="R21" s="24">
        <f t="shared" si="0"/>
        <v>2658.3091328530741</v>
      </c>
      <c r="S21" s="24">
        <f t="shared" si="1"/>
        <v>-3926.7027861490042</v>
      </c>
      <c r="T21" s="24">
        <f t="shared" si="2"/>
        <v>57.169480827399312</v>
      </c>
      <c r="U21" s="24">
        <f t="shared" si="3"/>
        <v>1211.2201788979983</v>
      </c>
      <c r="V21" s="27">
        <f t="shared" si="4"/>
        <v>1969.7801264159716</v>
      </c>
      <c r="W21" s="27">
        <f t="shared" si="5"/>
        <v>688.52900643710245</v>
      </c>
      <c r="X21" s="27">
        <f t="shared" si="6"/>
        <v>22.030416437398927</v>
      </c>
      <c r="Y21" s="27">
        <f t="shared" si="7"/>
        <v>35.139064390000385</v>
      </c>
      <c r="Z21" s="27">
        <f t="shared" si="8"/>
        <v>-3926.7027861490042</v>
      </c>
      <c r="AA21" s="27">
        <f t="shared" si="9"/>
        <v>1211.2201788979983</v>
      </c>
    </row>
    <row r="22" spans="1:27" x14ac:dyDescent="0.3">
      <c r="A22" s="11">
        <v>24035</v>
      </c>
      <c r="B22" s="11" t="s">
        <v>23</v>
      </c>
      <c r="C22" s="11" t="s">
        <v>39</v>
      </c>
      <c r="D22" s="4">
        <f>'C21_LandUse_2017'!D22-'C21_LandUse_2013'!D22</f>
        <v>131.37581939999998</v>
      </c>
      <c r="E22" s="4">
        <f>'C21_LandUse_2017'!E22-'C21_LandUse_2013'!E22</f>
        <v>-452.31738029999542</v>
      </c>
      <c r="F22" s="4">
        <f>'C21_LandUse_2017'!F22-'C21_LandUse_2013'!F22</f>
        <v>10.472570830000009</v>
      </c>
      <c r="G22" s="4">
        <f>'C21_LandUse_2017'!G22-'C21_LandUse_2013'!G22</f>
        <v>262.65187629999855</v>
      </c>
      <c r="H22" s="4">
        <f>'C21_LandUse_2017'!H22-'C21_LandUse_2013'!H22</f>
        <v>489.75633149999976</v>
      </c>
      <c r="I22" s="4">
        <f>'C21_LandUse_2017'!I22-'C21_LandUse_2013'!I22</f>
        <v>32.827218226999776</v>
      </c>
      <c r="J22" s="4">
        <f>'C21_LandUse_2017'!J22-'C21_LandUse_2013'!J22</f>
        <v>-740.51421499999924</v>
      </c>
      <c r="K22" s="4">
        <f>'C21_LandUse_2017'!K22-'C21_LandUse_2013'!K22</f>
        <v>-88.160602400000244</v>
      </c>
      <c r="L22" s="4">
        <f>'C21_LandUse_2017'!L22-'C21_LandUse_2013'!L22</f>
        <v>-0.58153642779996062</v>
      </c>
      <c r="M22" s="4">
        <f>'C21_LandUse_2017'!M22-'C21_LandUse_2013'!M22</f>
        <v>82.382452450000073</v>
      </c>
      <c r="N22" s="4">
        <f>'C21_LandUse_2017'!N22-'C21_LandUse_2013'!N22</f>
        <v>235.25048459999743</v>
      </c>
      <c r="O22" s="4">
        <f>'C21_LandUse_2017'!O22-'C21_LandUse_2013'!O22</f>
        <v>37.435962000000472</v>
      </c>
      <c r="P22" s="4">
        <f>'C21_LandUse_2017'!P22-'C21_LandUse_2013'!P22</f>
        <v>-5.3093979999175644E-2</v>
      </c>
      <c r="Q22" s="4">
        <f>'C21_LandUse_2017'!Q22-'C21_LandUse_2013'!Q22</f>
        <v>-0.52096684999924037</v>
      </c>
      <c r="R22" s="24">
        <f t="shared" si="0"/>
        <v>971.01076974919704</v>
      </c>
      <c r="S22" s="24">
        <f t="shared" si="1"/>
        <v>299.5137774700006</v>
      </c>
      <c r="T22" s="24">
        <f t="shared" si="2"/>
        <v>-530.00541186999567</v>
      </c>
      <c r="U22" s="24">
        <f t="shared" si="3"/>
        <v>-740.51421499999924</v>
      </c>
      <c r="V22" s="27">
        <f t="shared" si="4"/>
        <v>522.00201329919958</v>
      </c>
      <c r="W22" s="27">
        <f t="shared" si="5"/>
        <v>449.00875644999746</v>
      </c>
      <c r="X22" s="27">
        <f t="shared" si="6"/>
        <v>-441.84480946999543</v>
      </c>
      <c r="Y22" s="27">
        <f t="shared" si="7"/>
        <v>-88.160602400000244</v>
      </c>
      <c r="Z22" s="27">
        <f t="shared" si="8"/>
        <v>299.5137774700006</v>
      </c>
      <c r="AA22" s="27">
        <f t="shared" si="9"/>
        <v>-740.51421499999924</v>
      </c>
    </row>
    <row r="23" spans="1:27" x14ac:dyDescent="0.3">
      <c r="A23" s="11">
        <v>24037</v>
      </c>
      <c r="B23" s="11" t="s">
        <v>23</v>
      </c>
      <c r="C23" s="11" t="s">
        <v>40</v>
      </c>
      <c r="D23" s="4">
        <f>'C21_LandUse_2017'!D23-'C21_LandUse_2013'!D23</f>
        <v>192.26721109999994</v>
      </c>
      <c r="E23" s="4">
        <f>'C21_LandUse_2017'!E23-'C21_LandUse_2013'!E23</f>
        <v>-89.709777423999185</v>
      </c>
      <c r="F23" s="4">
        <f>'C21_LandUse_2017'!F23-'C21_LandUse_2013'!F23</f>
        <v>-2.057953224000002</v>
      </c>
      <c r="G23" s="4">
        <f>'C21_LandUse_2017'!G23-'C21_LandUse_2013'!G23</f>
        <v>-314.99331299999903</v>
      </c>
      <c r="H23" s="4">
        <f>'C21_LandUse_2017'!H23-'C21_LandUse_2013'!H23</f>
        <v>443.14397196430036</v>
      </c>
      <c r="I23" s="4">
        <f>'C21_LandUse_2017'!I23-'C21_LandUse_2013'!I23</f>
        <v>28.751991229999931</v>
      </c>
      <c r="J23" s="4">
        <f>'C21_LandUse_2017'!J23-'C21_LandUse_2013'!J23</f>
        <v>-560.11440479999965</v>
      </c>
      <c r="K23" s="4">
        <f>'C21_LandUse_2017'!K23-'C21_LandUse_2013'!K23</f>
        <v>-17.979332599999907</v>
      </c>
      <c r="L23" s="4">
        <f>'C21_LandUse_2017'!L23-'C21_LandUse_2013'!L23</f>
        <v>-62.252157484000008</v>
      </c>
      <c r="M23" s="4">
        <f>'C21_LandUse_2017'!M23-'C21_LandUse_2013'!M23</f>
        <v>77.823623561999739</v>
      </c>
      <c r="N23" s="4">
        <f>'C21_LandUse_2017'!N23-'C21_LandUse_2013'!N23</f>
        <v>305.876739000003</v>
      </c>
      <c r="O23" s="4">
        <f>'C21_LandUse_2017'!O23-'C21_LandUse_2013'!O23</f>
        <v>-2.1473470000000816</v>
      </c>
      <c r="P23" s="4">
        <f>'C21_LandUse_2017'!P23-'C21_LandUse_2013'!P23</f>
        <v>0.9645029280000017</v>
      </c>
      <c r="Q23" s="4">
        <f>'C21_LandUse_2017'!Q23-'C21_LandUse_2013'!Q23</f>
        <v>0.42864982470018731</v>
      </c>
      <c r="R23" s="24">
        <f t="shared" si="0"/>
        <v>985.61137937230296</v>
      </c>
      <c r="S23" s="24">
        <f t="shared" si="1"/>
        <v>-315.74750724729893</v>
      </c>
      <c r="T23" s="24">
        <f t="shared" si="2"/>
        <v>-109.74706324799909</v>
      </c>
      <c r="U23" s="24">
        <f t="shared" si="3"/>
        <v>-560.11440479999965</v>
      </c>
      <c r="V23" s="27">
        <f t="shared" si="4"/>
        <v>409.64380571030028</v>
      </c>
      <c r="W23" s="27">
        <f t="shared" si="5"/>
        <v>575.96757366200268</v>
      </c>
      <c r="X23" s="27">
        <f t="shared" si="6"/>
        <v>-91.767730647999187</v>
      </c>
      <c r="Y23" s="27">
        <f t="shared" si="7"/>
        <v>-17.979332599999907</v>
      </c>
      <c r="Z23" s="27">
        <f t="shared" si="8"/>
        <v>-315.74750724729893</v>
      </c>
      <c r="AA23" s="27">
        <f t="shared" si="9"/>
        <v>-560.11440479999965</v>
      </c>
    </row>
    <row r="24" spans="1:27" x14ac:dyDescent="0.3">
      <c r="A24" s="11">
        <v>24039</v>
      </c>
      <c r="B24" s="11" t="s">
        <v>23</v>
      </c>
      <c r="C24" s="11" t="s">
        <v>41</v>
      </c>
      <c r="D24" s="4">
        <f>'C21_LandUse_2017'!D24-'C21_LandUse_2013'!D24</f>
        <v>65.406442459000004</v>
      </c>
      <c r="E24" s="4">
        <f>'C21_LandUse_2017'!E24-'C21_LandUse_2013'!E24</f>
        <v>-181.879172353998</v>
      </c>
      <c r="F24" s="4">
        <f>'C21_LandUse_2017'!F24-'C21_LandUse_2013'!F24</f>
        <v>-17.771410306000007</v>
      </c>
      <c r="G24" s="4">
        <f>'C21_LandUse_2017'!G24-'C21_LandUse_2013'!G24</f>
        <v>1700.3194428299976</v>
      </c>
      <c r="H24" s="4">
        <f>'C21_LandUse_2017'!H24-'C21_LandUse_2013'!H24</f>
        <v>168.69417729999986</v>
      </c>
      <c r="I24" s="4">
        <f>'C21_LandUse_2017'!I24-'C21_LandUse_2013'!I24</f>
        <v>-5.5872837809999965</v>
      </c>
      <c r="J24" s="4">
        <f>'C21_LandUse_2017'!J24-'C21_LandUse_2013'!J24</f>
        <v>-1750.2887700000001</v>
      </c>
      <c r="K24" s="4">
        <f>'C21_LandUse_2017'!K24-'C21_LandUse_2013'!K24</f>
        <v>-48.088807078999707</v>
      </c>
      <c r="L24" s="4">
        <f>'C21_LandUse_2017'!L24-'C21_LandUse_2013'!L24</f>
        <v>-17.9267054755</v>
      </c>
      <c r="M24" s="4">
        <f>'C21_LandUse_2017'!M24-'C21_LandUse_2013'!M24</f>
        <v>80.731487080000079</v>
      </c>
      <c r="N24" s="4">
        <f>'C21_LandUse_2017'!N24-'C21_LandUse_2013'!N24</f>
        <v>15.30490330000066</v>
      </c>
      <c r="O24" s="4">
        <f>'C21_LandUse_2017'!O24-'C21_LandUse_2013'!O24</f>
        <v>-1.5545199999996839</v>
      </c>
      <c r="P24" s="4">
        <f>'C21_LandUse_2017'!P24-'C21_LandUse_2013'!P24</f>
        <v>1.9410683145001713</v>
      </c>
      <c r="Q24" s="4">
        <f>'C21_LandUse_2017'!Q24-'C21_LandUse_2013'!Q24</f>
        <v>-9.3012550000021292</v>
      </c>
      <c r="R24" s="24">
        <f t="shared" si="0"/>
        <v>306.62302088250061</v>
      </c>
      <c r="S24" s="24">
        <f t="shared" si="1"/>
        <v>1691.4047361444959</v>
      </c>
      <c r="T24" s="24">
        <f t="shared" si="2"/>
        <v>-247.73938973899772</v>
      </c>
      <c r="U24" s="24">
        <f t="shared" si="3"/>
        <v>-1750.2887700000001</v>
      </c>
      <c r="V24" s="27">
        <f t="shared" si="4"/>
        <v>145.18018804349987</v>
      </c>
      <c r="W24" s="27">
        <f t="shared" si="5"/>
        <v>161.44283283900074</v>
      </c>
      <c r="X24" s="27">
        <f t="shared" si="6"/>
        <v>-199.65058265999801</v>
      </c>
      <c r="Y24" s="27">
        <f t="shared" si="7"/>
        <v>-48.088807078999707</v>
      </c>
      <c r="Z24" s="27">
        <f t="shared" si="8"/>
        <v>1691.4047361444959</v>
      </c>
      <c r="AA24" s="27">
        <f t="shared" si="9"/>
        <v>-1750.2887700000001</v>
      </c>
    </row>
    <row r="25" spans="1:27" x14ac:dyDescent="0.3">
      <c r="A25" s="11">
        <v>24041</v>
      </c>
      <c r="B25" s="11" t="s">
        <v>23</v>
      </c>
      <c r="C25" s="11" t="s">
        <v>42</v>
      </c>
      <c r="D25" s="4">
        <f>'C21_LandUse_2017'!D25-'C21_LandUse_2013'!D25</f>
        <v>125.624394075</v>
      </c>
      <c r="E25" s="4">
        <f>'C21_LandUse_2017'!E25-'C21_LandUse_2013'!E25</f>
        <v>18.145056480003404</v>
      </c>
      <c r="F25" s="4">
        <f>'C21_LandUse_2017'!F25-'C21_LandUse_2013'!F25</f>
        <v>-5.3696652100000009</v>
      </c>
      <c r="G25" s="4">
        <f>'C21_LandUse_2017'!G25-'C21_LandUse_2013'!G25</f>
        <v>145.24764530000539</v>
      </c>
      <c r="H25" s="4">
        <f>'C21_LandUse_2017'!H25-'C21_LandUse_2013'!H25</f>
        <v>137.67671995000001</v>
      </c>
      <c r="I25" s="4">
        <f>'C21_LandUse_2017'!I25-'C21_LandUse_2013'!I25</f>
        <v>-8.3199220642998171</v>
      </c>
      <c r="J25" s="4">
        <f>'C21_LandUse_2017'!J25-'C21_LandUse_2013'!J25</f>
        <v>-480.29229580000037</v>
      </c>
      <c r="K25" s="4">
        <f>'C21_LandUse_2017'!K25-'C21_LandUse_2013'!K25</f>
        <v>-5.8113836000002266</v>
      </c>
      <c r="L25" s="4">
        <f>'C21_LandUse_2017'!L25-'C21_LandUse_2013'!L25</f>
        <v>1.1390425110000706</v>
      </c>
      <c r="M25" s="4">
        <f>'C21_LandUse_2017'!M25-'C21_LandUse_2013'!M25</f>
        <v>92.579270813599919</v>
      </c>
      <c r="N25" s="4">
        <f>'C21_LandUse_2017'!N25-'C21_LandUse_2013'!N25</f>
        <v>-21.642118595000284</v>
      </c>
      <c r="O25" s="4">
        <f>'C21_LandUse_2017'!O25-'C21_LandUse_2013'!O25</f>
        <v>0.60918099999980768</v>
      </c>
      <c r="P25" s="4">
        <f>'C21_LandUse_2017'!P25-'C21_LandUse_2013'!P25</f>
        <v>0.26719522700000198</v>
      </c>
      <c r="Q25" s="4">
        <f>'C21_LandUse_2017'!Q25-'C21_LandUse_2013'!Q25</f>
        <v>0.14687060000051133</v>
      </c>
      <c r="R25" s="24">
        <f t="shared" si="0"/>
        <v>327.05738669029989</v>
      </c>
      <c r="S25" s="24">
        <f t="shared" si="1"/>
        <v>146.27089212700571</v>
      </c>
      <c r="T25" s="24">
        <f t="shared" si="2"/>
        <v>6.964007670003177</v>
      </c>
      <c r="U25" s="24">
        <f t="shared" si="3"/>
        <v>-480.29229580000037</v>
      </c>
      <c r="V25" s="27">
        <f t="shared" si="4"/>
        <v>130.49584039670026</v>
      </c>
      <c r="W25" s="27">
        <f t="shared" si="5"/>
        <v>196.56154629359963</v>
      </c>
      <c r="X25" s="27">
        <f t="shared" si="6"/>
        <v>12.775391270003404</v>
      </c>
      <c r="Y25" s="27">
        <f t="shared" si="7"/>
        <v>-5.8113836000002266</v>
      </c>
      <c r="Z25" s="27">
        <f t="shared" si="8"/>
        <v>146.27089212700571</v>
      </c>
      <c r="AA25" s="27">
        <f t="shared" si="9"/>
        <v>-480.29229580000037</v>
      </c>
    </row>
    <row r="26" spans="1:27" x14ac:dyDescent="0.3">
      <c r="A26" s="11">
        <v>24043</v>
      </c>
      <c r="B26" s="11" t="s">
        <v>23</v>
      </c>
      <c r="C26" s="11" t="s">
        <v>43</v>
      </c>
      <c r="D26" s="4">
        <f>'C21_LandUse_2017'!D26-'C21_LandUse_2013'!D26</f>
        <v>29.910293745800004</v>
      </c>
      <c r="E26" s="4">
        <f>'C21_LandUse_2017'!E26-'C21_LandUse_2013'!E26</f>
        <v>73.825258037999447</v>
      </c>
      <c r="F26" s="4">
        <f>'C21_LandUse_2017'!F26-'C21_LandUse_2013'!F26</f>
        <v>39.436715935600006</v>
      </c>
      <c r="G26" s="4">
        <f>'C21_LandUse_2017'!G26-'C21_LandUse_2013'!G26</f>
        <v>-502.85256893999758</v>
      </c>
      <c r="H26" s="4">
        <f>'C21_LandUse_2017'!H26-'C21_LandUse_2013'!H26</f>
        <v>357.48994921359917</v>
      </c>
      <c r="I26" s="4">
        <f>'C21_LandUse_2017'!I26-'C21_LandUse_2013'!I26</f>
        <v>27.754141090199482</v>
      </c>
      <c r="J26" s="4">
        <f>'C21_LandUse_2017'!J26-'C21_LandUse_2013'!J26</f>
        <v>-384.79939668000043</v>
      </c>
      <c r="K26" s="4">
        <f>'C21_LandUse_2017'!K26-'C21_LandUse_2013'!K26</f>
        <v>14.019994790003693</v>
      </c>
      <c r="L26" s="4">
        <f>'C21_LandUse_2017'!L26-'C21_LandUse_2013'!L26</f>
        <v>10.777949820399954</v>
      </c>
      <c r="M26" s="4">
        <f>'C21_LandUse_2017'!M26-'C21_LandUse_2013'!M26</f>
        <v>61.88945581400003</v>
      </c>
      <c r="N26" s="4">
        <f>'C21_LandUse_2017'!N26-'C21_LandUse_2013'!N26</f>
        <v>272.94415276520158</v>
      </c>
      <c r="O26" s="4">
        <f>'C21_LandUse_2017'!O26-'C21_LandUse_2013'!O26</f>
        <v>-0.39855076999992889</v>
      </c>
      <c r="P26" s="4">
        <f>'C21_LandUse_2017'!P26-'C21_LandUse_2013'!P26</f>
        <v>6.0189754001385154E-3</v>
      </c>
      <c r="Q26" s="4">
        <f>'C21_LandUse_2017'!Q26-'C21_LandUse_2013'!Q26</f>
        <v>-7.2445999999786181E-3</v>
      </c>
      <c r="R26" s="24">
        <f t="shared" si="0"/>
        <v>760.76594244920022</v>
      </c>
      <c r="S26" s="24">
        <f t="shared" si="1"/>
        <v>-503.25234533459735</v>
      </c>
      <c r="T26" s="24">
        <f t="shared" si="2"/>
        <v>127.28196876360315</v>
      </c>
      <c r="U26" s="24">
        <f t="shared" si="3"/>
        <v>-384.79939668000043</v>
      </c>
      <c r="V26" s="27">
        <f t="shared" si="4"/>
        <v>396.02204012419861</v>
      </c>
      <c r="W26" s="27">
        <f t="shared" si="5"/>
        <v>364.74390232500161</v>
      </c>
      <c r="X26" s="27">
        <f t="shared" si="6"/>
        <v>113.26197397359945</v>
      </c>
      <c r="Y26" s="27">
        <f t="shared" si="7"/>
        <v>14.019994790003693</v>
      </c>
      <c r="Z26" s="27">
        <f t="shared" si="8"/>
        <v>-503.25234533459735</v>
      </c>
      <c r="AA26" s="27">
        <f t="shared" si="9"/>
        <v>-384.79939668000043</v>
      </c>
    </row>
    <row r="27" spans="1:27" x14ac:dyDescent="0.3">
      <c r="A27" s="11">
        <v>24045</v>
      </c>
      <c r="B27" s="11" t="s">
        <v>23</v>
      </c>
      <c r="C27" s="11" t="s">
        <v>44</v>
      </c>
      <c r="D27" s="4">
        <f>'C21_LandUse_2017'!D27-'C21_LandUse_2013'!D27</f>
        <v>77.316693219999991</v>
      </c>
      <c r="E27" s="4">
        <f>'C21_LandUse_2017'!E27-'C21_LandUse_2013'!E27</f>
        <v>-0.76444604800053639</v>
      </c>
      <c r="F27" s="4">
        <f>'C21_LandUse_2017'!F27-'C21_LandUse_2013'!F27</f>
        <v>5.4891302519999954</v>
      </c>
      <c r="G27" s="4">
        <f>'C21_LandUse_2017'!G27-'C21_LandUse_2013'!G27</f>
        <v>798.393547700005</v>
      </c>
      <c r="H27" s="4">
        <f>'C21_LandUse_2017'!H27-'C21_LandUse_2013'!H27</f>
        <v>434.84450154999922</v>
      </c>
      <c r="I27" s="4">
        <f>'C21_LandUse_2017'!I27-'C21_LandUse_2013'!I27</f>
        <v>-3.2334691890000613</v>
      </c>
      <c r="J27" s="4">
        <f>'C21_LandUse_2017'!J27-'C21_LandUse_2013'!J27</f>
        <v>-1621.2137675200001</v>
      </c>
      <c r="K27" s="4">
        <f>'C21_LandUse_2017'!K27-'C21_LandUse_2013'!K27</f>
        <v>14.523125369999434</v>
      </c>
      <c r="L27" s="4">
        <f>'C21_LandUse_2017'!L27-'C21_LandUse_2013'!L27</f>
        <v>-54.719361295999988</v>
      </c>
      <c r="M27" s="4">
        <f>'C21_LandUse_2017'!M27-'C21_LandUse_2013'!M27</f>
        <v>184.78920437700026</v>
      </c>
      <c r="N27" s="4">
        <f>'C21_LandUse_2017'!N27-'C21_LandUse_2013'!N27</f>
        <v>175.12381011000252</v>
      </c>
      <c r="O27" s="4">
        <f>'C21_LandUse_2017'!O27-'C21_LandUse_2013'!O27</f>
        <v>-6.3985763999999108</v>
      </c>
      <c r="P27" s="4">
        <f>'C21_LandUse_2017'!P27-'C21_LandUse_2013'!P27</f>
        <v>1.0572057000008499</v>
      </c>
      <c r="Q27" s="4">
        <f>'C21_LandUse_2017'!Q27-'C21_LandUse_2013'!Q27</f>
        <v>-5.2116444999992382</v>
      </c>
      <c r="R27" s="24">
        <f t="shared" si="0"/>
        <v>814.12137877200189</v>
      </c>
      <c r="S27" s="24">
        <f t="shared" si="1"/>
        <v>787.8405325000067</v>
      </c>
      <c r="T27" s="24">
        <f t="shared" si="2"/>
        <v>19.247809573998893</v>
      </c>
      <c r="U27" s="24">
        <f t="shared" si="3"/>
        <v>-1621.2137675200001</v>
      </c>
      <c r="V27" s="27">
        <f t="shared" si="4"/>
        <v>376.89167106499917</v>
      </c>
      <c r="W27" s="27">
        <f t="shared" si="5"/>
        <v>437.22970770700277</v>
      </c>
      <c r="X27" s="27">
        <f t="shared" si="6"/>
        <v>4.724684203999459</v>
      </c>
      <c r="Y27" s="27">
        <f t="shared" si="7"/>
        <v>14.523125369999434</v>
      </c>
      <c r="Z27" s="27">
        <f t="shared" si="8"/>
        <v>787.8405325000067</v>
      </c>
      <c r="AA27" s="27">
        <f t="shared" si="9"/>
        <v>-1621.2137675200001</v>
      </c>
    </row>
    <row r="28" spans="1:27" x14ac:dyDescent="0.3">
      <c r="A28" s="11">
        <v>24047</v>
      </c>
      <c r="B28" s="11" t="s">
        <v>23</v>
      </c>
      <c r="C28" s="11" t="s">
        <v>45</v>
      </c>
      <c r="D28" s="4">
        <f>'C21_LandUse_2017'!D28-'C21_LandUse_2013'!D28</f>
        <v>104.01189589999998</v>
      </c>
      <c r="E28" s="4">
        <f>'C21_LandUse_2017'!E28-'C21_LandUse_2013'!E28</f>
        <v>-66.232508219996816</v>
      </c>
      <c r="F28" s="4">
        <f>'C21_LandUse_2017'!F28-'C21_LandUse_2013'!F28</f>
        <v>6.5304361599999936</v>
      </c>
      <c r="G28" s="4">
        <f>'C21_LandUse_2017'!G28-'C21_LandUse_2013'!G28</f>
        <v>620.64811769999505</v>
      </c>
      <c r="H28" s="4">
        <f>'C21_LandUse_2017'!H28-'C21_LandUse_2013'!H28</f>
        <v>447.78555259999939</v>
      </c>
      <c r="I28" s="4">
        <f>'C21_LandUse_2017'!I28-'C21_LandUse_2013'!I28</f>
        <v>-3.7258976461002931</v>
      </c>
      <c r="J28" s="4">
        <f>'C21_LandUse_2017'!J28-'C21_LandUse_2013'!J28</f>
        <v>-1183.7874580000007</v>
      </c>
      <c r="K28" s="4">
        <f>'C21_LandUse_2017'!K28-'C21_LandUse_2013'!K28</f>
        <v>-12.187283100000059</v>
      </c>
      <c r="L28" s="4">
        <f>'C21_LandUse_2017'!L28-'C21_LandUse_2013'!L28</f>
        <v>-47.046488447899947</v>
      </c>
      <c r="M28" s="4">
        <f>'C21_LandUse_2017'!M28-'C21_LandUse_2013'!M28</f>
        <v>74.556444499999998</v>
      </c>
      <c r="N28" s="4">
        <f>'C21_LandUse_2017'!N28-'C21_LandUse_2013'!N28</f>
        <v>45.202779649996955</v>
      </c>
      <c r="O28" s="4">
        <f>'C21_LandUse_2017'!O28-'C21_LandUse_2013'!O28</f>
        <v>59.737409999997908</v>
      </c>
      <c r="P28" s="4">
        <f>'C21_LandUse_2017'!P28-'C21_LandUse_2013'!P28</f>
        <v>-42.772246400098084</v>
      </c>
      <c r="Q28" s="4">
        <f>'C21_LandUse_2017'!Q28-'C21_LandUse_2013'!Q28</f>
        <v>-2.7280979999995907</v>
      </c>
      <c r="R28" s="24">
        <f t="shared" si="0"/>
        <v>620.78428655599612</v>
      </c>
      <c r="S28" s="24">
        <f t="shared" si="1"/>
        <v>634.88518329989529</v>
      </c>
      <c r="T28" s="24">
        <f t="shared" si="2"/>
        <v>-71.889355159996882</v>
      </c>
      <c r="U28" s="24">
        <f t="shared" si="3"/>
        <v>-1183.7874580000007</v>
      </c>
      <c r="V28" s="27">
        <f t="shared" si="4"/>
        <v>397.01316650599915</v>
      </c>
      <c r="W28" s="27">
        <f t="shared" si="5"/>
        <v>223.77112004999694</v>
      </c>
      <c r="X28" s="27">
        <f t="shared" si="6"/>
        <v>-59.702072059996823</v>
      </c>
      <c r="Y28" s="27">
        <f t="shared" si="7"/>
        <v>-12.187283100000059</v>
      </c>
      <c r="Z28" s="27">
        <f t="shared" si="8"/>
        <v>634.88518329989529</v>
      </c>
      <c r="AA28" s="27">
        <f t="shared" si="9"/>
        <v>-1183.7874580000007</v>
      </c>
    </row>
    <row r="29" spans="1:27" x14ac:dyDescent="0.3">
      <c r="A29" s="11">
        <v>24510</v>
      </c>
      <c r="B29" s="11" t="s">
        <v>23</v>
      </c>
      <c r="C29" s="11" t="s">
        <v>46</v>
      </c>
      <c r="D29" s="4">
        <f>'C21_LandUse_2017'!D29-'C21_LandUse_2013'!D29</f>
        <v>-111.62321582000001</v>
      </c>
      <c r="E29" s="4">
        <f>'C21_LandUse_2017'!E29-'C21_LandUse_2013'!E29</f>
        <v>0</v>
      </c>
      <c r="F29" s="4">
        <f>'C21_LandUse_2017'!F29-'C21_LandUse_2013'!F29</f>
        <v>0</v>
      </c>
      <c r="G29" s="4">
        <f>'C21_LandUse_2017'!G29-'C21_LandUse_2013'!G29</f>
        <v>2.3542837626000619</v>
      </c>
      <c r="H29" s="4">
        <f>'C21_LandUse_2017'!H29-'C21_LandUse_2013'!H29</f>
        <v>100.92802369999845</v>
      </c>
      <c r="I29" s="4">
        <f>'C21_LandUse_2017'!I29-'C21_LandUse_2013'!I29</f>
        <v>-19.986650946999362</v>
      </c>
      <c r="J29" s="4">
        <f>'C21_LandUse_2017'!J29-'C21_LandUse_2013'!J29</f>
        <v>-180.55959903040002</v>
      </c>
      <c r="K29" s="4">
        <f>'C21_LandUse_2017'!K29-'C21_LandUse_2013'!K29</f>
        <v>0</v>
      </c>
      <c r="L29" s="4">
        <f>'C21_LandUse_2017'!L29-'C21_LandUse_2013'!L29</f>
        <v>92.072063823999997</v>
      </c>
      <c r="M29" s="4">
        <f>'C21_LandUse_2017'!M29-'C21_LandUse_2013'!M29</f>
        <v>18.487780480000765</v>
      </c>
      <c r="N29" s="4">
        <f>'C21_LandUse_2017'!N29-'C21_LandUse_2013'!N29</f>
        <v>105.81820219329893</v>
      </c>
      <c r="O29" s="4">
        <f>'C21_LandUse_2017'!O29-'C21_LandUse_2013'!O29</f>
        <v>-7.5118549999999686</v>
      </c>
      <c r="P29" s="4">
        <f>'C21_LandUse_2017'!P29-'C21_LandUse_2013'!P29</f>
        <v>1.9029655099998877E-2</v>
      </c>
      <c r="Q29" s="4">
        <f>'C21_LandUse_2017'!Q29-'C21_LandUse_2013'!Q29</f>
        <v>1.3110000000011723E-3</v>
      </c>
      <c r="R29" s="24">
        <f t="shared" si="0"/>
        <v>185.69620343029877</v>
      </c>
      <c r="S29" s="24">
        <f t="shared" si="1"/>
        <v>-5.1372305822999067</v>
      </c>
      <c r="T29" s="24">
        <f t="shared" si="2"/>
        <v>0</v>
      </c>
      <c r="U29" s="24">
        <f t="shared" si="3"/>
        <v>-180.55959903040002</v>
      </c>
      <c r="V29" s="27">
        <f t="shared" si="4"/>
        <v>173.01343657699908</v>
      </c>
      <c r="W29" s="27">
        <f t="shared" si="5"/>
        <v>12.682766853299682</v>
      </c>
      <c r="X29" s="27">
        <f t="shared" si="6"/>
        <v>0</v>
      </c>
      <c r="Y29" s="27">
        <f t="shared" si="7"/>
        <v>0</v>
      </c>
      <c r="Z29" s="27">
        <f t="shared" si="8"/>
        <v>-5.1372305822999067</v>
      </c>
      <c r="AA29" s="27">
        <f t="shared" si="9"/>
        <v>-180.55959903040002</v>
      </c>
    </row>
    <row r="30" spans="1:27" x14ac:dyDescent="0.3">
      <c r="A30" s="11">
        <v>36003</v>
      </c>
      <c r="B30" s="11" t="s">
        <v>47</v>
      </c>
      <c r="C30" s="11" t="s">
        <v>24</v>
      </c>
      <c r="D30" s="4">
        <f>'C21_LandUse_2017'!D30-'C21_LandUse_2013'!D30</f>
        <v>-2.0245862861045794E-3</v>
      </c>
      <c r="E30" s="4">
        <f>'C21_LandUse_2017'!E30-'C21_LandUse_2013'!E30</f>
        <v>48.20372469999711</v>
      </c>
      <c r="F30" s="4">
        <f>'C21_LandUse_2017'!F30-'C21_LandUse_2013'!F30</f>
        <v>5.4298110020000081</v>
      </c>
      <c r="G30" s="4">
        <f>'C21_LandUse_2017'!G30-'C21_LandUse_2013'!G30</f>
        <v>105.04719800001476</v>
      </c>
      <c r="H30" s="4">
        <f>'C21_LandUse_2017'!H30-'C21_LandUse_2013'!H30</f>
        <v>24.650155900000755</v>
      </c>
      <c r="I30" s="4">
        <f>'C21_LandUse_2017'!I30-'C21_LandUse_2013'!I30</f>
        <v>-11.902319900000293</v>
      </c>
      <c r="J30" s="4">
        <f>'C21_LandUse_2017'!J30-'C21_LandUse_2013'!J30</f>
        <v>-311.97488300000077</v>
      </c>
      <c r="K30" s="4">
        <f>'C21_LandUse_2017'!K30-'C21_LandUse_2013'!K30</f>
        <v>42.477801999993972</v>
      </c>
      <c r="L30" s="4">
        <f>'C21_LandUse_2017'!L30-'C21_LandUse_2013'!L30</f>
        <v>-12.417133238200222</v>
      </c>
      <c r="M30" s="4">
        <f>'C21_LandUse_2017'!M30-'C21_LandUse_2013'!M30</f>
        <v>82.527638586000194</v>
      </c>
      <c r="N30" s="4">
        <f>'C21_LandUse_2017'!N30-'C21_LandUse_2013'!N30</f>
        <v>19.03513600000224</v>
      </c>
      <c r="O30" s="4">
        <f>'C21_LandUse_2017'!O30-'C21_LandUse_2013'!O30</f>
        <v>8.371362500000032</v>
      </c>
      <c r="P30" s="4">
        <f>'C21_LandUse_2017'!P30-'C21_LandUse_2013'!P30</f>
        <v>0.31851225600007638</v>
      </c>
      <c r="Q30" s="4">
        <f>'C21_LandUse_2017'!Q30-'C21_LandUse_2013'!Q30</f>
        <v>0.31047970000008718</v>
      </c>
      <c r="R30" s="24">
        <f t="shared" si="0"/>
        <v>101.89145276151658</v>
      </c>
      <c r="S30" s="24">
        <f t="shared" si="1"/>
        <v>114.04755245601496</v>
      </c>
      <c r="T30" s="24">
        <f t="shared" si="2"/>
        <v>96.11133770199109</v>
      </c>
      <c r="U30" s="24">
        <f t="shared" si="3"/>
        <v>-311.97488300000077</v>
      </c>
      <c r="V30" s="27">
        <f t="shared" si="4"/>
        <v>0.33070276180023939</v>
      </c>
      <c r="W30" s="27">
        <f t="shared" si="5"/>
        <v>101.56074999971634</v>
      </c>
      <c r="X30" s="27">
        <f t="shared" si="6"/>
        <v>53.633535701997118</v>
      </c>
      <c r="Y30" s="27">
        <f t="shared" si="7"/>
        <v>42.477801999993972</v>
      </c>
      <c r="Z30" s="27">
        <f t="shared" si="8"/>
        <v>114.04755245601496</v>
      </c>
      <c r="AA30" s="27">
        <f t="shared" si="9"/>
        <v>-311.97488300000077</v>
      </c>
    </row>
    <row r="31" spans="1:27" x14ac:dyDescent="0.3">
      <c r="A31" s="11">
        <v>36007</v>
      </c>
      <c r="B31" s="11" t="s">
        <v>47</v>
      </c>
      <c r="C31" s="11" t="s">
        <v>48</v>
      </c>
      <c r="D31" s="4">
        <f>'C21_LandUse_2017'!D31-'C21_LandUse_2013'!D31</f>
        <v>-8.9696577320012238E-2</v>
      </c>
      <c r="E31" s="4">
        <f>'C21_LandUse_2017'!E31-'C21_LandUse_2013'!E31</f>
        <v>0.35149280000041472</v>
      </c>
      <c r="F31" s="4">
        <f>'C21_LandUse_2017'!F31-'C21_LandUse_2013'!F31</f>
        <v>-4.6407209740000042</v>
      </c>
      <c r="G31" s="4">
        <f>'C21_LandUse_2017'!G31-'C21_LandUse_2013'!G31</f>
        <v>-155.19740549998824</v>
      </c>
      <c r="H31" s="4">
        <f>'C21_LandUse_2017'!H31-'C21_LandUse_2013'!H31</f>
        <v>-66.242017900000064</v>
      </c>
      <c r="I31" s="4">
        <f>'C21_LandUse_2017'!I31-'C21_LandUse_2013'!I31</f>
        <v>-15.903725000000122</v>
      </c>
      <c r="J31" s="4">
        <f>'C21_LandUse_2017'!J31-'C21_LandUse_2013'!J31</f>
        <v>-266.38511842000116</v>
      </c>
      <c r="K31" s="4">
        <f>'C21_LandUse_2017'!K31-'C21_LandUse_2013'!K31</f>
        <v>-21.625010999996448</v>
      </c>
      <c r="L31" s="4">
        <f>'C21_LandUse_2017'!L31-'C21_LandUse_2013'!L31</f>
        <v>11.182657599999857</v>
      </c>
      <c r="M31" s="4">
        <f>'C21_LandUse_2017'!M31-'C21_LandUse_2013'!M31</f>
        <v>302.20599819999916</v>
      </c>
      <c r="N31" s="4">
        <f>'C21_LandUse_2017'!N31-'C21_LandUse_2013'!N31</f>
        <v>224.67882780999935</v>
      </c>
      <c r="O31" s="4">
        <f>'C21_LandUse_2017'!O31-'C21_LandUse_2013'!O31</f>
        <v>-9.2066959999992832</v>
      </c>
      <c r="P31" s="4">
        <f>'C21_LandUse_2017'!P31-'C21_LandUse_2013'!P31</f>
        <v>0.5755460000000312</v>
      </c>
      <c r="Q31" s="4">
        <f>'C21_LandUse_2017'!Q31-'C21_LandUse_2013'!Q31</f>
        <v>0.2957890000000134</v>
      </c>
      <c r="R31" s="24">
        <f t="shared" si="0"/>
        <v>455.83204413267816</v>
      </c>
      <c r="S31" s="24">
        <f t="shared" si="1"/>
        <v>-163.53276649998747</v>
      </c>
      <c r="T31" s="24">
        <f t="shared" si="2"/>
        <v>-25.914239173996037</v>
      </c>
      <c r="U31" s="24">
        <f t="shared" si="3"/>
        <v>-266.38511842000116</v>
      </c>
      <c r="V31" s="27">
        <f t="shared" si="4"/>
        <v>-70.96308530000033</v>
      </c>
      <c r="W31" s="27">
        <f t="shared" si="5"/>
        <v>526.79512943267855</v>
      </c>
      <c r="X31" s="27">
        <f t="shared" si="6"/>
        <v>-4.2892281739995894</v>
      </c>
      <c r="Y31" s="27">
        <f t="shared" si="7"/>
        <v>-21.625010999996448</v>
      </c>
      <c r="Z31" s="27">
        <f t="shared" si="8"/>
        <v>-163.53276649998747</v>
      </c>
      <c r="AA31" s="27">
        <f t="shared" si="9"/>
        <v>-266.38511842000116</v>
      </c>
    </row>
    <row r="32" spans="1:27" x14ac:dyDescent="0.3">
      <c r="A32" s="11">
        <v>36015</v>
      </c>
      <c r="B32" s="11" t="s">
        <v>47</v>
      </c>
      <c r="C32" s="11" t="s">
        <v>49</v>
      </c>
      <c r="D32" s="4">
        <f>'C21_LandUse_2017'!D32-'C21_LandUse_2013'!D32</f>
        <v>-2.1024999998076055E-4</v>
      </c>
      <c r="E32" s="4">
        <f>'C21_LandUse_2017'!E32-'C21_LandUse_2013'!E32</f>
        <v>3.8867326500003401</v>
      </c>
      <c r="F32" s="4">
        <f>'C21_LandUse_2017'!F32-'C21_LandUse_2013'!F32</f>
        <v>1.7756712183000012</v>
      </c>
      <c r="G32" s="4">
        <f>'C21_LandUse_2017'!G32-'C21_LandUse_2013'!G32</f>
        <v>-207.26466700001038</v>
      </c>
      <c r="H32" s="4">
        <f>'C21_LandUse_2017'!H32-'C21_LandUse_2013'!H32</f>
        <v>22.669478000000709</v>
      </c>
      <c r="I32" s="4">
        <f>'C21_LandUse_2017'!I32-'C21_LandUse_2013'!I32</f>
        <v>-9.9155630000004749</v>
      </c>
      <c r="J32" s="4">
        <f>'C21_LandUse_2017'!J32-'C21_LandUse_2013'!J32</f>
        <v>-340.94346299999961</v>
      </c>
      <c r="K32" s="4">
        <f>'C21_LandUse_2017'!K32-'C21_LandUse_2013'!K32</f>
        <v>-4.4987309999996796</v>
      </c>
      <c r="L32" s="4">
        <f>'C21_LandUse_2017'!L32-'C21_LandUse_2013'!L32</f>
        <v>14.412426389999837</v>
      </c>
      <c r="M32" s="4">
        <f>'C21_LandUse_2017'!M32-'C21_LandUse_2013'!M32</f>
        <v>185.91854109999986</v>
      </c>
      <c r="N32" s="4">
        <f>'C21_LandUse_2017'!N32-'C21_LandUse_2013'!N32</f>
        <v>327.79724170000009</v>
      </c>
      <c r="O32" s="4">
        <f>'C21_LandUse_2017'!O32-'C21_LandUse_2013'!O32</f>
        <v>5.9299039999996239</v>
      </c>
      <c r="P32" s="4">
        <f>'C21_LandUse_2017'!P32-'C21_LandUse_2013'!P32</f>
        <v>0.233680060000097</v>
      </c>
      <c r="Q32" s="4">
        <f>'C21_LandUse_2017'!Q32-'C21_LandUse_2013'!Q32</f>
        <v>9.5550000000912405E-3</v>
      </c>
      <c r="R32" s="24">
        <f t="shared" si="0"/>
        <v>540.88191394</v>
      </c>
      <c r="S32" s="24">
        <f t="shared" si="1"/>
        <v>-201.09152794001056</v>
      </c>
      <c r="T32" s="24">
        <f t="shared" si="2"/>
        <v>1.1636728683006616</v>
      </c>
      <c r="U32" s="24">
        <f t="shared" si="3"/>
        <v>-340.94346299999961</v>
      </c>
      <c r="V32" s="27">
        <f t="shared" si="4"/>
        <v>27.166341390000071</v>
      </c>
      <c r="W32" s="27">
        <f t="shared" si="5"/>
        <v>513.71557254999993</v>
      </c>
      <c r="X32" s="27">
        <f t="shared" si="6"/>
        <v>5.6624038683003413</v>
      </c>
      <c r="Y32" s="27">
        <f t="shared" si="7"/>
        <v>-4.4987309999996796</v>
      </c>
      <c r="Z32" s="27">
        <f t="shared" si="8"/>
        <v>-201.09152794001056</v>
      </c>
      <c r="AA32" s="27">
        <f t="shared" si="9"/>
        <v>-340.94346299999961</v>
      </c>
    </row>
    <row r="33" spans="1:27" x14ac:dyDescent="0.3">
      <c r="A33" s="11">
        <v>36017</v>
      </c>
      <c r="B33" s="11" t="s">
        <v>47</v>
      </c>
      <c r="C33" s="11" t="s">
        <v>50</v>
      </c>
      <c r="D33" s="4">
        <f>'C21_LandUse_2017'!D33-'C21_LandUse_2013'!D33</f>
        <v>0.1277820890000072</v>
      </c>
      <c r="E33" s="4">
        <f>'C21_LandUse_2017'!E33-'C21_LandUse_2013'!E33</f>
        <v>-22.571637760000158</v>
      </c>
      <c r="F33" s="4">
        <f>'C21_LandUse_2017'!F33-'C21_LandUse_2013'!F33</f>
        <v>-1.020026681600001</v>
      </c>
      <c r="G33" s="4">
        <f>'C21_LandUse_2017'!G33-'C21_LandUse_2013'!G33</f>
        <v>187.79875100002391</v>
      </c>
      <c r="H33" s="4">
        <f>'C21_LandUse_2017'!H33-'C21_LandUse_2013'!H33</f>
        <v>118.33549020000009</v>
      </c>
      <c r="I33" s="4">
        <f>'C21_LandUse_2017'!I33-'C21_LandUse_2013'!I33</f>
        <v>-16.206011000000217</v>
      </c>
      <c r="J33" s="4">
        <f>'C21_LandUse_2017'!J33-'C21_LandUse_2013'!J33</f>
        <v>-372.36080029999903</v>
      </c>
      <c r="K33" s="4">
        <f>'C21_LandUse_2017'!K33-'C21_LandUse_2013'!K33</f>
        <v>-79.112511300001643</v>
      </c>
      <c r="L33" s="4">
        <f>'C21_LandUse_2017'!L33-'C21_LandUse_2013'!L33</f>
        <v>-1.9511517000000822</v>
      </c>
      <c r="M33" s="4">
        <f>'C21_LandUse_2017'!M33-'C21_LandUse_2013'!M33</f>
        <v>117.1670826200002</v>
      </c>
      <c r="N33" s="4">
        <f>'C21_LandUse_2017'!N33-'C21_LandUse_2013'!N33</f>
        <v>71.996631999998499</v>
      </c>
      <c r="O33" s="4">
        <f>'C21_LandUse_2017'!O33-'C21_LandUse_2013'!O33</f>
        <v>-3.6251617600009922</v>
      </c>
      <c r="P33" s="4">
        <f>'C21_LandUse_2017'!P33-'C21_LandUse_2013'!P33</f>
        <v>0.89724999999998545</v>
      </c>
      <c r="Q33" s="4">
        <f>'C21_LandUse_2017'!Q33-'C21_LandUse_2013'!Q33</f>
        <v>0.51278199999978824</v>
      </c>
      <c r="R33" s="24">
        <f t="shared" si="0"/>
        <v>289.46982420899849</v>
      </c>
      <c r="S33" s="24">
        <f t="shared" si="1"/>
        <v>185.58362124002269</v>
      </c>
      <c r="T33" s="24">
        <f t="shared" si="2"/>
        <v>-102.7041757416018</v>
      </c>
      <c r="U33" s="24">
        <f t="shared" si="3"/>
        <v>-372.36080029999903</v>
      </c>
      <c r="V33" s="27">
        <f t="shared" si="4"/>
        <v>100.1783274999998</v>
      </c>
      <c r="W33" s="27">
        <f t="shared" si="5"/>
        <v>189.29149670899869</v>
      </c>
      <c r="X33" s="27">
        <f t="shared" si="6"/>
        <v>-23.591664441600159</v>
      </c>
      <c r="Y33" s="27">
        <f t="shared" si="7"/>
        <v>-79.112511300001643</v>
      </c>
      <c r="Z33" s="27">
        <f t="shared" si="8"/>
        <v>185.58362124002269</v>
      </c>
      <c r="AA33" s="27">
        <f t="shared" si="9"/>
        <v>-372.36080029999903</v>
      </c>
    </row>
    <row r="34" spans="1:27" x14ac:dyDescent="0.3">
      <c r="A34" s="11">
        <v>36023</v>
      </c>
      <c r="B34" s="11" t="s">
        <v>47</v>
      </c>
      <c r="C34" s="11" t="s">
        <v>51</v>
      </c>
      <c r="D34" s="4">
        <f>'C21_LandUse_2017'!D34-'C21_LandUse_2013'!D34</f>
        <v>2.7083463491010207E-2</v>
      </c>
      <c r="E34" s="4">
        <f>'C21_LandUse_2017'!E34-'C21_LandUse_2013'!E34</f>
        <v>3.7346249999973224</v>
      </c>
      <c r="F34" s="4">
        <f>'C21_LandUse_2017'!F34-'C21_LandUse_2013'!F34</f>
        <v>9.2396949399999926</v>
      </c>
      <c r="G34" s="4">
        <f>'C21_LandUse_2017'!G34-'C21_LandUse_2013'!G34</f>
        <v>-304.85367300000507</v>
      </c>
      <c r="H34" s="4">
        <f>'C21_LandUse_2017'!H34-'C21_LandUse_2013'!H34</f>
        <v>64.316713000000163</v>
      </c>
      <c r="I34" s="4">
        <f>'C21_LandUse_2017'!I34-'C21_LandUse_2013'!I34</f>
        <v>-11.333300000000236</v>
      </c>
      <c r="J34" s="4">
        <f>'C21_LandUse_2017'!J34-'C21_LandUse_2013'!J34</f>
        <v>-199.34894900000018</v>
      </c>
      <c r="K34" s="4">
        <f>'C21_LandUse_2017'!K34-'C21_LandUse_2013'!K34</f>
        <v>-31.959919000000809</v>
      </c>
      <c r="L34" s="4">
        <f>'C21_LandUse_2017'!L34-'C21_LandUse_2013'!L34</f>
        <v>6.8713236999999481</v>
      </c>
      <c r="M34" s="4">
        <f>'C21_LandUse_2017'!M34-'C21_LandUse_2013'!M34</f>
        <v>180.1563500000002</v>
      </c>
      <c r="N34" s="4">
        <f>'C21_LandUse_2017'!N34-'C21_LandUse_2013'!N34</f>
        <v>272.43393999999898</v>
      </c>
      <c r="O34" s="4">
        <f>'C21_LandUse_2017'!O34-'C21_LandUse_2013'!O34</f>
        <v>10.532569999999396</v>
      </c>
      <c r="P34" s="4">
        <f>'C21_LandUse_2017'!P34-'C21_LandUse_2013'!P34</f>
        <v>0.10586100000000442</v>
      </c>
      <c r="Q34" s="4">
        <f>'C21_LandUse_2017'!Q34-'C21_LandUse_2013'!Q34</f>
        <v>7.3499999999967258E-2</v>
      </c>
      <c r="R34" s="24">
        <f t="shared" si="0"/>
        <v>512.47211016349002</v>
      </c>
      <c r="S34" s="24">
        <f t="shared" si="1"/>
        <v>-294.14174200000571</v>
      </c>
      <c r="T34" s="24">
        <f t="shared" si="2"/>
        <v>-18.985599060003494</v>
      </c>
      <c r="U34" s="24">
        <f t="shared" si="3"/>
        <v>-199.34894900000018</v>
      </c>
      <c r="V34" s="27">
        <f t="shared" si="4"/>
        <v>59.854736699999876</v>
      </c>
      <c r="W34" s="27">
        <f t="shared" si="5"/>
        <v>452.6173734634902</v>
      </c>
      <c r="X34" s="27">
        <f t="shared" si="6"/>
        <v>12.974319939997315</v>
      </c>
      <c r="Y34" s="27">
        <f t="shared" si="7"/>
        <v>-31.959919000000809</v>
      </c>
      <c r="Z34" s="27">
        <f t="shared" si="8"/>
        <v>-294.14174200000571</v>
      </c>
      <c r="AA34" s="27">
        <f t="shared" si="9"/>
        <v>-199.34894900000018</v>
      </c>
    </row>
    <row r="35" spans="1:27" x14ac:dyDescent="0.3">
      <c r="A35" s="11">
        <v>36025</v>
      </c>
      <c r="B35" s="11" t="s">
        <v>47</v>
      </c>
      <c r="C35" s="11" t="s">
        <v>52</v>
      </c>
      <c r="D35" s="4">
        <f>'C21_LandUse_2017'!D35-'C21_LandUse_2013'!D35</f>
        <v>2.0093226360600625E-2</v>
      </c>
      <c r="E35" s="4">
        <f>'C21_LandUse_2017'!E35-'C21_LandUse_2013'!E35</f>
        <v>-1.7056929001992103</v>
      </c>
      <c r="F35" s="4">
        <f>'C21_LandUse_2017'!F35-'C21_LandUse_2013'!F35</f>
        <v>7.5107162542289956</v>
      </c>
      <c r="G35" s="4">
        <f>'C21_LandUse_2017'!G35-'C21_LandUse_2013'!G35</f>
        <v>387.33405000006314</v>
      </c>
      <c r="H35" s="4">
        <f>'C21_LandUse_2017'!H35-'C21_LandUse_2013'!H35</f>
        <v>221.38661899999988</v>
      </c>
      <c r="I35" s="4">
        <f>'C21_LandUse_2017'!I35-'C21_LandUse_2013'!I35</f>
        <v>-27.268741999998383</v>
      </c>
      <c r="J35" s="4">
        <f>'C21_LandUse_2017'!J35-'C21_LandUse_2013'!J35</f>
        <v>-558.76243412999975</v>
      </c>
      <c r="K35" s="4">
        <f>'C21_LandUse_2017'!K35-'C21_LandUse_2013'!K35</f>
        <v>-90.566110739993746</v>
      </c>
      <c r="L35" s="4">
        <f>'C21_LandUse_2017'!L35-'C21_LandUse_2013'!L35</f>
        <v>-17.604641799999627</v>
      </c>
      <c r="M35" s="4">
        <f>'C21_LandUse_2017'!M35-'C21_LandUse_2013'!M35</f>
        <v>106.28070500000103</v>
      </c>
      <c r="N35" s="4">
        <f>'C21_LandUse_2017'!N35-'C21_LandUse_2013'!N35</f>
        <v>-15.691259939994779</v>
      </c>
      <c r="O35" s="4">
        <f>'C21_LandUse_2017'!O35-'C21_LandUse_2013'!O35</f>
        <v>-12.907986999998684</v>
      </c>
      <c r="P35" s="4">
        <f>'C21_LandUse_2017'!P35-'C21_LandUse_2013'!P35</f>
        <v>1.8853884000000107</v>
      </c>
      <c r="Q35" s="4">
        <f>'C21_LandUse_2017'!Q35-'C21_LandUse_2013'!Q35</f>
        <v>9.3515000000024884E-2</v>
      </c>
      <c r="R35" s="24">
        <f t="shared" si="0"/>
        <v>267.12277348636871</v>
      </c>
      <c r="S35" s="24">
        <f t="shared" si="1"/>
        <v>376.4049664000645</v>
      </c>
      <c r="T35" s="24">
        <f t="shared" si="2"/>
        <v>-84.761087385963961</v>
      </c>
      <c r="U35" s="24">
        <f t="shared" si="3"/>
        <v>-558.76243412999975</v>
      </c>
      <c r="V35" s="27">
        <f t="shared" si="4"/>
        <v>176.51323520000187</v>
      </c>
      <c r="W35" s="27">
        <f t="shared" si="5"/>
        <v>90.609538286366856</v>
      </c>
      <c r="X35" s="27">
        <f t="shared" si="6"/>
        <v>5.8050233540297853</v>
      </c>
      <c r="Y35" s="27">
        <f t="shared" si="7"/>
        <v>-90.566110739993746</v>
      </c>
      <c r="Z35" s="27">
        <f t="shared" si="8"/>
        <v>376.4049664000645</v>
      </c>
      <c r="AA35" s="27">
        <f t="shared" si="9"/>
        <v>-558.76243412999975</v>
      </c>
    </row>
    <row r="36" spans="1:27" x14ac:dyDescent="0.3">
      <c r="A36" s="11">
        <v>36043</v>
      </c>
      <c r="B36" s="11" t="s">
        <v>47</v>
      </c>
      <c r="C36" s="11" t="s">
        <v>53</v>
      </c>
      <c r="D36" s="4">
        <f>'C21_LandUse_2017'!D36-'C21_LandUse_2013'!D36</f>
        <v>0.16433313530501437</v>
      </c>
      <c r="E36" s="4">
        <f>'C21_LandUse_2017'!E36-'C21_LandUse_2013'!E36</f>
        <v>-2.6804408999960287</v>
      </c>
      <c r="F36" s="4">
        <f>'C21_LandUse_2017'!F36-'C21_LandUse_2013'!F36</f>
        <v>-11.808707486999992</v>
      </c>
      <c r="G36" s="4">
        <f>'C21_LandUse_2017'!G36-'C21_LandUse_2013'!G36</f>
        <v>-834.14268900000025</v>
      </c>
      <c r="H36" s="4">
        <f>'C21_LandUse_2017'!H36-'C21_LandUse_2013'!H36</f>
        <v>250.6034666000005</v>
      </c>
      <c r="I36" s="4">
        <f>'C21_LandUse_2017'!I36-'C21_LandUse_2013'!I36</f>
        <v>4.5052700000005643</v>
      </c>
      <c r="J36" s="4">
        <f>'C21_LandUse_2017'!J36-'C21_LandUse_2013'!J36</f>
        <v>538.47773100000086</v>
      </c>
      <c r="K36" s="4">
        <f>'C21_LandUse_2017'!K36-'C21_LandUse_2013'!K36</f>
        <v>-108.95298200000252</v>
      </c>
      <c r="L36" s="4">
        <f>'C21_LandUse_2017'!L36-'C21_LandUse_2013'!L36</f>
        <v>-39.348122568000235</v>
      </c>
      <c r="M36" s="4">
        <f>'C21_LandUse_2017'!M36-'C21_LandUse_2013'!M36</f>
        <v>-5.7540246199996545</v>
      </c>
      <c r="N36" s="4">
        <f>'C21_LandUse_2017'!N36-'C21_LandUse_2013'!N36</f>
        <v>227.31466100000034</v>
      </c>
      <c r="O36" s="4">
        <f>'C21_LandUse_2017'!O36-'C21_LandUse_2013'!O36</f>
        <v>-18.688532000000123</v>
      </c>
      <c r="P36" s="4">
        <f>'C21_LandUse_2017'!P36-'C21_LandUse_2013'!P36</f>
        <v>1.4000000000123691E-2</v>
      </c>
      <c r="Q36" s="4">
        <f>'C21_LandUse_2017'!Q36-'C21_LandUse_2013'!Q36</f>
        <v>0.26503999999840744</v>
      </c>
      <c r="R36" s="24">
        <f t="shared" si="0"/>
        <v>437.48558354730653</v>
      </c>
      <c r="S36" s="24">
        <f t="shared" si="1"/>
        <v>-852.55218100000184</v>
      </c>
      <c r="T36" s="24">
        <f t="shared" si="2"/>
        <v>-123.44213038699854</v>
      </c>
      <c r="U36" s="24">
        <f t="shared" si="3"/>
        <v>538.47773100000086</v>
      </c>
      <c r="V36" s="27">
        <f t="shared" si="4"/>
        <v>215.76061403200083</v>
      </c>
      <c r="W36" s="27">
        <f t="shared" si="5"/>
        <v>221.7249695153057</v>
      </c>
      <c r="X36" s="27">
        <f t="shared" si="6"/>
        <v>-14.489148386996021</v>
      </c>
      <c r="Y36" s="27">
        <f t="shared" si="7"/>
        <v>-108.95298200000252</v>
      </c>
      <c r="Z36" s="27">
        <f t="shared" si="8"/>
        <v>-852.55218100000184</v>
      </c>
      <c r="AA36" s="27">
        <f t="shared" si="9"/>
        <v>538.47773100000086</v>
      </c>
    </row>
    <row r="37" spans="1:27" x14ac:dyDescent="0.3">
      <c r="A37" s="11">
        <v>36051</v>
      </c>
      <c r="B37" s="11" t="s">
        <v>47</v>
      </c>
      <c r="C37" s="11" t="s">
        <v>54</v>
      </c>
      <c r="D37" s="4">
        <f>'C21_LandUse_2017'!D37-'C21_LandUse_2013'!D37</f>
        <v>2.1558500000011804E-3</v>
      </c>
      <c r="E37" s="4">
        <f>'C21_LandUse_2017'!E37-'C21_LandUse_2013'!E37</f>
        <v>334.012229999993</v>
      </c>
      <c r="F37" s="4">
        <f>'C21_LandUse_2017'!F37-'C21_LandUse_2013'!F37</f>
        <v>31.909795100000025</v>
      </c>
      <c r="G37" s="4">
        <f>'C21_LandUse_2017'!G37-'C21_LandUse_2013'!G37</f>
        <v>-276.824099999998</v>
      </c>
      <c r="H37" s="4">
        <f>'C21_LandUse_2017'!H37-'C21_LandUse_2013'!H37</f>
        <v>-54.346679000000222</v>
      </c>
      <c r="I37" s="4">
        <f>'C21_LandUse_2017'!I37-'C21_LandUse_2013'!I37</f>
        <v>-7.0919970000004469</v>
      </c>
      <c r="J37" s="4">
        <f>'C21_LandUse_2017'!J37-'C21_LandUse_2013'!J37</f>
        <v>-262.74061999999958</v>
      </c>
      <c r="K37" s="4">
        <f>'C21_LandUse_2017'!K37-'C21_LandUse_2013'!K37</f>
        <v>101.93857999999454</v>
      </c>
      <c r="L37" s="4">
        <f>'C21_LandUse_2017'!L37-'C21_LandUse_2013'!L37</f>
        <v>13.244428299999981</v>
      </c>
      <c r="M37" s="4">
        <f>'C21_LandUse_2017'!M37-'C21_LandUse_2013'!M37</f>
        <v>110.04003399999965</v>
      </c>
      <c r="N37" s="4">
        <f>'C21_LandUse_2017'!N37-'C21_LandUse_2013'!N37</f>
        <v>23.422959999999875</v>
      </c>
      <c r="O37" s="4">
        <f>'C21_LandUse_2017'!O37-'C21_LandUse_2013'!O37</f>
        <v>-17.439569999998639</v>
      </c>
      <c r="P37" s="4">
        <f>'C21_LandUse_2017'!P37-'C21_LandUse_2013'!P37</f>
        <v>4.1333999999997104</v>
      </c>
      <c r="Q37" s="4">
        <f>'C21_LandUse_2017'!Q37-'C21_LandUse_2013'!Q37</f>
        <v>-0.29296999999951367</v>
      </c>
      <c r="R37" s="24">
        <f t="shared" si="0"/>
        <v>85.270902149998847</v>
      </c>
      <c r="S37" s="24">
        <f t="shared" si="1"/>
        <v>-290.42323999999644</v>
      </c>
      <c r="T37" s="24">
        <f t="shared" si="2"/>
        <v>467.86060509998754</v>
      </c>
      <c r="U37" s="24">
        <f t="shared" si="3"/>
        <v>-262.74061999999958</v>
      </c>
      <c r="V37" s="27">
        <f t="shared" si="4"/>
        <v>-48.194247700000687</v>
      </c>
      <c r="W37" s="27">
        <f t="shared" si="5"/>
        <v>133.46514984999953</v>
      </c>
      <c r="X37" s="27">
        <f t="shared" si="6"/>
        <v>365.92202509999299</v>
      </c>
      <c r="Y37" s="27">
        <f t="shared" si="7"/>
        <v>101.93857999999454</v>
      </c>
      <c r="Z37" s="27">
        <f t="shared" si="8"/>
        <v>-290.42323999999644</v>
      </c>
      <c r="AA37" s="27">
        <f t="shared" si="9"/>
        <v>-262.74061999999958</v>
      </c>
    </row>
    <row r="38" spans="1:27" x14ac:dyDescent="0.3">
      <c r="A38" s="11">
        <v>36053</v>
      </c>
      <c r="B38" s="11" t="s">
        <v>47</v>
      </c>
      <c r="C38" s="11" t="s">
        <v>55</v>
      </c>
      <c r="D38" s="4">
        <f>'C21_LandUse_2017'!D38-'C21_LandUse_2013'!D38</f>
        <v>6.586099999998396E-2</v>
      </c>
      <c r="E38" s="4">
        <f>'C21_LandUse_2017'!E38-'C21_LandUse_2013'!E38</f>
        <v>87.525820000002568</v>
      </c>
      <c r="F38" s="4">
        <f>'C21_LandUse_2017'!F38-'C21_LandUse_2013'!F38</f>
        <v>-5.3014043000000015</v>
      </c>
      <c r="G38" s="4">
        <f>'C21_LandUse_2017'!G38-'C21_LandUse_2013'!G38</f>
        <v>-333.89982999998028</v>
      </c>
      <c r="H38" s="4">
        <f>'C21_LandUse_2017'!H38-'C21_LandUse_2013'!H38</f>
        <v>218.72764700000062</v>
      </c>
      <c r="I38" s="4">
        <f>'C21_LandUse_2017'!I38-'C21_LandUse_2013'!I38</f>
        <v>-3.7131289999997534</v>
      </c>
      <c r="J38" s="4">
        <f>'C21_LandUse_2017'!J38-'C21_LandUse_2013'!J38</f>
        <v>-307.15378000000055</v>
      </c>
      <c r="K38" s="4">
        <f>'C21_LandUse_2017'!K38-'C21_LandUse_2013'!K38</f>
        <v>-56.363900000011199</v>
      </c>
      <c r="L38" s="4">
        <f>'C21_LandUse_2017'!L38-'C21_LandUse_2013'!L38</f>
        <v>-6.4436881000001449</v>
      </c>
      <c r="M38" s="4">
        <f>'C21_LandUse_2017'!M38-'C21_LandUse_2013'!M38</f>
        <v>195.73393800000031</v>
      </c>
      <c r="N38" s="4">
        <f>'C21_LandUse_2017'!N38-'C21_LandUse_2013'!N38</f>
        <v>214.57272999999986</v>
      </c>
      <c r="O38" s="4">
        <f>'C21_LandUse_2017'!O38-'C21_LandUse_2013'!O38</f>
        <v>-4.5372999999999593</v>
      </c>
      <c r="P38" s="4">
        <f>'C21_LandUse_2017'!P38-'C21_LandUse_2013'!P38</f>
        <v>0.60539999999946303</v>
      </c>
      <c r="Q38" s="4">
        <f>'C21_LandUse_2017'!Q38-'C21_LandUse_2013'!Q38</f>
        <v>0.17669999999998254</v>
      </c>
      <c r="R38" s="24">
        <f t="shared" si="0"/>
        <v>618.94335890000093</v>
      </c>
      <c r="S38" s="24">
        <f t="shared" si="1"/>
        <v>-337.6550299999808</v>
      </c>
      <c r="T38" s="24">
        <f t="shared" si="2"/>
        <v>25.860515699991367</v>
      </c>
      <c r="U38" s="24">
        <f t="shared" si="3"/>
        <v>-307.15378000000055</v>
      </c>
      <c r="V38" s="27">
        <f t="shared" si="4"/>
        <v>208.57082990000072</v>
      </c>
      <c r="W38" s="27">
        <f t="shared" si="5"/>
        <v>410.37252900000016</v>
      </c>
      <c r="X38" s="27">
        <f t="shared" si="6"/>
        <v>82.224415700002567</v>
      </c>
      <c r="Y38" s="27">
        <f t="shared" si="7"/>
        <v>-56.363900000011199</v>
      </c>
      <c r="Z38" s="27">
        <f t="shared" si="8"/>
        <v>-337.6550299999808</v>
      </c>
      <c r="AA38" s="27">
        <f t="shared" si="9"/>
        <v>-307.15378000000055</v>
      </c>
    </row>
    <row r="39" spans="1:27" x14ac:dyDescent="0.3">
      <c r="A39" s="11">
        <v>36065</v>
      </c>
      <c r="B39" s="11" t="s">
        <v>47</v>
      </c>
      <c r="C39" s="11" t="s">
        <v>56</v>
      </c>
      <c r="D39" s="4">
        <f>'C21_LandUse_2017'!D39-'C21_LandUse_2013'!D39</f>
        <v>2.6584999999954562E-3</v>
      </c>
      <c r="E39" s="4">
        <f>'C21_LandUse_2017'!E39-'C21_LandUse_2013'!E39</f>
        <v>137.73629000000074</v>
      </c>
      <c r="F39" s="4">
        <f>'C21_LandUse_2017'!F39-'C21_LandUse_2013'!F39</f>
        <v>0.65952580000001149</v>
      </c>
      <c r="G39" s="4">
        <f>'C21_LandUse_2017'!G39-'C21_LandUse_2013'!G39</f>
        <v>-1393.8459158070036</v>
      </c>
      <c r="H39" s="4">
        <f>'C21_LandUse_2017'!H39-'C21_LandUse_2013'!H39</f>
        <v>295.67494400000214</v>
      </c>
      <c r="I39" s="4">
        <f>'C21_LandUse_2017'!I39-'C21_LandUse_2013'!I39</f>
        <v>-19.145194180000544</v>
      </c>
      <c r="J39" s="4">
        <f>'C21_LandUse_2017'!J39-'C21_LandUse_2013'!J39</f>
        <v>316.17399600000135</v>
      </c>
      <c r="K39" s="4">
        <f>'C21_LandUse_2017'!K39-'C21_LandUse_2013'!K39</f>
        <v>139.97699999999895</v>
      </c>
      <c r="L39" s="4">
        <f>'C21_LandUse_2017'!L39-'C21_LandUse_2013'!L39</f>
        <v>24.984731460000148</v>
      </c>
      <c r="M39" s="4">
        <f>'C21_LandUse_2017'!M39-'C21_LandUse_2013'!M39</f>
        <v>357.40584490000037</v>
      </c>
      <c r="N39" s="4">
        <f>'C21_LandUse_2017'!N39-'C21_LandUse_2013'!N39</f>
        <v>156.09707999999955</v>
      </c>
      <c r="O39" s="4">
        <f>'C21_LandUse_2017'!O39-'C21_LandUse_2013'!O39</f>
        <v>-17.51541300000099</v>
      </c>
      <c r="P39" s="4">
        <f>'C21_LandUse_2017'!P39-'C21_LandUse_2013'!P39</f>
        <v>1.7096999999998843</v>
      </c>
      <c r="Q39" s="4">
        <f>'C21_LandUse_2017'!Q39-'C21_LandUse_2013'!Q39</f>
        <v>0.10089999999991051</v>
      </c>
      <c r="R39" s="24">
        <f t="shared" si="0"/>
        <v>815.02006468000172</v>
      </c>
      <c r="S39" s="24">
        <f t="shared" si="1"/>
        <v>-1409.5507288070048</v>
      </c>
      <c r="T39" s="24">
        <f t="shared" si="2"/>
        <v>278.37281579999967</v>
      </c>
      <c r="U39" s="24">
        <f t="shared" si="3"/>
        <v>316.17399600000135</v>
      </c>
      <c r="V39" s="27">
        <f t="shared" si="4"/>
        <v>301.51448128000175</v>
      </c>
      <c r="W39" s="27">
        <f t="shared" si="5"/>
        <v>513.50558339999998</v>
      </c>
      <c r="X39" s="27">
        <f t="shared" si="6"/>
        <v>138.39581580000075</v>
      </c>
      <c r="Y39" s="27">
        <f t="shared" si="7"/>
        <v>139.97699999999895</v>
      </c>
      <c r="Z39" s="27">
        <f t="shared" si="8"/>
        <v>-1409.5507288070048</v>
      </c>
      <c r="AA39" s="27">
        <f t="shared" si="9"/>
        <v>316.17399600000135</v>
      </c>
    </row>
    <row r="40" spans="1:27" x14ac:dyDescent="0.3">
      <c r="A40" s="11">
        <v>36067</v>
      </c>
      <c r="B40" s="11" t="s">
        <v>47</v>
      </c>
      <c r="C40" s="11" t="s">
        <v>57</v>
      </c>
      <c r="D40" s="4">
        <f>'C21_LandUse_2017'!D40-'C21_LandUse_2013'!D40</f>
        <v>-6.6962000000046373E-2</v>
      </c>
      <c r="E40" s="4">
        <f>'C21_LandUse_2017'!E40-'C21_LandUse_2013'!E40</f>
        <v>29.5112999999983</v>
      </c>
      <c r="F40" s="4">
        <f>'C21_LandUse_2017'!F40-'C21_LandUse_2013'!F40</f>
        <v>25.278758100000005</v>
      </c>
      <c r="G40" s="4">
        <f>'C21_LandUse_2017'!G40-'C21_LandUse_2013'!G40</f>
        <v>-861.5779399999883</v>
      </c>
      <c r="H40" s="4">
        <f>'C21_LandUse_2017'!H40-'C21_LandUse_2013'!H40</f>
        <v>173.50925000000279</v>
      </c>
      <c r="I40" s="4">
        <f>'C21_LandUse_2017'!I40-'C21_LandUse_2013'!I40</f>
        <v>-2.1390940000001137</v>
      </c>
      <c r="J40" s="4">
        <f>'C21_LandUse_2017'!J40-'C21_LandUse_2013'!J40</f>
        <v>-347.23768999999993</v>
      </c>
      <c r="K40" s="4">
        <f>'C21_LandUse_2017'!K40-'C21_LandUse_2013'!K40</f>
        <v>136.349549999999</v>
      </c>
      <c r="L40" s="4">
        <f>'C21_LandUse_2017'!L40-'C21_LandUse_2013'!L40</f>
        <v>65.392779300000257</v>
      </c>
      <c r="M40" s="4">
        <f>'C21_LandUse_2017'!M40-'C21_LandUse_2013'!M40</f>
        <v>299.93416100000104</v>
      </c>
      <c r="N40" s="4">
        <f>'C21_LandUse_2017'!N40-'C21_LandUse_2013'!N40</f>
        <v>483.71888000000035</v>
      </c>
      <c r="O40" s="4">
        <f>'C21_LandUse_2017'!O40-'C21_LandUse_2013'!O40</f>
        <v>-3.6088300000010349</v>
      </c>
      <c r="P40" s="4">
        <f>'C21_LandUse_2017'!P40-'C21_LandUse_2013'!P40</f>
        <v>1.1022599999996601</v>
      </c>
      <c r="Q40" s="4">
        <f>'C21_LandUse_2017'!Q40-'C21_LandUse_2013'!Q40</f>
        <v>-0.11999999999898137</v>
      </c>
      <c r="R40" s="24">
        <f t="shared" si="0"/>
        <v>1020.3490143000042</v>
      </c>
      <c r="S40" s="24">
        <f t="shared" si="1"/>
        <v>-864.20450999998866</v>
      </c>
      <c r="T40" s="24">
        <f t="shared" si="2"/>
        <v>191.1396080999973</v>
      </c>
      <c r="U40" s="24">
        <f t="shared" si="3"/>
        <v>-347.23768999999993</v>
      </c>
      <c r="V40" s="27">
        <f t="shared" si="4"/>
        <v>236.76293530000294</v>
      </c>
      <c r="W40" s="27">
        <f t="shared" si="5"/>
        <v>783.58607900000129</v>
      </c>
      <c r="X40" s="27">
        <f t="shared" si="6"/>
        <v>54.790058099998305</v>
      </c>
      <c r="Y40" s="27">
        <f t="shared" si="7"/>
        <v>136.349549999999</v>
      </c>
      <c r="Z40" s="27">
        <f t="shared" si="8"/>
        <v>-864.20450999998866</v>
      </c>
      <c r="AA40" s="27">
        <f t="shared" si="9"/>
        <v>-347.23768999999993</v>
      </c>
    </row>
    <row r="41" spans="1:27" x14ac:dyDescent="0.3">
      <c r="A41" s="11">
        <v>36069</v>
      </c>
      <c r="B41" s="11" t="s">
        <v>47</v>
      </c>
      <c r="C41" s="11" t="s">
        <v>58</v>
      </c>
      <c r="D41" s="4">
        <f>'C21_LandUse_2017'!D41-'C21_LandUse_2013'!D41</f>
        <v>-2.1700326781996182E-2</v>
      </c>
      <c r="E41" s="4">
        <f>'C21_LandUse_2017'!E41-'C21_LandUse_2013'!E41</f>
        <v>52.806821999998647</v>
      </c>
      <c r="F41" s="4">
        <f>'C21_LandUse_2017'!F41-'C21_LandUse_2013'!F41</f>
        <v>28.536457079999991</v>
      </c>
      <c r="G41" s="4">
        <f>'C21_LandUse_2017'!G41-'C21_LandUse_2013'!G41</f>
        <v>-395.42561999999452</v>
      </c>
      <c r="H41" s="4">
        <f>'C21_LandUse_2017'!H41-'C21_LandUse_2013'!H41</f>
        <v>-117.60145000000011</v>
      </c>
      <c r="I41" s="4">
        <f>'C21_LandUse_2017'!I41-'C21_LandUse_2013'!I41</f>
        <v>16.174732000000404</v>
      </c>
      <c r="J41" s="4">
        <f>'C21_LandUse_2017'!J41-'C21_LandUse_2013'!J41</f>
        <v>-174.39354599999933</v>
      </c>
      <c r="K41" s="4">
        <f>'C21_LandUse_2017'!K41-'C21_LandUse_2013'!K41</f>
        <v>56.938395000004675</v>
      </c>
      <c r="L41" s="4">
        <f>'C21_LandUse_2017'!L41-'C21_LandUse_2013'!L41</f>
        <v>20.263445999999931</v>
      </c>
      <c r="M41" s="4">
        <f>'C21_LandUse_2017'!M41-'C21_LandUse_2013'!M41</f>
        <v>147.18607920000068</v>
      </c>
      <c r="N41" s="4">
        <f>'C21_LandUse_2017'!N41-'C21_LandUse_2013'!N41</f>
        <v>345.56218999999692</v>
      </c>
      <c r="O41" s="4">
        <f>'C21_LandUse_2017'!O41-'C21_LandUse_2013'!O41</f>
        <v>19.949915000001056</v>
      </c>
      <c r="P41" s="4">
        <f>'C21_LandUse_2017'!P41-'C21_LandUse_2013'!P41</f>
        <v>0.40795909999997093</v>
      </c>
      <c r="Q41" s="4">
        <f>'C21_LandUse_2017'!Q41-'C21_LandUse_2013'!Q41</f>
        <v>-0.32000000000152795</v>
      </c>
      <c r="R41" s="24">
        <f t="shared" si="0"/>
        <v>411.56329687321579</v>
      </c>
      <c r="S41" s="24">
        <f t="shared" si="1"/>
        <v>-375.38774589999502</v>
      </c>
      <c r="T41" s="24">
        <f t="shared" si="2"/>
        <v>138.28167408000331</v>
      </c>
      <c r="U41" s="24">
        <f t="shared" si="3"/>
        <v>-174.39354599999933</v>
      </c>
      <c r="V41" s="27">
        <f t="shared" si="4"/>
        <v>-81.163271999999779</v>
      </c>
      <c r="W41" s="27">
        <f t="shared" si="5"/>
        <v>492.72656887321557</v>
      </c>
      <c r="X41" s="27">
        <f t="shared" si="6"/>
        <v>81.343279079998638</v>
      </c>
      <c r="Y41" s="27">
        <f t="shared" si="7"/>
        <v>56.938395000004675</v>
      </c>
      <c r="Z41" s="27">
        <f t="shared" si="8"/>
        <v>-375.38774589999502</v>
      </c>
      <c r="AA41" s="27">
        <f t="shared" si="9"/>
        <v>-174.39354599999933</v>
      </c>
    </row>
    <row r="42" spans="1:27" x14ac:dyDescent="0.3">
      <c r="A42" s="11">
        <v>36077</v>
      </c>
      <c r="B42" s="11" t="s">
        <v>47</v>
      </c>
      <c r="C42" s="11" t="s">
        <v>59</v>
      </c>
      <c r="D42" s="4">
        <f>'C21_LandUse_2017'!D42-'C21_LandUse_2013'!D42</f>
        <v>5.6403833000004511E-2</v>
      </c>
      <c r="E42" s="4">
        <f>'C21_LandUse_2017'!E42-'C21_LandUse_2013'!E42</f>
        <v>0.18820956000126898</v>
      </c>
      <c r="F42" s="4">
        <f>'C21_LandUse_2017'!F42-'C21_LandUse_2013'!F42</f>
        <v>-2.5851767279999933</v>
      </c>
      <c r="G42" s="4">
        <f>'C21_LandUse_2017'!G42-'C21_LandUse_2013'!G42</f>
        <v>-183.4512199999881</v>
      </c>
      <c r="H42" s="4">
        <f>'C21_LandUse_2017'!H42-'C21_LandUse_2013'!H42</f>
        <v>117.23377379999965</v>
      </c>
      <c r="I42" s="4">
        <f>'C21_LandUse_2017'!I42-'C21_LandUse_2013'!I42</f>
        <v>-13.508294999999634</v>
      </c>
      <c r="J42" s="4">
        <f>'C21_LandUse_2017'!J42-'C21_LandUse_2013'!J42</f>
        <v>-52.348259000000326</v>
      </c>
      <c r="K42" s="4">
        <f>'C21_LandUse_2017'!K42-'C21_LandUse_2013'!K42</f>
        <v>-57.210821999993641</v>
      </c>
      <c r="L42" s="4">
        <f>'C21_LandUse_2017'!L42-'C21_LandUse_2013'!L42</f>
        <v>5.289100999999846</v>
      </c>
      <c r="M42" s="4">
        <f>'C21_LandUse_2017'!M42-'C21_LandUse_2013'!M42</f>
        <v>137.9006360999997</v>
      </c>
      <c r="N42" s="4">
        <f>'C21_LandUse_2017'!N42-'C21_LandUse_2013'!N42</f>
        <v>49.686934999999721</v>
      </c>
      <c r="O42" s="4">
        <f>'C21_LandUse_2017'!O42-'C21_LandUse_2013'!O42</f>
        <v>-3.1650578000007954</v>
      </c>
      <c r="P42" s="4">
        <f>'C21_LandUse_2017'!P42-'C21_LandUse_2013'!P42</f>
        <v>1.7604600900012883</v>
      </c>
      <c r="Q42" s="4">
        <f>'C21_LandUse_2017'!Q42-'C21_LandUse_2013'!Q42</f>
        <v>0.14659400000164169</v>
      </c>
      <c r="R42" s="24">
        <f t="shared" si="0"/>
        <v>296.65855473299928</v>
      </c>
      <c r="S42" s="24">
        <f t="shared" si="1"/>
        <v>-184.70922370998596</v>
      </c>
      <c r="T42" s="24">
        <f t="shared" si="2"/>
        <v>-59.607789167992365</v>
      </c>
      <c r="U42" s="24">
        <f t="shared" si="3"/>
        <v>-52.348259000000326</v>
      </c>
      <c r="V42" s="27">
        <f t="shared" si="4"/>
        <v>109.01457979999986</v>
      </c>
      <c r="W42" s="27">
        <f t="shared" si="5"/>
        <v>187.64397493299941</v>
      </c>
      <c r="X42" s="27">
        <f t="shared" si="6"/>
        <v>-2.3969671679987243</v>
      </c>
      <c r="Y42" s="27">
        <f t="shared" si="7"/>
        <v>-57.210821999993641</v>
      </c>
      <c r="Z42" s="27">
        <f t="shared" si="8"/>
        <v>-184.70922370998596</v>
      </c>
      <c r="AA42" s="27">
        <f t="shared" si="9"/>
        <v>-52.348259000000326</v>
      </c>
    </row>
    <row r="43" spans="1:27" x14ac:dyDescent="0.3">
      <c r="A43" s="11">
        <v>36095</v>
      </c>
      <c r="B43" s="11" t="s">
        <v>47</v>
      </c>
      <c r="C43" s="11" t="s">
        <v>60</v>
      </c>
      <c r="D43" s="4">
        <f>'C21_LandUse_2017'!D43-'C21_LandUse_2013'!D43</f>
        <v>8.2700000000102136E-4</v>
      </c>
      <c r="E43" s="4">
        <f>'C21_LandUse_2017'!E43-'C21_LandUse_2013'!E43</f>
        <v>3.2545099999988452</v>
      </c>
      <c r="F43" s="4">
        <f>'C21_LandUse_2017'!F43-'C21_LandUse_2013'!F43</f>
        <v>4.4136566999999971</v>
      </c>
      <c r="G43" s="4">
        <f>'C21_LandUse_2017'!G43-'C21_LandUse_2013'!G43</f>
        <v>-319.21929999999702</v>
      </c>
      <c r="H43" s="4">
        <f>'C21_LandUse_2017'!H43-'C21_LandUse_2013'!H43</f>
        <v>87.942409999999654</v>
      </c>
      <c r="I43" s="4">
        <f>'C21_LandUse_2017'!I43-'C21_LandUse_2013'!I43</f>
        <v>-9.6913999999997031</v>
      </c>
      <c r="J43" s="4">
        <f>'C21_LandUse_2017'!J43-'C21_LandUse_2013'!J43</f>
        <v>160.97670000000016</v>
      </c>
      <c r="K43" s="4">
        <f>'C21_LandUse_2017'!K43-'C21_LandUse_2013'!K43</f>
        <v>-6.4899999999979627</v>
      </c>
      <c r="L43" s="4">
        <f>'C21_LandUse_2017'!L43-'C21_LandUse_2013'!L43</f>
        <v>-3.857300000000123</v>
      </c>
      <c r="M43" s="4">
        <f>'C21_LandUse_2017'!M43-'C21_LandUse_2013'!M43</f>
        <v>74.16597999999999</v>
      </c>
      <c r="N43" s="4">
        <f>'C21_LandUse_2017'!N43-'C21_LandUse_2013'!N43</f>
        <v>12.065000000000509</v>
      </c>
      <c r="O43" s="4">
        <f>'C21_LandUse_2017'!O43-'C21_LandUse_2013'!O43</f>
        <v>-3.5348000000003594</v>
      </c>
      <c r="P43" s="4">
        <f>'C21_LandUse_2017'!P43-'C21_LandUse_2013'!P43</f>
        <v>4.2599999999765714E-2</v>
      </c>
      <c r="Q43" s="4">
        <f>'C21_LandUse_2017'!Q43-'C21_LandUse_2013'!Q43</f>
        <v>-2.2899999999935972E-2</v>
      </c>
      <c r="R43" s="24">
        <f t="shared" si="0"/>
        <v>160.62551700000034</v>
      </c>
      <c r="S43" s="24">
        <f t="shared" si="1"/>
        <v>-322.73439999999755</v>
      </c>
      <c r="T43" s="24">
        <f t="shared" si="2"/>
        <v>1.1781667000008795</v>
      </c>
      <c r="U43" s="24">
        <f t="shared" si="3"/>
        <v>160.97670000000016</v>
      </c>
      <c r="V43" s="27">
        <f t="shared" si="4"/>
        <v>74.393709999999828</v>
      </c>
      <c r="W43" s="27">
        <f t="shared" si="5"/>
        <v>86.231807000000501</v>
      </c>
      <c r="X43" s="27">
        <f t="shared" si="6"/>
        <v>7.6681666999988423</v>
      </c>
      <c r="Y43" s="27">
        <f t="shared" si="7"/>
        <v>-6.4899999999979627</v>
      </c>
      <c r="Z43" s="27">
        <f t="shared" si="8"/>
        <v>-322.73439999999755</v>
      </c>
      <c r="AA43" s="27">
        <f t="shared" si="9"/>
        <v>160.97670000000016</v>
      </c>
    </row>
    <row r="44" spans="1:27" x14ac:dyDescent="0.3">
      <c r="A44" s="11">
        <v>36097</v>
      </c>
      <c r="B44" s="11" t="s">
        <v>47</v>
      </c>
      <c r="C44" s="11" t="s">
        <v>61</v>
      </c>
      <c r="D44" s="4">
        <f>'C21_LandUse_2017'!D44-'C21_LandUse_2013'!D44</f>
        <v>7.1220000000025152E-3</v>
      </c>
      <c r="E44" s="4">
        <f>'C21_LandUse_2017'!E44-'C21_LandUse_2013'!E44</f>
        <v>50.591556000003038</v>
      </c>
      <c r="F44" s="4">
        <f>'C21_LandUse_2017'!F44-'C21_LandUse_2013'!F44</f>
        <v>-0.76281969999999433</v>
      </c>
      <c r="G44" s="4">
        <f>'C21_LandUse_2017'!G44-'C21_LandUse_2013'!G44</f>
        <v>-407.43761999999697</v>
      </c>
      <c r="H44" s="4">
        <f>'C21_LandUse_2017'!H44-'C21_LandUse_2013'!H44</f>
        <v>39.975615999999945</v>
      </c>
      <c r="I44" s="4">
        <f>'C21_LandUse_2017'!I44-'C21_LandUse_2013'!I44</f>
        <v>-4.3884800000000723</v>
      </c>
      <c r="J44" s="4">
        <f>'C21_LandUse_2017'!J44-'C21_LandUse_2013'!J44</f>
        <v>123.31819999999971</v>
      </c>
      <c r="K44" s="4">
        <f>'C21_LandUse_2017'!K44-'C21_LandUse_2013'!K44</f>
        <v>88.248610000002373</v>
      </c>
      <c r="L44" s="4">
        <f>'C21_LandUse_2017'!L44-'C21_LandUse_2013'!L44</f>
        <v>5.2930399999999054</v>
      </c>
      <c r="M44" s="4">
        <f>'C21_LandUse_2017'!M44-'C21_LandUse_2013'!M44</f>
        <v>53.590355299999942</v>
      </c>
      <c r="N44" s="4">
        <f>'C21_LandUse_2017'!N44-'C21_LandUse_2013'!N44</f>
        <v>52.215099999999438</v>
      </c>
      <c r="O44" s="4">
        <f>'C21_LandUse_2017'!O44-'C21_LandUse_2013'!O44</f>
        <v>-0.75731999999879918</v>
      </c>
      <c r="P44" s="4">
        <f>'C21_LandUse_2017'!P44-'C21_LandUse_2013'!P44</f>
        <v>0.11711000000013883</v>
      </c>
      <c r="Q44" s="4">
        <f>'C21_LandUse_2017'!Q44-'C21_LandUse_2013'!Q44</f>
        <v>6.9599999997080886E-3</v>
      </c>
      <c r="R44" s="24">
        <f t="shared" si="0"/>
        <v>146.69275329999917</v>
      </c>
      <c r="S44" s="24">
        <f t="shared" si="1"/>
        <v>-408.07086999999592</v>
      </c>
      <c r="T44" s="24">
        <f t="shared" si="2"/>
        <v>138.07734630000542</v>
      </c>
      <c r="U44" s="24">
        <f t="shared" si="3"/>
        <v>123.31819999999971</v>
      </c>
      <c r="V44" s="27">
        <f t="shared" si="4"/>
        <v>40.880175999999778</v>
      </c>
      <c r="W44" s="27">
        <f t="shared" si="5"/>
        <v>105.81257729999939</v>
      </c>
      <c r="X44" s="27">
        <f t="shared" si="6"/>
        <v>49.828736300003044</v>
      </c>
      <c r="Y44" s="27">
        <f t="shared" si="7"/>
        <v>88.248610000002373</v>
      </c>
      <c r="Z44" s="27">
        <f t="shared" si="8"/>
        <v>-408.07086999999592</v>
      </c>
      <c r="AA44" s="27">
        <f t="shared" si="9"/>
        <v>123.31819999999971</v>
      </c>
    </row>
    <row r="45" spans="1:27" x14ac:dyDescent="0.3">
      <c r="A45" s="11">
        <v>36101</v>
      </c>
      <c r="B45" s="11" t="s">
        <v>47</v>
      </c>
      <c r="C45" s="11" t="s">
        <v>62</v>
      </c>
      <c r="D45" s="4">
        <f>'C21_LandUse_2017'!D45-'C21_LandUse_2013'!D45</f>
        <v>3.097790000001055E-2</v>
      </c>
      <c r="E45" s="4">
        <f>'C21_LandUse_2017'!E45-'C21_LandUse_2013'!E45</f>
        <v>217.95445799999288</v>
      </c>
      <c r="F45" s="4">
        <f>'C21_LandUse_2017'!F45-'C21_LandUse_2013'!F45</f>
        <v>24.069098099999991</v>
      </c>
      <c r="G45" s="4">
        <f>'C21_LandUse_2017'!G45-'C21_LandUse_2013'!G45</f>
        <v>-650.54105099994922</v>
      </c>
      <c r="H45" s="4">
        <f>'C21_LandUse_2017'!H45-'C21_LandUse_2013'!H45</f>
        <v>4.7824970000001485</v>
      </c>
      <c r="I45" s="4">
        <f>'C21_LandUse_2017'!I45-'C21_LandUse_2013'!I45</f>
        <v>-20.972974000000249</v>
      </c>
      <c r="J45" s="4">
        <f>'C21_LandUse_2017'!J45-'C21_LandUse_2013'!J45</f>
        <v>-592.78689000000304</v>
      </c>
      <c r="K45" s="4">
        <f>'C21_LandUse_2017'!K45-'C21_LandUse_2013'!K45</f>
        <v>227.81203999998979</v>
      </c>
      <c r="L45" s="4">
        <f>'C21_LandUse_2017'!L45-'C21_LandUse_2013'!L45</f>
        <v>-1.1376179999997476</v>
      </c>
      <c r="M45" s="4">
        <f>'C21_LandUse_2017'!M45-'C21_LandUse_2013'!M45</f>
        <v>381.7725690000002</v>
      </c>
      <c r="N45" s="4">
        <f>'C21_LandUse_2017'!N45-'C21_LandUse_2013'!N45</f>
        <v>416.28777999999875</v>
      </c>
      <c r="O45" s="4">
        <f>'C21_LandUse_2017'!O45-'C21_LandUse_2013'!O45</f>
        <v>-7.8835220000000845</v>
      </c>
      <c r="P45" s="4">
        <f>'C21_LandUse_2017'!P45-'C21_LandUse_2013'!P45</f>
        <v>0.70532900000034715</v>
      </c>
      <c r="Q45" s="4">
        <f>'C21_LandUse_2017'!Q45-'C21_LandUse_2013'!Q45</f>
        <v>-4.4903999999860389E-2</v>
      </c>
      <c r="R45" s="24">
        <f t="shared" si="0"/>
        <v>780.76323189999914</v>
      </c>
      <c r="S45" s="24">
        <f t="shared" si="1"/>
        <v>-657.76414799994882</v>
      </c>
      <c r="T45" s="24">
        <f t="shared" si="2"/>
        <v>469.83559609998269</v>
      </c>
      <c r="U45" s="24">
        <f t="shared" si="3"/>
        <v>-592.78689000000304</v>
      </c>
      <c r="V45" s="27">
        <f t="shared" si="4"/>
        <v>-17.328094999999848</v>
      </c>
      <c r="W45" s="27">
        <f t="shared" si="5"/>
        <v>798.09132689999899</v>
      </c>
      <c r="X45" s="27">
        <f t="shared" si="6"/>
        <v>242.02355609999287</v>
      </c>
      <c r="Y45" s="27">
        <f t="shared" si="7"/>
        <v>227.81203999998979</v>
      </c>
      <c r="Z45" s="27">
        <f t="shared" si="8"/>
        <v>-657.76414799994882</v>
      </c>
      <c r="AA45" s="27">
        <f t="shared" si="9"/>
        <v>-592.78689000000304</v>
      </c>
    </row>
    <row r="46" spans="1:27" x14ac:dyDescent="0.3">
      <c r="A46" s="11">
        <v>36107</v>
      </c>
      <c r="B46" s="11" t="s">
        <v>47</v>
      </c>
      <c r="C46" s="11" t="s">
        <v>63</v>
      </c>
      <c r="D46" s="4">
        <f>'C21_LandUse_2017'!D46-'C21_LandUse_2013'!D46</f>
        <v>-8.1989604800014604E-3</v>
      </c>
      <c r="E46" s="4">
        <f>'C21_LandUse_2017'!E46-'C21_LandUse_2013'!E46</f>
        <v>8.6272376500019163</v>
      </c>
      <c r="F46" s="4">
        <f>'C21_LandUse_2017'!F46-'C21_LandUse_2013'!F46</f>
        <v>3.6207295344999935</v>
      </c>
      <c r="G46" s="4">
        <f>'C21_LandUse_2017'!G46-'C21_LandUse_2013'!G46</f>
        <v>-38.273318580002524</v>
      </c>
      <c r="H46" s="4">
        <f>'C21_LandUse_2017'!H46-'C21_LandUse_2013'!H46</f>
        <v>74.224615000000085</v>
      </c>
      <c r="I46" s="4">
        <f>'C21_LandUse_2017'!I46-'C21_LandUse_2013'!I46</f>
        <v>-13.467148100000486</v>
      </c>
      <c r="J46" s="4">
        <f>'C21_LandUse_2017'!J46-'C21_LandUse_2013'!J46</f>
        <v>-251.89216099999976</v>
      </c>
      <c r="K46" s="4">
        <f>'C21_LandUse_2017'!K46-'C21_LandUse_2013'!K46</f>
        <v>-4.174559600003704</v>
      </c>
      <c r="L46" s="4">
        <f>'C21_LandUse_2017'!L46-'C21_LandUse_2013'!L46</f>
        <v>11.26595599999996</v>
      </c>
      <c r="M46" s="4">
        <f>'C21_LandUse_2017'!M46-'C21_LandUse_2013'!M46</f>
        <v>136.74990365000008</v>
      </c>
      <c r="N46" s="4">
        <f>'C21_LandUse_2017'!N46-'C21_LandUse_2013'!N46</f>
        <v>61.411449999999604</v>
      </c>
      <c r="O46" s="4">
        <f>'C21_LandUse_2017'!O46-'C21_LandUse_2013'!O46</f>
        <v>11.504175659999419</v>
      </c>
      <c r="P46" s="4">
        <f>'C21_LandUse_2017'!P46-'C21_LandUse_2013'!P46</f>
        <v>0.43249699999978475</v>
      </c>
      <c r="Q46" s="4">
        <f>'C21_LandUse_2017'!Q46-'C21_LandUse_2013'!Q46</f>
        <v>-8.3700000000135333E-3</v>
      </c>
      <c r="R46" s="24">
        <f t="shared" si="0"/>
        <v>270.17657758951924</v>
      </c>
      <c r="S46" s="24">
        <f t="shared" si="1"/>
        <v>-26.345015920003334</v>
      </c>
      <c r="T46" s="24">
        <f t="shared" si="2"/>
        <v>8.0734075844982058</v>
      </c>
      <c r="U46" s="24">
        <f t="shared" si="3"/>
        <v>-251.89216099999976</v>
      </c>
      <c r="V46" s="27">
        <f t="shared" si="4"/>
        <v>72.023422899999559</v>
      </c>
      <c r="W46" s="27">
        <f t="shared" si="5"/>
        <v>198.15315468951968</v>
      </c>
      <c r="X46" s="27">
        <f t="shared" si="6"/>
        <v>12.24796718450191</v>
      </c>
      <c r="Y46" s="27">
        <f t="shared" si="7"/>
        <v>-4.174559600003704</v>
      </c>
      <c r="Z46" s="27">
        <f t="shared" si="8"/>
        <v>-26.345015920003334</v>
      </c>
      <c r="AA46" s="27">
        <f t="shared" si="9"/>
        <v>-251.89216099999976</v>
      </c>
    </row>
    <row r="47" spans="1:27" x14ac:dyDescent="0.3">
      <c r="A47" s="11">
        <v>36109</v>
      </c>
      <c r="B47" s="11" t="s">
        <v>47</v>
      </c>
      <c r="C47" s="11" t="s">
        <v>64</v>
      </c>
      <c r="D47" s="4">
        <f>'C21_LandUse_2017'!D47-'C21_LandUse_2013'!D47</f>
        <v>2.228187859999764E-2</v>
      </c>
      <c r="E47" s="4">
        <f>'C21_LandUse_2017'!E47-'C21_LandUse_2013'!E47</f>
        <v>5.3887398000006215</v>
      </c>
      <c r="F47" s="4">
        <f>'C21_LandUse_2017'!F47-'C21_LandUse_2013'!F47</f>
        <v>3.3176798840000004</v>
      </c>
      <c r="G47" s="4">
        <f>'C21_LandUse_2017'!G47-'C21_LandUse_2013'!G47</f>
        <v>-224.41551760002039</v>
      </c>
      <c r="H47" s="4">
        <f>'C21_LandUse_2017'!H47-'C21_LandUse_2013'!H47</f>
        <v>-3.6404529999999795</v>
      </c>
      <c r="I47" s="4">
        <f>'C21_LandUse_2017'!I47-'C21_LandUse_2013'!I47</f>
        <v>-16.538833199999317</v>
      </c>
      <c r="J47" s="4">
        <f>'C21_LandUse_2017'!J47-'C21_LandUse_2013'!J47</f>
        <v>-114.51049100000091</v>
      </c>
      <c r="K47" s="4">
        <f>'C21_LandUse_2017'!K47-'C21_LandUse_2013'!K47</f>
        <v>-31.890954000002239</v>
      </c>
      <c r="L47" s="4">
        <f>'C21_LandUse_2017'!L47-'C21_LandUse_2013'!L47</f>
        <v>21.839291199999934</v>
      </c>
      <c r="M47" s="4">
        <f>'C21_LandUse_2017'!M47-'C21_LandUse_2013'!M47</f>
        <v>198.63973380000016</v>
      </c>
      <c r="N47" s="4">
        <f>'C21_LandUse_2017'!N47-'C21_LandUse_2013'!N47</f>
        <v>162.67128100000264</v>
      </c>
      <c r="O47" s="4">
        <f>'C21_LandUse_2017'!O47-'C21_LandUse_2013'!O47</f>
        <v>-1.1725419999984297</v>
      </c>
      <c r="P47" s="4">
        <f>'C21_LandUse_2017'!P47-'C21_LandUse_2013'!P47</f>
        <v>0.2581000000000131</v>
      </c>
      <c r="Q47" s="4">
        <f>'C21_LandUse_2017'!Q47-'C21_LandUse_2013'!Q47</f>
        <v>1.0890000000017608E-2</v>
      </c>
      <c r="R47" s="24">
        <f t="shared" si="0"/>
        <v>362.99330167860342</v>
      </c>
      <c r="S47" s="24">
        <f t="shared" si="1"/>
        <v>-225.31906960001879</v>
      </c>
      <c r="T47" s="24">
        <f t="shared" si="2"/>
        <v>-23.184534316001617</v>
      </c>
      <c r="U47" s="24">
        <f t="shared" si="3"/>
        <v>-114.51049100000091</v>
      </c>
      <c r="V47" s="27">
        <f t="shared" si="4"/>
        <v>1.6600050000006377</v>
      </c>
      <c r="W47" s="27">
        <f t="shared" si="5"/>
        <v>361.33329667860278</v>
      </c>
      <c r="X47" s="27">
        <f t="shared" si="6"/>
        <v>8.7064196840006218</v>
      </c>
      <c r="Y47" s="27">
        <f t="shared" si="7"/>
        <v>-31.890954000002239</v>
      </c>
      <c r="Z47" s="27">
        <f t="shared" si="8"/>
        <v>-225.31906960001879</v>
      </c>
      <c r="AA47" s="27">
        <f t="shared" si="9"/>
        <v>-114.51049100000091</v>
      </c>
    </row>
    <row r="48" spans="1:27" x14ac:dyDescent="0.3">
      <c r="A48" s="11">
        <v>36123</v>
      </c>
      <c r="B48" s="11" t="s">
        <v>47</v>
      </c>
      <c r="C48" s="11" t="s">
        <v>65</v>
      </c>
      <c r="D48" s="4">
        <f>'C21_LandUse_2017'!D48-'C21_LandUse_2013'!D48</f>
        <v>-2.7865879000001925E-3</v>
      </c>
      <c r="E48" s="4">
        <f>'C21_LandUse_2017'!E48-'C21_LandUse_2013'!E48</f>
        <v>64.613527000001341</v>
      </c>
      <c r="F48" s="4">
        <f>'C21_LandUse_2017'!F48-'C21_LandUse_2013'!F48</f>
        <v>-7.9606629700000013</v>
      </c>
      <c r="G48" s="4">
        <f>'C21_LandUse_2017'!G48-'C21_LandUse_2013'!G48</f>
        <v>-289.76397999998881</v>
      </c>
      <c r="H48" s="4">
        <f>'C21_LandUse_2017'!H48-'C21_LandUse_2013'!H48</f>
        <v>-89.439699999999903</v>
      </c>
      <c r="I48" s="4">
        <f>'C21_LandUse_2017'!I48-'C21_LandUse_2013'!I48</f>
        <v>-1.2398100000000341</v>
      </c>
      <c r="J48" s="4">
        <f>'C21_LandUse_2017'!J48-'C21_LandUse_2013'!J48</f>
        <v>123.68428999999969</v>
      </c>
      <c r="K48" s="4">
        <f>'C21_LandUse_2017'!K48-'C21_LandUse_2013'!K48</f>
        <v>94.656519999996817</v>
      </c>
      <c r="L48" s="4">
        <f>'C21_LandUse_2017'!L48-'C21_LandUse_2013'!L48</f>
        <v>10.104420000000005</v>
      </c>
      <c r="M48" s="4">
        <f>'C21_LandUse_2017'!M48-'C21_LandUse_2013'!M48</f>
        <v>42.552709999999934</v>
      </c>
      <c r="N48" s="4">
        <f>'C21_LandUse_2017'!N48-'C21_LandUse_2013'!N48</f>
        <v>51.520700000000943</v>
      </c>
      <c r="O48" s="4">
        <f>'C21_LandUse_2017'!O48-'C21_LandUse_2013'!O48</f>
        <v>0.82400000000052387</v>
      </c>
      <c r="P48" s="4">
        <f>'C21_LandUse_2017'!P48-'C21_LandUse_2013'!P48</f>
        <v>0.32470000000012078</v>
      </c>
      <c r="Q48" s="4">
        <f>'C21_LandUse_2017'!Q48-'C21_LandUse_2013'!Q48</f>
        <v>0.11990000000014334</v>
      </c>
      <c r="R48" s="24">
        <f t="shared" si="0"/>
        <v>13.49553341210094</v>
      </c>
      <c r="S48" s="24">
        <f t="shared" si="1"/>
        <v>-288.49537999998802</v>
      </c>
      <c r="T48" s="24">
        <f t="shared" si="2"/>
        <v>151.30938402999817</v>
      </c>
      <c r="U48" s="24">
        <f t="shared" si="3"/>
        <v>123.68428999999969</v>
      </c>
      <c r="V48" s="27">
        <f t="shared" si="4"/>
        <v>-80.575089999999932</v>
      </c>
      <c r="W48" s="27">
        <f t="shared" si="5"/>
        <v>94.070623412100872</v>
      </c>
      <c r="X48" s="27">
        <f t="shared" si="6"/>
        <v>56.652864030001339</v>
      </c>
      <c r="Y48" s="27">
        <f t="shared" si="7"/>
        <v>94.656519999996817</v>
      </c>
      <c r="Z48" s="27">
        <f t="shared" si="8"/>
        <v>-288.49537999998802</v>
      </c>
      <c r="AA48" s="27">
        <f t="shared" si="9"/>
        <v>123.68428999999969</v>
      </c>
    </row>
    <row r="49" spans="1:27" x14ac:dyDescent="0.3">
      <c r="A49" s="11">
        <v>42001</v>
      </c>
      <c r="B49" s="11" t="s">
        <v>66</v>
      </c>
      <c r="C49" s="11" t="s">
        <v>67</v>
      </c>
      <c r="D49" s="4">
        <f>'C21_LandUse_2017'!D49-'C21_LandUse_2013'!D49</f>
        <v>-205.22998849999999</v>
      </c>
      <c r="E49" s="4">
        <f>'C21_LandUse_2017'!E49-'C21_LandUse_2013'!E49</f>
        <v>8.7922543099994073</v>
      </c>
      <c r="F49" s="4">
        <f>'C21_LandUse_2017'!F49-'C21_LandUse_2013'!F49</f>
        <v>-5.3032821919999833</v>
      </c>
      <c r="G49" s="4">
        <f>'C21_LandUse_2017'!G49-'C21_LandUse_2013'!G49</f>
        <v>-304.09870000000228</v>
      </c>
      <c r="H49" s="4">
        <f>'C21_LandUse_2017'!H49-'C21_LandUse_2013'!H49</f>
        <v>670.31258500000149</v>
      </c>
      <c r="I49" s="4">
        <f>'C21_LandUse_2017'!I49-'C21_LandUse_2013'!I49</f>
        <v>32.585951999999452</v>
      </c>
      <c r="J49" s="4">
        <f>'C21_LandUse_2017'!J49-'C21_LandUse_2013'!J49</f>
        <v>-587.02048000000104</v>
      </c>
      <c r="K49" s="4">
        <f>'C21_LandUse_2017'!K49-'C21_LandUse_2013'!K49</f>
        <v>-77.610890900003142</v>
      </c>
      <c r="L49" s="4">
        <f>'C21_LandUse_2017'!L49-'C21_LandUse_2013'!L49</f>
        <v>-18.671962767899913</v>
      </c>
      <c r="M49" s="4">
        <f>'C21_LandUse_2017'!M49-'C21_LandUse_2013'!M49</f>
        <v>47.48116600000003</v>
      </c>
      <c r="N49" s="4">
        <f>'C21_LandUse_2017'!N49-'C21_LandUse_2013'!N49</f>
        <v>436.2595380000057</v>
      </c>
      <c r="O49" s="4">
        <f>'C21_LandUse_2017'!O49-'C21_LandUse_2013'!O49</f>
        <v>1.294480300000032</v>
      </c>
      <c r="P49" s="4">
        <f>'C21_LandUse_2017'!P49-'C21_LandUse_2013'!P49</f>
        <v>1.0706019999997807</v>
      </c>
      <c r="Q49" s="4">
        <f>'C21_LandUse_2017'!Q49-'C21_LandUse_2013'!Q49</f>
        <v>0.13377002000015636</v>
      </c>
      <c r="R49" s="24">
        <f t="shared" si="0"/>
        <v>962.73728973210677</v>
      </c>
      <c r="S49" s="24">
        <f t="shared" si="1"/>
        <v>-301.59984768000231</v>
      </c>
      <c r="T49" s="24">
        <f t="shared" si="2"/>
        <v>-74.121918782003718</v>
      </c>
      <c r="U49" s="24">
        <f t="shared" si="3"/>
        <v>-587.02048000000104</v>
      </c>
      <c r="V49" s="27">
        <f t="shared" si="4"/>
        <v>684.22657423210103</v>
      </c>
      <c r="W49" s="27">
        <f t="shared" si="5"/>
        <v>278.51071550000574</v>
      </c>
      <c r="X49" s="27">
        <f t="shared" si="6"/>
        <v>3.488972117999424</v>
      </c>
      <c r="Y49" s="27">
        <f t="shared" si="7"/>
        <v>-77.610890900003142</v>
      </c>
      <c r="Z49" s="27">
        <f t="shared" si="8"/>
        <v>-301.59984768000231</v>
      </c>
      <c r="AA49" s="27">
        <f t="shared" si="9"/>
        <v>-587.02048000000104</v>
      </c>
    </row>
    <row r="50" spans="1:27" x14ac:dyDescent="0.3">
      <c r="A50" s="11">
        <v>42009</v>
      </c>
      <c r="B50" s="11" t="s">
        <v>66</v>
      </c>
      <c r="C50" s="11" t="s">
        <v>68</v>
      </c>
      <c r="D50" s="4">
        <f>'C21_LandUse_2017'!D50-'C21_LandUse_2013'!D50</f>
        <v>110.74837642784001</v>
      </c>
      <c r="E50" s="4">
        <f>'C21_LandUse_2017'!E50-'C21_LandUse_2013'!E50</f>
        <v>136.40841040499799</v>
      </c>
      <c r="F50" s="4">
        <f>'C21_LandUse_2017'!F50-'C21_LandUse_2013'!F50</f>
        <v>-13.430067284160003</v>
      </c>
      <c r="G50" s="4">
        <f>'C21_LandUse_2017'!G50-'C21_LandUse_2013'!G50</f>
        <v>-1986.6358560000081</v>
      </c>
      <c r="H50" s="4">
        <f>'C21_LandUse_2017'!H50-'C21_LandUse_2013'!H50</f>
        <v>333.07948110000052</v>
      </c>
      <c r="I50" s="4">
        <f>'C21_LandUse_2017'!I50-'C21_LandUse_2013'!I50</f>
        <v>10.631410408000193</v>
      </c>
      <c r="J50" s="4">
        <f>'C21_LandUse_2017'!J50-'C21_LandUse_2013'!J50</f>
        <v>1072.3895330000014</v>
      </c>
      <c r="K50" s="4">
        <f>'C21_LandUse_2017'!K50-'C21_LandUse_2013'!K50</f>
        <v>173.22773046999646</v>
      </c>
      <c r="L50" s="4">
        <f>'C21_LandUse_2017'!L50-'C21_LandUse_2013'!L50</f>
        <v>-38.371597100000145</v>
      </c>
      <c r="M50" s="4">
        <f>'C21_LandUse_2017'!M50-'C21_LandUse_2013'!M50</f>
        <v>50.464867200000299</v>
      </c>
      <c r="N50" s="4">
        <f>'C21_LandUse_2017'!N50-'C21_LandUse_2013'!N50</f>
        <v>156.16561000000365</v>
      </c>
      <c r="O50" s="4">
        <f>'C21_LandUse_2017'!O50-'C21_LandUse_2013'!O50</f>
        <v>-5.2025949999997465</v>
      </c>
      <c r="P50" s="4">
        <f>'C21_LandUse_2017'!P50-'C21_LandUse_2013'!P50</f>
        <v>0.43504500000017288</v>
      </c>
      <c r="Q50" s="4">
        <f>'C21_LandUse_2017'!Q50-'C21_LandUse_2013'!Q50</f>
        <v>9.4394300000203657E-2</v>
      </c>
      <c r="R50" s="24">
        <f t="shared" si="0"/>
        <v>622.71814803584448</v>
      </c>
      <c r="S50" s="24">
        <f t="shared" si="1"/>
        <v>-1991.3090117000074</v>
      </c>
      <c r="T50" s="24">
        <f t="shared" si="2"/>
        <v>296.20607359083442</v>
      </c>
      <c r="U50" s="24">
        <f t="shared" si="3"/>
        <v>1072.3895330000014</v>
      </c>
      <c r="V50" s="27">
        <f t="shared" si="4"/>
        <v>305.33929440800057</v>
      </c>
      <c r="W50" s="27">
        <f t="shared" si="5"/>
        <v>317.37885362784397</v>
      </c>
      <c r="X50" s="27">
        <f t="shared" si="6"/>
        <v>122.97834312083799</v>
      </c>
      <c r="Y50" s="27">
        <f t="shared" si="7"/>
        <v>173.22773046999646</v>
      </c>
      <c r="Z50" s="27">
        <f t="shared" si="8"/>
        <v>-1991.3090117000074</v>
      </c>
      <c r="AA50" s="27">
        <f t="shared" si="9"/>
        <v>1072.3895330000014</v>
      </c>
    </row>
    <row r="51" spans="1:27" x14ac:dyDescent="0.3">
      <c r="A51" s="11">
        <v>42011</v>
      </c>
      <c r="B51" s="11" t="s">
        <v>66</v>
      </c>
      <c r="C51" s="11" t="s">
        <v>69</v>
      </c>
      <c r="D51" s="4">
        <f>'C21_LandUse_2017'!D51-'C21_LandUse_2013'!D51</f>
        <v>-1096.8148653899998</v>
      </c>
      <c r="E51" s="4">
        <f>'C21_LandUse_2017'!E51-'C21_LandUse_2013'!E51</f>
        <v>-6.3714840289903805</v>
      </c>
      <c r="F51" s="4">
        <f>'C21_LandUse_2017'!F51-'C21_LandUse_2013'!F51</f>
        <v>8.4437692952000134</v>
      </c>
      <c r="G51" s="4">
        <f>'C21_LandUse_2017'!G51-'C21_LandUse_2013'!G51</f>
        <v>-914.62536199999158</v>
      </c>
      <c r="H51" s="4">
        <f>'C21_LandUse_2017'!H51-'C21_LandUse_2013'!H51</f>
        <v>1692.6500422999998</v>
      </c>
      <c r="I51" s="4">
        <f>'C21_LandUse_2017'!I51-'C21_LandUse_2013'!I51</f>
        <v>95.150222600001143</v>
      </c>
      <c r="J51" s="4">
        <f>'C21_LandUse_2017'!J51-'C21_LandUse_2013'!J51</f>
        <v>-734.24035499999991</v>
      </c>
      <c r="K51" s="4">
        <f>'C21_LandUse_2017'!K51-'C21_LandUse_2013'!K51</f>
        <v>-118.8451986900036</v>
      </c>
      <c r="L51" s="4">
        <f>'C21_LandUse_2017'!L51-'C21_LandUse_2013'!L51</f>
        <v>-83.464891099999932</v>
      </c>
      <c r="M51" s="4">
        <f>'C21_LandUse_2017'!M51-'C21_LandUse_2013'!M51</f>
        <v>340.31140740000046</v>
      </c>
      <c r="N51" s="4">
        <f>'C21_LandUse_2017'!N51-'C21_LandUse_2013'!N51</f>
        <v>796.47765899999649</v>
      </c>
      <c r="O51" s="4">
        <f>'C21_LandUse_2017'!O51-'C21_LandUse_2013'!O51</f>
        <v>19.847234100000605</v>
      </c>
      <c r="P51" s="4">
        <f>'C21_LandUse_2017'!P51-'C21_LandUse_2013'!P51</f>
        <v>1.4918890000008105</v>
      </c>
      <c r="Q51" s="4">
        <f>'C21_LandUse_2017'!Q51-'C21_LandUse_2013'!Q51</f>
        <v>1.6869999999471474E-3</v>
      </c>
      <c r="R51" s="24">
        <f t="shared" si="0"/>
        <v>1744.3095748099981</v>
      </c>
      <c r="S51" s="24">
        <f t="shared" si="1"/>
        <v>-893.28455189999022</v>
      </c>
      <c r="T51" s="24">
        <f t="shared" si="2"/>
        <v>-116.77291342379397</v>
      </c>
      <c r="U51" s="24">
        <f t="shared" si="3"/>
        <v>-734.24035499999991</v>
      </c>
      <c r="V51" s="27">
        <f t="shared" si="4"/>
        <v>1704.335373800001</v>
      </c>
      <c r="W51" s="27">
        <f t="shared" si="5"/>
        <v>39.974201009997159</v>
      </c>
      <c r="X51" s="27">
        <f t="shared" si="6"/>
        <v>2.0722852662096329</v>
      </c>
      <c r="Y51" s="27">
        <f t="shared" si="7"/>
        <v>-118.8451986900036</v>
      </c>
      <c r="Z51" s="27">
        <f t="shared" si="8"/>
        <v>-893.28455189999022</v>
      </c>
      <c r="AA51" s="27">
        <f t="shared" si="9"/>
        <v>-734.24035499999991</v>
      </c>
    </row>
    <row r="52" spans="1:27" x14ac:dyDescent="0.3">
      <c r="A52" s="11">
        <v>42013</v>
      </c>
      <c r="B52" s="11" t="s">
        <v>66</v>
      </c>
      <c r="C52" s="11" t="s">
        <v>70</v>
      </c>
      <c r="D52" s="4">
        <f>'C21_LandUse_2017'!D52-'C21_LandUse_2013'!D52</f>
        <v>-31.260444123000013</v>
      </c>
      <c r="E52" s="4">
        <f>'C21_LandUse_2017'!E52-'C21_LandUse_2013'!E52</f>
        <v>51.706268958994769</v>
      </c>
      <c r="F52" s="4">
        <f>'C21_LandUse_2017'!F52-'C21_LandUse_2013'!F52</f>
        <v>-3.7123565729999939</v>
      </c>
      <c r="G52" s="4">
        <f>'C21_LandUse_2017'!G52-'C21_LandUse_2013'!G52</f>
        <v>-1199.8671570000006</v>
      </c>
      <c r="H52" s="4">
        <f>'C21_LandUse_2017'!H52-'C21_LandUse_2013'!H52</f>
        <v>352.75593690000096</v>
      </c>
      <c r="I52" s="4">
        <f>'C21_LandUse_2017'!I52-'C21_LandUse_2013'!I52</f>
        <v>-0.91730229999984658</v>
      </c>
      <c r="J52" s="4">
        <f>'C21_LandUse_2017'!J52-'C21_LandUse_2013'!J52</f>
        <v>406.44283159999941</v>
      </c>
      <c r="K52" s="4">
        <f>'C21_LandUse_2017'!K52-'C21_LandUse_2013'!K52</f>
        <v>1.4120592099970963</v>
      </c>
      <c r="L52" s="4">
        <f>'C21_LandUse_2017'!L52-'C21_LandUse_2013'!L52</f>
        <v>-6.6403750399999808</v>
      </c>
      <c r="M52" s="4">
        <f>'C21_LandUse_2017'!M52-'C21_LandUse_2013'!M52</f>
        <v>56.462937580000471</v>
      </c>
      <c r="N52" s="4">
        <f>'C21_LandUse_2017'!N52-'C21_LandUse_2013'!N52</f>
        <v>373.68401788999836</v>
      </c>
      <c r="O52" s="4">
        <f>'C21_LandUse_2017'!O52-'C21_LandUse_2013'!O52</f>
        <v>-0.33359689999997499</v>
      </c>
      <c r="P52" s="4">
        <f>'C21_LandUse_2017'!P52-'C21_LandUse_2013'!P52</f>
        <v>0.2472379999999248</v>
      </c>
      <c r="Q52" s="4">
        <f>'C21_LandUse_2017'!Q52-'C21_LandUse_2013'!Q52</f>
        <v>2.5579999999990832E-2</v>
      </c>
      <c r="R52" s="24">
        <f t="shared" si="0"/>
        <v>744.08477090699989</v>
      </c>
      <c r="S52" s="24">
        <f t="shared" si="1"/>
        <v>-1199.9279359000006</v>
      </c>
      <c r="T52" s="24">
        <f t="shared" si="2"/>
        <v>49.405971595991872</v>
      </c>
      <c r="U52" s="24">
        <f t="shared" si="3"/>
        <v>406.44283159999941</v>
      </c>
      <c r="V52" s="27">
        <f t="shared" si="4"/>
        <v>345.19825956000113</v>
      </c>
      <c r="W52" s="27">
        <f t="shared" si="5"/>
        <v>398.88651134699882</v>
      </c>
      <c r="X52" s="27">
        <f t="shared" si="6"/>
        <v>47.993912385994776</v>
      </c>
      <c r="Y52" s="27">
        <f t="shared" si="7"/>
        <v>1.4120592099970963</v>
      </c>
      <c r="Z52" s="27">
        <f t="shared" si="8"/>
        <v>-1199.9279359000006</v>
      </c>
      <c r="AA52" s="27">
        <f t="shared" si="9"/>
        <v>406.44283159999941</v>
      </c>
    </row>
    <row r="53" spans="1:27" x14ac:dyDescent="0.3">
      <c r="A53" s="11">
        <v>42015</v>
      </c>
      <c r="B53" s="11" t="s">
        <v>66</v>
      </c>
      <c r="C53" s="11" t="s">
        <v>71</v>
      </c>
      <c r="D53" s="4">
        <f>'C21_LandUse_2017'!D53-'C21_LandUse_2013'!D53</f>
        <v>-364.95308585808101</v>
      </c>
      <c r="E53" s="4">
        <f>'C21_LandUse_2017'!E53-'C21_LandUse_2013'!E53</f>
        <v>-16.912070630001836</v>
      </c>
      <c r="F53" s="4">
        <f>'C21_LandUse_2017'!F53-'C21_LandUse_2013'!F53</f>
        <v>-9.6627145250000126</v>
      </c>
      <c r="G53" s="4">
        <f>'C21_LandUse_2017'!G53-'C21_LandUse_2013'!G53</f>
        <v>-1144.1040569999604</v>
      </c>
      <c r="H53" s="4">
        <f>'C21_LandUse_2017'!H53-'C21_LandUse_2013'!H53</f>
        <v>427.01549700000032</v>
      </c>
      <c r="I53" s="4">
        <f>'C21_LandUse_2017'!I53-'C21_LandUse_2013'!I53</f>
        <v>60.259603000000425</v>
      </c>
      <c r="J53" s="4">
        <f>'C21_LandUse_2017'!J53-'C21_LandUse_2013'!J53</f>
        <v>287.43672000000151</v>
      </c>
      <c r="K53" s="4">
        <f>'C21_LandUse_2017'!K53-'C21_LandUse_2013'!K53</f>
        <v>140.9202070000174</v>
      </c>
      <c r="L53" s="4">
        <f>'C21_LandUse_2017'!L53-'C21_LandUse_2013'!L53</f>
        <v>-13.05969499999992</v>
      </c>
      <c r="M53" s="4">
        <f>'C21_LandUse_2017'!M53-'C21_LandUse_2013'!M53</f>
        <v>156.83249500000056</v>
      </c>
      <c r="N53" s="4">
        <f>'C21_LandUse_2017'!N53-'C21_LandUse_2013'!N53</f>
        <v>481.28311000000031</v>
      </c>
      <c r="O53" s="4">
        <f>'C21_LandUse_2017'!O53-'C21_LandUse_2013'!O53</f>
        <v>-5.9551599999977043</v>
      </c>
      <c r="P53" s="4">
        <f>'C21_LandUse_2017'!P53-'C21_LandUse_2013'!P53</f>
        <v>0.63559053999961179</v>
      </c>
      <c r="Q53" s="4">
        <f>'C21_LandUse_2017'!Q53-'C21_LandUse_2013'!Q53</f>
        <v>0.24851599999965401</v>
      </c>
      <c r="R53" s="24">
        <f t="shared" si="0"/>
        <v>747.37792414192063</v>
      </c>
      <c r="S53" s="24">
        <f t="shared" si="1"/>
        <v>-1149.1751104599589</v>
      </c>
      <c r="T53" s="24">
        <f t="shared" si="2"/>
        <v>114.34542184501555</v>
      </c>
      <c r="U53" s="24">
        <f t="shared" si="3"/>
        <v>287.43672000000151</v>
      </c>
      <c r="V53" s="27">
        <f t="shared" si="4"/>
        <v>474.21540500000083</v>
      </c>
      <c r="W53" s="27">
        <f t="shared" si="5"/>
        <v>273.16251914191986</v>
      </c>
      <c r="X53" s="27">
        <f t="shared" si="6"/>
        <v>-26.574785155001848</v>
      </c>
      <c r="Y53" s="27">
        <f t="shared" si="7"/>
        <v>140.9202070000174</v>
      </c>
      <c r="Z53" s="27">
        <f t="shared" si="8"/>
        <v>-1149.1751104599589</v>
      </c>
      <c r="AA53" s="27">
        <f t="shared" si="9"/>
        <v>287.43672000000151</v>
      </c>
    </row>
    <row r="54" spans="1:27" x14ac:dyDescent="0.3">
      <c r="A54" s="11">
        <v>42021</v>
      </c>
      <c r="B54" s="11" t="s">
        <v>66</v>
      </c>
      <c r="C54" s="11" t="s">
        <v>72</v>
      </c>
      <c r="D54" s="4">
        <f>'C21_LandUse_2017'!D54-'C21_LandUse_2013'!D54</f>
        <v>-232.89180046000001</v>
      </c>
      <c r="E54" s="4">
        <f>'C21_LandUse_2017'!E54-'C21_LandUse_2013'!E54</f>
        <v>63.612265200004913</v>
      </c>
      <c r="F54" s="4">
        <f>'C21_LandUse_2017'!F54-'C21_LandUse_2013'!F54</f>
        <v>0.72565408000000531</v>
      </c>
      <c r="G54" s="4">
        <f>'C21_LandUse_2017'!G54-'C21_LandUse_2013'!G54</f>
        <v>-2585.2286800000002</v>
      </c>
      <c r="H54" s="4">
        <f>'C21_LandUse_2017'!H54-'C21_LandUse_2013'!H54</f>
        <v>381.28643959999863</v>
      </c>
      <c r="I54" s="4">
        <f>'C21_LandUse_2017'!I54-'C21_LandUse_2013'!I54</f>
        <v>11.93920960000014</v>
      </c>
      <c r="J54" s="4">
        <f>'C21_LandUse_2017'!J54-'C21_LandUse_2013'!J54</f>
        <v>1830.9289689999969</v>
      </c>
      <c r="K54" s="4">
        <f>'C21_LandUse_2017'!K54-'C21_LandUse_2013'!K54</f>
        <v>41.85988240000006</v>
      </c>
      <c r="L54" s="4">
        <f>'C21_LandUse_2017'!L54-'C21_LandUse_2013'!L54</f>
        <v>-15.366407299999992</v>
      </c>
      <c r="M54" s="4">
        <f>'C21_LandUse_2017'!M54-'C21_LandUse_2013'!M54</f>
        <v>156.16949015999853</v>
      </c>
      <c r="N54" s="4">
        <f>'C21_LandUse_2017'!N54-'C21_LandUse_2013'!N54</f>
        <v>350.62202699999762</v>
      </c>
      <c r="O54" s="4">
        <f>'C21_LandUse_2017'!O54-'C21_LandUse_2013'!O54</f>
        <v>-4.7865230000006704</v>
      </c>
      <c r="P54" s="4">
        <f>'C21_LandUse_2017'!P54-'C21_LandUse_2013'!P54</f>
        <v>0.94432948799931182</v>
      </c>
      <c r="Q54" s="4">
        <f>'C21_LandUse_2017'!Q54-'C21_LandUse_2013'!Q54</f>
        <v>0.14813099999992119</v>
      </c>
      <c r="R54" s="24">
        <f t="shared" si="0"/>
        <v>651.75895859999491</v>
      </c>
      <c r="S54" s="24">
        <f t="shared" si="1"/>
        <v>-2588.9227425120016</v>
      </c>
      <c r="T54" s="24">
        <f t="shared" si="2"/>
        <v>106.19780168000497</v>
      </c>
      <c r="U54" s="24">
        <f t="shared" si="3"/>
        <v>1830.9289689999969</v>
      </c>
      <c r="V54" s="27">
        <f t="shared" si="4"/>
        <v>377.85924189999878</v>
      </c>
      <c r="W54" s="27">
        <f t="shared" si="5"/>
        <v>273.89971669999613</v>
      </c>
      <c r="X54" s="27">
        <f t="shared" si="6"/>
        <v>64.337919280004911</v>
      </c>
      <c r="Y54" s="27">
        <f t="shared" si="7"/>
        <v>41.85988240000006</v>
      </c>
      <c r="Z54" s="27">
        <f t="shared" si="8"/>
        <v>-2588.9227425120016</v>
      </c>
      <c r="AA54" s="27">
        <f t="shared" si="9"/>
        <v>1830.9289689999969</v>
      </c>
    </row>
    <row r="55" spans="1:27" x14ac:dyDescent="0.3">
      <c r="A55" s="11">
        <v>42023</v>
      </c>
      <c r="B55" s="11" t="s">
        <v>66</v>
      </c>
      <c r="C55" s="11" t="s">
        <v>73</v>
      </c>
      <c r="D55" s="4">
        <f>'C21_LandUse_2017'!D55-'C21_LandUse_2013'!D55</f>
        <v>-29.180372812440005</v>
      </c>
      <c r="E55" s="4">
        <f>'C21_LandUse_2017'!E55-'C21_LandUse_2013'!E55</f>
        <v>0.91496493100004272</v>
      </c>
      <c r="F55" s="4">
        <f>'C21_LandUse_2017'!F55-'C21_LandUse_2013'!F55</f>
        <v>-0.3110241521999999</v>
      </c>
      <c r="G55" s="4">
        <f>'C21_LandUse_2017'!G55-'C21_LandUse_2013'!G55</f>
        <v>-2859.3977430000086</v>
      </c>
      <c r="H55" s="4">
        <f>'C21_LandUse_2017'!H55-'C21_LandUse_2013'!H55</f>
        <v>161.75939498999992</v>
      </c>
      <c r="I55" s="4">
        <f>'C21_LandUse_2017'!I55-'C21_LandUse_2013'!I55</f>
        <v>3.571253554000009</v>
      </c>
      <c r="J55" s="4">
        <f>'C21_LandUse_2017'!J55-'C21_LandUse_2013'!J55</f>
        <v>2717.1005355999996</v>
      </c>
      <c r="K55" s="4">
        <f>'C21_LandUse_2017'!K55-'C21_LandUse_2013'!K55</f>
        <v>2.7829863900001328</v>
      </c>
      <c r="L55" s="4">
        <f>'C21_LandUse_2017'!L55-'C21_LandUse_2013'!L55</f>
        <v>-17.793994999999995</v>
      </c>
      <c r="M55" s="4">
        <f>'C21_LandUse_2017'!M55-'C21_LandUse_2013'!M55</f>
        <v>3.5140732999998363</v>
      </c>
      <c r="N55" s="4">
        <f>'C21_LandUse_2017'!N55-'C21_LandUse_2013'!N55</f>
        <v>17.105563999999958</v>
      </c>
      <c r="O55" s="4">
        <f>'C21_LandUse_2017'!O55-'C21_LandUse_2013'!O55</f>
        <v>-0.19399479999992764</v>
      </c>
      <c r="P55" s="4">
        <f>'C21_LandUse_2017'!P55-'C21_LandUse_2013'!P55</f>
        <v>9.7792999999910535E-2</v>
      </c>
      <c r="Q55" s="4">
        <f>'C21_LandUse_2017'!Q55-'C21_LandUse_2013'!Q55</f>
        <v>1.9698000000062166E-2</v>
      </c>
      <c r="R55" s="24">
        <f t="shared" si="0"/>
        <v>138.97591803155973</v>
      </c>
      <c r="S55" s="24">
        <f t="shared" si="1"/>
        <v>-2859.4742468000086</v>
      </c>
      <c r="T55" s="24">
        <f t="shared" si="2"/>
        <v>3.3869271688001756</v>
      </c>
      <c r="U55" s="24">
        <f t="shared" si="3"/>
        <v>2717.1005355999996</v>
      </c>
      <c r="V55" s="27">
        <f t="shared" si="4"/>
        <v>147.53665354399993</v>
      </c>
      <c r="W55" s="27">
        <f t="shared" si="5"/>
        <v>-8.5607355124402105</v>
      </c>
      <c r="X55" s="27">
        <f t="shared" si="6"/>
        <v>0.60394077880004282</v>
      </c>
      <c r="Y55" s="27">
        <f t="shared" si="7"/>
        <v>2.7829863900001328</v>
      </c>
      <c r="Z55" s="27">
        <f t="shared" si="8"/>
        <v>-2859.4742468000086</v>
      </c>
      <c r="AA55" s="27">
        <f t="shared" si="9"/>
        <v>2717.1005355999996</v>
      </c>
    </row>
    <row r="56" spans="1:27" x14ac:dyDescent="0.3">
      <c r="A56" s="11">
        <v>42025</v>
      </c>
      <c r="B56" s="11" t="s">
        <v>66</v>
      </c>
      <c r="C56" s="11" t="s">
        <v>74</v>
      </c>
      <c r="D56" s="4">
        <f>'C21_LandUse_2017'!D56-'C21_LandUse_2013'!D56</f>
        <v>-2.5926309999988462E-3</v>
      </c>
      <c r="E56" s="4">
        <f>'C21_LandUse_2017'!E56-'C21_LandUse_2013'!E56</f>
        <v>-0.82962480999958643</v>
      </c>
      <c r="F56" s="4">
        <f>'C21_LandUse_2017'!F56-'C21_LandUse_2013'!F56</f>
        <v>-0.41992679029999991</v>
      </c>
      <c r="G56" s="4">
        <f>'C21_LandUse_2017'!G56-'C21_LandUse_2013'!G56</f>
        <v>-448.65348199999426</v>
      </c>
      <c r="H56" s="4">
        <f>'C21_LandUse_2017'!H56-'C21_LandUse_2013'!H56</f>
        <v>36.130784999999378</v>
      </c>
      <c r="I56" s="4">
        <f>'C21_LandUse_2017'!I56-'C21_LandUse_2013'!I56</f>
        <v>-1.6778800000001866</v>
      </c>
      <c r="J56" s="4">
        <f>'C21_LandUse_2017'!J56-'C21_LandUse_2013'!J56</f>
        <v>386.05479999999989</v>
      </c>
      <c r="K56" s="4">
        <f>'C21_LandUse_2017'!K56-'C21_LandUse_2013'!K56</f>
        <v>-1.1318955000006099</v>
      </c>
      <c r="L56" s="4">
        <f>'C21_LandUse_2017'!L56-'C21_LandUse_2013'!L56</f>
        <v>9.3159320000002026</v>
      </c>
      <c r="M56" s="4">
        <f>'C21_LandUse_2017'!M56-'C21_LandUse_2013'!M56</f>
        <v>39.282701000000088</v>
      </c>
      <c r="N56" s="4">
        <f>'C21_LandUse_2017'!N56-'C21_LandUse_2013'!N56</f>
        <v>-16.131459999998697</v>
      </c>
      <c r="O56" s="4">
        <f>'C21_LandUse_2017'!O56-'C21_LandUse_2013'!O56</f>
        <v>-2.0709639999995488</v>
      </c>
      <c r="P56" s="4">
        <f>'C21_LandUse_2017'!P56-'C21_LandUse_2013'!P56</f>
        <v>5.1239999999779684E-2</v>
      </c>
      <c r="Q56" s="4">
        <f>'C21_LandUse_2017'!Q56-'C21_LandUse_2013'!Q56</f>
        <v>3.4840000000258442E-2</v>
      </c>
      <c r="R56" s="24">
        <f t="shared" si="0"/>
        <v>66.917485369000786</v>
      </c>
      <c r="S56" s="24">
        <f t="shared" si="1"/>
        <v>-450.63836599999377</v>
      </c>
      <c r="T56" s="24">
        <f t="shared" si="2"/>
        <v>-2.3814471003001962</v>
      </c>
      <c r="U56" s="24">
        <f t="shared" si="3"/>
        <v>386.05479999999989</v>
      </c>
      <c r="V56" s="27">
        <f t="shared" si="4"/>
        <v>43.768836999999394</v>
      </c>
      <c r="W56" s="27">
        <f t="shared" si="5"/>
        <v>23.148648369001393</v>
      </c>
      <c r="X56" s="27">
        <f t="shared" si="6"/>
        <v>-1.2495516002995863</v>
      </c>
      <c r="Y56" s="27">
        <f t="shared" si="7"/>
        <v>-1.1318955000006099</v>
      </c>
      <c r="Z56" s="27">
        <f t="shared" si="8"/>
        <v>-450.63836599999377</v>
      </c>
      <c r="AA56" s="27">
        <f t="shared" si="9"/>
        <v>386.05479999999989</v>
      </c>
    </row>
    <row r="57" spans="1:27" x14ac:dyDescent="0.3">
      <c r="A57" s="11">
        <v>42027</v>
      </c>
      <c r="B57" s="11" t="s">
        <v>66</v>
      </c>
      <c r="C57" s="11" t="s">
        <v>75</v>
      </c>
      <c r="D57" s="4">
        <f>'C21_LandUse_2017'!D57-'C21_LandUse_2013'!D57</f>
        <v>-63.414316869999993</v>
      </c>
      <c r="E57" s="4">
        <f>'C21_LandUse_2017'!E57-'C21_LandUse_2013'!E57</f>
        <v>78.003690343000926</v>
      </c>
      <c r="F57" s="4">
        <f>'C21_LandUse_2017'!F57-'C21_LandUse_2013'!F57</f>
        <v>-8.2597896510000055</v>
      </c>
      <c r="G57" s="4">
        <f>'C21_LandUse_2017'!G57-'C21_LandUse_2013'!G57</f>
        <v>-6379.2853987240233</v>
      </c>
      <c r="H57" s="4">
        <f>'C21_LandUse_2017'!H57-'C21_LandUse_2013'!H57</f>
        <v>578.49936239999988</v>
      </c>
      <c r="I57" s="4">
        <f>'C21_LandUse_2017'!I57-'C21_LandUse_2013'!I57</f>
        <v>27.701142630000504</v>
      </c>
      <c r="J57" s="4">
        <f>'C21_LandUse_2017'!J57-'C21_LandUse_2013'!J57</f>
        <v>5319.405453000003</v>
      </c>
      <c r="K57" s="4">
        <f>'C21_LandUse_2017'!K57-'C21_LandUse_2013'!K57</f>
        <v>96.190771709996625</v>
      </c>
      <c r="L57" s="4">
        <f>'C21_LandUse_2017'!L57-'C21_LandUse_2013'!L57</f>
        <v>-27.218241750000288</v>
      </c>
      <c r="M57" s="4">
        <f>'C21_LandUse_2017'!M57-'C21_LandUse_2013'!M57</f>
        <v>157.01763175999986</v>
      </c>
      <c r="N57" s="4">
        <f>'C21_LandUse_2017'!N57-'C21_LandUse_2013'!N57</f>
        <v>224.95026599999983</v>
      </c>
      <c r="O57" s="4">
        <f>'C21_LandUse_2017'!O57-'C21_LandUse_2013'!O57</f>
        <v>-4.4542017000003398</v>
      </c>
      <c r="P57" s="4">
        <f>'C21_LandUse_2017'!P57-'C21_LandUse_2013'!P57</f>
        <v>-0.55102999999962776</v>
      </c>
      <c r="Q57" s="4">
        <f>'C21_LandUse_2017'!Q57-'C21_LandUse_2013'!Q57</f>
        <v>1.4580879599998298</v>
      </c>
      <c r="R57" s="24">
        <f t="shared" si="0"/>
        <v>897.53584416999979</v>
      </c>
      <c r="S57" s="24">
        <f t="shared" si="1"/>
        <v>-6382.8325424640234</v>
      </c>
      <c r="T57" s="24">
        <f t="shared" si="2"/>
        <v>165.93467240199755</v>
      </c>
      <c r="U57" s="24">
        <f t="shared" si="3"/>
        <v>5319.405453000003</v>
      </c>
      <c r="V57" s="27">
        <f t="shared" si="4"/>
        <v>578.9822632800001</v>
      </c>
      <c r="W57" s="27">
        <f t="shared" si="5"/>
        <v>318.55358088999969</v>
      </c>
      <c r="X57" s="27">
        <f t="shared" si="6"/>
        <v>69.743900692000921</v>
      </c>
      <c r="Y57" s="27">
        <f t="shared" si="7"/>
        <v>96.190771709996625</v>
      </c>
      <c r="Z57" s="27">
        <f t="shared" si="8"/>
        <v>-6382.8325424640234</v>
      </c>
      <c r="AA57" s="27">
        <f t="shared" si="9"/>
        <v>5319.405453000003</v>
      </c>
    </row>
    <row r="58" spans="1:27" x14ac:dyDescent="0.3">
      <c r="A58" s="11">
        <v>42029</v>
      </c>
      <c r="B58" s="11" t="s">
        <v>66</v>
      </c>
      <c r="C58" s="11" t="s">
        <v>76</v>
      </c>
      <c r="D58" s="4">
        <f>'C21_LandUse_2017'!D58-'C21_LandUse_2013'!D58</f>
        <v>-215.53616600000009</v>
      </c>
      <c r="E58" s="4">
        <f>'C21_LandUse_2017'!E58-'C21_LandUse_2013'!E58</f>
        <v>-25.771134000002348</v>
      </c>
      <c r="F58" s="4">
        <f>'C21_LandUse_2017'!F58-'C21_LandUse_2013'!F58</f>
        <v>17.68216639000002</v>
      </c>
      <c r="G58" s="4">
        <f>'C21_LandUse_2017'!G58-'C21_LandUse_2013'!G58</f>
        <v>-1806.5301400000171</v>
      </c>
      <c r="H58" s="4">
        <f>'C21_LandUse_2017'!H58-'C21_LandUse_2013'!H58</f>
        <v>2086.6865060000018</v>
      </c>
      <c r="I58" s="4">
        <f>'C21_LandUse_2017'!I58-'C21_LandUse_2013'!I58</f>
        <v>39.41004299999986</v>
      </c>
      <c r="J58" s="4">
        <f>'C21_LandUse_2017'!J58-'C21_LandUse_2013'!J58</f>
        <v>-1262.1219400000009</v>
      </c>
      <c r="K58" s="4">
        <f>'C21_LandUse_2017'!K58-'C21_LandUse_2013'!K58</f>
        <v>-74.818251000004238</v>
      </c>
      <c r="L58" s="4">
        <f>'C21_LandUse_2017'!L58-'C21_LandUse_2013'!L58</f>
        <v>-13.760965999999826</v>
      </c>
      <c r="M58" s="4">
        <f>'C21_LandUse_2017'!M58-'C21_LandUse_2013'!M58</f>
        <v>528.67531400000007</v>
      </c>
      <c r="N58" s="4">
        <f>'C21_LandUse_2017'!N58-'C21_LandUse_2013'!N58</f>
        <v>711.32837000000291</v>
      </c>
      <c r="O58" s="4">
        <f>'C21_LandUse_2017'!O58-'C21_LandUse_2013'!O58</f>
        <v>14.796298000000206</v>
      </c>
      <c r="P58" s="4">
        <f>'C21_LandUse_2017'!P58-'C21_LandUse_2013'!P58</f>
        <v>8.3131999999750406E-2</v>
      </c>
      <c r="Q58" s="4">
        <f>'C21_LandUse_2017'!Q58-'C21_LandUse_2013'!Q58</f>
        <v>-0.10098000000016327</v>
      </c>
      <c r="R58" s="24">
        <f t="shared" si="0"/>
        <v>3136.803101000005</v>
      </c>
      <c r="S58" s="24">
        <f t="shared" si="1"/>
        <v>-1791.7516900000173</v>
      </c>
      <c r="T58" s="24">
        <f t="shared" si="2"/>
        <v>-82.907218610006566</v>
      </c>
      <c r="U58" s="24">
        <f t="shared" si="3"/>
        <v>-1262.1219400000009</v>
      </c>
      <c r="V58" s="27">
        <f t="shared" si="4"/>
        <v>2112.3355830000019</v>
      </c>
      <c r="W58" s="27">
        <f t="shared" si="5"/>
        <v>1024.4675180000029</v>
      </c>
      <c r="X58" s="27">
        <f t="shared" si="6"/>
        <v>-8.088967610002328</v>
      </c>
      <c r="Y58" s="27">
        <f t="shared" si="7"/>
        <v>-74.818251000004238</v>
      </c>
      <c r="Z58" s="27">
        <f t="shared" si="8"/>
        <v>-1791.7516900000173</v>
      </c>
      <c r="AA58" s="27">
        <f t="shared" si="9"/>
        <v>-1262.1219400000009</v>
      </c>
    </row>
    <row r="59" spans="1:27" x14ac:dyDescent="0.3">
      <c r="A59" s="11">
        <v>42033</v>
      </c>
      <c r="B59" s="11" t="s">
        <v>66</v>
      </c>
      <c r="C59" s="11" t="s">
        <v>77</v>
      </c>
      <c r="D59" s="4">
        <f>'C21_LandUse_2017'!D59-'C21_LandUse_2013'!D59</f>
        <v>63.283954747310005</v>
      </c>
      <c r="E59" s="4">
        <f>'C21_LandUse_2017'!E59-'C21_LandUse_2013'!E59</f>
        <v>25.55951170499975</v>
      </c>
      <c r="F59" s="4">
        <f>'C21_LandUse_2017'!F59-'C21_LandUse_2013'!F59</f>
        <v>-1.1586118230000011</v>
      </c>
      <c r="G59" s="4">
        <f>'C21_LandUse_2017'!G59-'C21_LandUse_2013'!G59</f>
        <v>-3880.9635099999723</v>
      </c>
      <c r="H59" s="4">
        <f>'C21_LandUse_2017'!H59-'C21_LandUse_2013'!H59</f>
        <v>475.32289839999976</v>
      </c>
      <c r="I59" s="4">
        <f>'C21_LandUse_2017'!I59-'C21_LandUse_2013'!I59</f>
        <v>-11.131602700000258</v>
      </c>
      <c r="J59" s="4">
        <f>'C21_LandUse_2017'!J59-'C21_LandUse_2013'!J59</f>
        <v>3097.5820972000001</v>
      </c>
      <c r="K59" s="4">
        <f>'C21_LandUse_2017'!K59-'C21_LandUse_2013'!K59</f>
        <v>210.93774139999732</v>
      </c>
      <c r="L59" s="4">
        <f>'C21_LandUse_2017'!L59-'C21_LandUse_2013'!L59</f>
        <v>-46.942713913999796</v>
      </c>
      <c r="M59" s="4">
        <f>'C21_LandUse_2017'!M59-'C21_LandUse_2013'!M59</f>
        <v>14.483745999999883</v>
      </c>
      <c r="N59" s="4">
        <f>'C21_LandUse_2017'!N59-'C21_LandUse_2013'!N59</f>
        <v>54.673228100000415</v>
      </c>
      <c r="O59" s="4">
        <f>'C21_LandUse_2017'!O59-'C21_LandUse_2013'!O59</f>
        <v>-6.4619999993992678</v>
      </c>
      <c r="P59" s="4">
        <f>'C21_LandUse_2017'!P59-'C21_LandUse_2013'!P59</f>
        <v>0.71265926900014165</v>
      </c>
      <c r="Q59" s="4">
        <f>'C21_LandUse_2017'!Q59-'C21_LandUse_2013'!Q59</f>
        <v>4.0305899999984831</v>
      </c>
      <c r="R59" s="24">
        <f t="shared" si="0"/>
        <v>549.68951063330996</v>
      </c>
      <c r="S59" s="24">
        <f t="shared" si="1"/>
        <v>-3882.6822607303729</v>
      </c>
      <c r="T59" s="24">
        <f t="shared" si="2"/>
        <v>235.33864128199707</v>
      </c>
      <c r="U59" s="24">
        <f t="shared" si="3"/>
        <v>3097.5820972000001</v>
      </c>
      <c r="V59" s="27">
        <f t="shared" si="4"/>
        <v>417.2485817859997</v>
      </c>
      <c r="W59" s="27">
        <f t="shared" si="5"/>
        <v>132.44092884731032</v>
      </c>
      <c r="X59" s="27">
        <f t="shared" si="6"/>
        <v>24.400899881999749</v>
      </c>
      <c r="Y59" s="27">
        <f t="shared" si="7"/>
        <v>210.93774139999732</v>
      </c>
      <c r="Z59" s="27">
        <f t="shared" si="8"/>
        <v>-3882.6822607303729</v>
      </c>
      <c r="AA59" s="27">
        <f t="shared" si="9"/>
        <v>3097.5820972000001</v>
      </c>
    </row>
    <row r="60" spans="1:27" x14ac:dyDescent="0.3">
      <c r="A60" s="11">
        <v>42035</v>
      </c>
      <c r="B60" s="11" t="s">
        <v>66</v>
      </c>
      <c r="C60" s="11" t="s">
        <v>78</v>
      </c>
      <c r="D60" s="4">
        <f>'C21_LandUse_2017'!D60-'C21_LandUse_2013'!D60</f>
        <v>-382.81696913580595</v>
      </c>
      <c r="E60" s="4">
        <f>'C21_LandUse_2017'!E60-'C21_LandUse_2013'!E60</f>
        <v>26.854485520601884</v>
      </c>
      <c r="F60" s="4">
        <f>'C21_LandUse_2017'!F60-'C21_LandUse_2013'!F60</f>
        <v>-33.918401479845002</v>
      </c>
      <c r="G60" s="4">
        <f>'C21_LandUse_2017'!G60-'C21_LandUse_2013'!G60</f>
        <v>-2526.3199705999577</v>
      </c>
      <c r="H60" s="4">
        <f>'C21_LandUse_2017'!H60-'C21_LandUse_2013'!H60</f>
        <v>359.43651089500008</v>
      </c>
      <c r="I60" s="4">
        <f>'C21_LandUse_2017'!I60-'C21_LandUse_2013'!I60</f>
        <v>34.187445800000205</v>
      </c>
      <c r="J60" s="4">
        <f>'C21_LandUse_2017'!J60-'C21_LandUse_2013'!J60</f>
        <v>2091.2979092000005</v>
      </c>
      <c r="K60" s="4">
        <f>'C21_LandUse_2017'!K60-'C21_LandUse_2013'!K60</f>
        <v>21.378770737899686</v>
      </c>
      <c r="L60" s="4">
        <f>'C21_LandUse_2017'!L60-'C21_LandUse_2013'!L60</f>
        <v>2.417151176599873</v>
      </c>
      <c r="M60" s="4">
        <f>'C21_LandUse_2017'!M60-'C21_LandUse_2013'!M60</f>
        <v>150.08592110680001</v>
      </c>
      <c r="N60" s="4">
        <f>'C21_LandUse_2017'!N60-'C21_LandUse_2013'!N60</f>
        <v>255.78895650000049</v>
      </c>
      <c r="O60" s="4">
        <f>'C21_LandUse_2017'!O60-'C21_LandUse_2013'!O60</f>
        <v>-0.12446880000061356</v>
      </c>
      <c r="P60" s="4">
        <f>'C21_LandUse_2017'!P60-'C21_LandUse_2013'!P60</f>
        <v>0.98298000439990574</v>
      </c>
      <c r="Q60" s="4">
        <f>'C21_LandUse_2017'!Q60-'C21_LandUse_2013'!Q60</f>
        <v>0.74818800000139163</v>
      </c>
      <c r="R60" s="24">
        <f t="shared" si="0"/>
        <v>419.09901634259472</v>
      </c>
      <c r="S60" s="24">
        <f t="shared" si="1"/>
        <v>-2524.7132713955571</v>
      </c>
      <c r="T60" s="24">
        <f t="shared" si="2"/>
        <v>14.314854778656567</v>
      </c>
      <c r="U60" s="24">
        <f t="shared" si="3"/>
        <v>2091.2979092000005</v>
      </c>
      <c r="V60" s="27">
        <f t="shared" si="4"/>
        <v>396.04110787160016</v>
      </c>
      <c r="W60" s="27">
        <f t="shared" si="5"/>
        <v>23.057908470994562</v>
      </c>
      <c r="X60" s="27">
        <f t="shared" si="6"/>
        <v>-7.0639159592431184</v>
      </c>
      <c r="Y60" s="27">
        <f t="shared" si="7"/>
        <v>21.378770737899686</v>
      </c>
      <c r="Z60" s="27">
        <f t="shared" si="8"/>
        <v>-2524.7132713955571</v>
      </c>
      <c r="AA60" s="27">
        <f t="shared" si="9"/>
        <v>2091.2979092000005</v>
      </c>
    </row>
    <row r="61" spans="1:27" x14ac:dyDescent="0.3">
      <c r="A61" s="11">
        <v>42037</v>
      </c>
      <c r="B61" s="11" t="s">
        <v>66</v>
      </c>
      <c r="C61" s="11" t="s">
        <v>79</v>
      </c>
      <c r="D61" s="4">
        <f>'C21_LandUse_2017'!D61-'C21_LandUse_2013'!D61</f>
        <v>-417.81929147856101</v>
      </c>
      <c r="E61" s="4">
        <f>'C21_LandUse_2017'!E61-'C21_LandUse_2013'!E61</f>
        <v>78.875136549992021</v>
      </c>
      <c r="F61" s="4">
        <f>'C21_LandUse_2017'!F61-'C21_LandUse_2013'!F61</f>
        <v>-9.6840289549999952</v>
      </c>
      <c r="G61" s="4">
        <f>'C21_LandUse_2017'!G61-'C21_LandUse_2013'!G61</f>
        <v>-766.36978599999566</v>
      </c>
      <c r="H61" s="4">
        <f>'C21_LandUse_2017'!H61-'C21_LandUse_2013'!H61</f>
        <v>339.6101079</v>
      </c>
      <c r="I61" s="4">
        <f>'C21_LandUse_2017'!I61-'C21_LandUse_2013'!I61</f>
        <v>47.117981099999724</v>
      </c>
      <c r="J61" s="4">
        <f>'C21_LandUse_2017'!J61-'C21_LandUse_2013'!J61</f>
        <v>236.91611999999986</v>
      </c>
      <c r="K61" s="4">
        <f>'C21_LandUse_2017'!K61-'C21_LandUse_2013'!K61</f>
        <v>37.900293100003182</v>
      </c>
      <c r="L61" s="4">
        <f>'C21_LandUse_2017'!L61-'C21_LandUse_2013'!L61</f>
        <v>-11.903837399999929</v>
      </c>
      <c r="M61" s="4">
        <f>'C21_LandUse_2017'!M61-'C21_LandUse_2013'!M61</f>
        <v>12.026162064000346</v>
      </c>
      <c r="N61" s="4">
        <f>'C21_LandUse_2017'!N61-'C21_LandUse_2013'!N61</f>
        <v>453.19713484000022</v>
      </c>
      <c r="O61" s="4">
        <f>'C21_LandUse_2017'!O61-'C21_LandUse_2013'!O61</f>
        <v>-4.0067999999337189E-2</v>
      </c>
      <c r="P61" s="4">
        <f>'C21_LandUse_2017'!P61-'C21_LandUse_2013'!P61</f>
        <v>0.11911085700012336</v>
      </c>
      <c r="Q61" s="4">
        <f>'C21_LandUse_2017'!Q61-'C21_LandUse_2013'!Q61</f>
        <v>6.3212000000021362E-2</v>
      </c>
      <c r="R61" s="24">
        <f t="shared" si="0"/>
        <v>422.22825702543935</v>
      </c>
      <c r="S61" s="24">
        <f t="shared" si="1"/>
        <v>-766.22753114299485</v>
      </c>
      <c r="T61" s="24">
        <f t="shared" si="2"/>
        <v>107.0914006949952</v>
      </c>
      <c r="U61" s="24">
        <f t="shared" si="3"/>
        <v>236.91611999999986</v>
      </c>
      <c r="V61" s="27">
        <f t="shared" si="4"/>
        <v>374.8242515999998</v>
      </c>
      <c r="W61" s="27">
        <f t="shared" si="5"/>
        <v>47.40400542543955</v>
      </c>
      <c r="X61" s="27">
        <f t="shared" si="6"/>
        <v>69.191107594992019</v>
      </c>
      <c r="Y61" s="27">
        <f t="shared" si="7"/>
        <v>37.900293100003182</v>
      </c>
      <c r="Z61" s="27">
        <f t="shared" si="8"/>
        <v>-766.22753114299485</v>
      </c>
      <c r="AA61" s="27">
        <f t="shared" si="9"/>
        <v>236.91611999999986</v>
      </c>
    </row>
    <row r="62" spans="1:27" x14ac:dyDescent="0.3">
      <c r="A62" s="11">
        <v>42041</v>
      </c>
      <c r="B62" s="11" t="s">
        <v>66</v>
      </c>
      <c r="C62" s="11" t="s">
        <v>80</v>
      </c>
      <c r="D62" s="4">
        <f>'C21_LandUse_2017'!D62-'C21_LandUse_2013'!D62</f>
        <v>104.06650995999996</v>
      </c>
      <c r="E62" s="4">
        <f>'C21_LandUse_2017'!E62-'C21_LandUse_2013'!E62</f>
        <v>29.674524463000125</v>
      </c>
      <c r="F62" s="4">
        <f>'C21_LandUse_2017'!F62-'C21_LandUse_2013'!F62</f>
        <v>-7.253812636899994</v>
      </c>
      <c r="G62" s="4">
        <f>'C21_LandUse_2017'!G62-'C21_LandUse_2013'!G62</f>
        <v>-1714.178187440004</v>
      </c>
      <c r="H62" s="4">
        <f>'C21_LandUse_2017'!H62-'C21_LandUse_2013'!H62</f>
        <v>1983.8337394809969</v>
      </c>
      <c r="I62" s="4">
        <f>'C21_LandUse_2017'!I62-'C21_LandUse_2013'!I62</f>
        <v>28.746160038999733</v>
      </c>
      <c r="J62" s="4">
        <f>'C21_LandUse_2017'!J62-'C21_LandUse_2013'!J62</f>
        <v>-510.15468599999986</v>
      </c>
      <c r="K62" s="4">
        <f>'C21_LandUse_2017'!K62-'C21_LandUse_2013'!K62</f>
        <v>20.90893099999812</v>
      </c>
      <c r="L62" s="4">
        <f>'C21_LandUse_2017'!L62-'C21_LandUse_2013'!L62</f>
        <v>-23.903015119999964</v>
      </c>
      <c r="M62" s="4">
        <f>'C21_LandUse_2017'!M62-'C21_LandUse_2013'!M62</f>
        <v>-118.51096490999953</v>
      </c>
      <c r="N62" s="4">
        <f>'C21_LandUse_2017'!N62-'C21_LandUse_2013'!N62</f>
        <v>207.0851937999978</v>
      </c>
      <c r="O62" s="4">
        <f>'C21_LandUse_2017'!O62-'C21_LandUse_2013'!O62</f>
        <v>-0.81955120000020543</v>
      </c>
      <c r="P62" s="4">
        <f>'C21_LandUse_2017'!P62-'C21_LandUse_2013'!P62</f>
        <v>0.20405970000047091</v>
      </c>
      <c r="Q62" s="4">
        <f>'C21_LandUse_2017'!Q62-'C21_LandUse_2013'!Q62</f>
        <v>0.3049085799993918</v>
      </c>
      <c r="R62" s="24">
        <f t="shared" si="0"/>
        <v>2181.317623249995</v>
      </c>
      <c r="S62" s="24">
        <f t="shared" si="1"/>
        <v>-1714.4887703600043</v>
      </c>
      <c r="T62" s="24">
        <f t="shared" si="2"/>
        <v>43.329642826098251</v>
      </c>
      <c r="U62" s="24">
        <f t="shared" si="3"/>
        <v>-510.15468599999986</v>
      </c>
      <c r="V62" s="27">
        <f t="shared" si="4"/>
        <v>1988.6768843999967</v>
      </c>
      <c r="W62" s="27">
        <f t="shared" si="5"/>
        <v>192.64073884999823</v>
      </c>
      <c r="X62" s="27">
        <f t="shared" si="6"/>
        <v>22.420711826100131</v>
      </c>
      <c r="Y62" s="27">
        <f t="shared" si="7"/>
        <v>20.90893099999812</v>
      </c>
      <c r="Z62" s="27">
        <f t="shared" si="8"/>
        <v>-1714.4887703600043</v>
      </c>
      <c r="AA62" s="27">
        <f t="shared" si="9"/>
        <v>-510.15468599999986</v>
      </c>
    </row>
    <row r="63" spans="1:27" x14ac:dyDescent="0.3">
      <c r="A63" s="11">
        <v>42043</v>
      </c>
      <c r="B63" s="11" t="s">
        <v>66</v>
      </c>
      <c r="C63" s="11" t="s">
        <v>81</v>
      </c>
      <c r="D63" s="4">
        <f>'C21_LandUse_2017'!D63-'C21_LandUse_2013'!D63</f>
        <v>-417.70491787436606</v>
      </c>
      <c r="E63" s="4">
        <f>'C21_LandUse_2017'!E63-'C21_LandUse_2013'!E63</f>
        <v>-84.035903045005398</v>
      </c>
      <c r="F63" s="4">
        <f>'C21_LandUse_2017'!F63-'C21_LandUse_2013'!F63</f>
        <v>-26.372625698300013</v>
      </c>
      <c r="G63" s="4">
        <f>'C21_LandUse_2017'!G63-'C21_LandUse_2013'!G63</f>
        <v>-1668.6942455859971</v>
      </c>
      <c r="H63" s="4">
        <f>'C21_LandUse_2017'!H63-'C21_LandUse_2013'!H63</f>
        <v>547.97562523200031</v>
      </c>
      <c r="I63" s="4">
        <f>'C21_LandUse_2017'!I63-'C21_LandUse_2013'!I63</f>
        <v>51.39744491700003</v>
      </c>
      <c r="J63" s="4">
        <f>'C21_LandUse_2017'!J63-'C21_LandUse_2013'!J63</f>
        <v>1032.7914389968009</v>
      </c>
      <c r="K63" s="4">
        <f>'C21_LandUse_2017'!K63-'C21_LandUse_2013'!K63</f>
        <v>-59.013961140000902</v>
      </c>
      <c r="L63" s="4">
        <f>'C21_LandUse_2017'!L63-'C21_LandUse_2013'!L63</f>
        <v>-1.7186072769995917</v>
      </c>
      <c r="M63" s="4">
        <f>'C21_LandUse_2017'!M63-'C21_LandUse_2013'!M63</f>
        <v>283.15425842999866</v>
      </c>
      <c r="N63" s="4">
        <f>'C21_LandUse_2017'!N63-'C21_LandUse_2013'!N63</f>
        <v>343.87077784900612</v>
      </c>
      <c r="O63" s="4">
        <f>'C21_LandUse_2017'!O63-'C21_LandUse_2013'!O63</f>
        <v>-3.1655199999986507</v>
      </c>
      <c r="P63" s="4">
        <f>'C21_LandUse_2017'!P63-'C21_LandUse_2013'!P63</f>
        <v>1.1143013999999312</v>
      </c>
      <c r="Q63" s="4">
        <f>'C21_LandUse_2017'!Q63-'C21_LandUse_2013'!Q63</f>
        <v>0.410533199999918</v>
      </c>
      <c r="R63" s="24">
        <f t="shared" si="0"/>
        <v>806.97458127663947</v>
      </c>
      <c r="S63" s="24">
        <f t="shared" si="1"/>
        <v>-1670.3349309859959</v>
      </c>
      <c r="T63" s="24">
        <f t="shared" si="2"/>
        <v>-169.4224898833063</v>
      </c>
      <c r="U63" s="24">
        <f t="shared" si="3"/>
        <v>1032.7914389968009</v>
      </c>
      <c r="V63" s="27">
        <f t="shared" si="4"/>
        <v>597.65446287200075</v>
      </c>
      <c r="W63" s="27">
        <f t="shared" si="5"/>
        <v>209.32011840463872</v>
      </c>
      <c r="X63" s="27">
        <f t="shared" si="6"/>
        <v>-110.40852874330541</v>
      </c>
      <c r="Y63" s="27">
        <f t="shared" si="7"/>
        <v>-59.013961140000902</v>
      </c>
      <c r="Z63" s="27">
        <f t="shared" si="8"/>
        <v>-1670.3349309859959</v>
      </c>
      <c r="AA63" s="27">
        <f t="shared" si="9"/>
        <v>1032.7914389968009</v>
      </c>
    </row>
    <row r="64" spans="1:27" x14ac:dyDescent="0.3">
      <c r="A64" s="11">
        <v>42047</v>
      </c>
      <c r="B64" s="11" t="s">
        <v>66</v>
      </c>
      <c r="C64" s="11" t="s">
        <v>82</v>
      </c>
      <c r="D64" s="4">
        <f>'C21_LandUse_2017'!D64-'C21_LandUse_2013'!D64</f>
        <v>94.180786615000017</v>
      </c>
      <c r="E64" s="4">
        <f>'C21_LandUse_2017'!E64-'C21_LandUse_2013'!E64</f>
        <v>3.1909970000015164E-2</v>
      </c>
      <c r="F64" s="4">
        <f>'C21_LandUse_2017'!F64-'C21_LandUse_2013'!F64</f>
        <v>0.74449107699999928</v>
      </c>
      <c r="G64" s="4">
        <f>'C21_LandUse_2017'!G64-'C21_LandUse_2013'!G64</f>
        <v>-3248.9169499999844</v>
      </c>
      <c r="H64" s="4">
        <f>'C21_LandUse_2017'!H64-'C21_LandUse_2013'!H64</f>
        <v>526.20388401000037</v>
      </c>
      <c r="I64" s="4">
        <f>'C21_LandUse_2017'!I64-'C21_LandUse_2013'!I64</f>
        <v>-8.4124635399998624</v>
      </c>
      <c r="J64" s="4">
        <f>'C21_LandUse_2017'!J64-'C21_LandUse_2013'!J64</f>
        <v>2622.1633121000013</v>
      </c>
      <c r="K64" s="4">
        <f>'C21_LandUse_2017'!K64-'C21_LandUse_2013'!K64</f>
        <v>-25.34363680000024</v>
      </c>
      <c r="L64" s="4">
        <f>'C21_LandUse_2017'!L64-'C21_LandUse_2013'!L64</f>
        <v>-28.329129000000194</v>
      </c>
      <c r="M64" s="4">
        <f>'C21_LandUse_2017'!M64-'C21_LandUse_2013'!M64</f>
        <v>73.238591100000122</v>
      </c>
      <c r="N64" s="4">
        <f>'C21_LandUse_2017'!N64-'C21_LandUse_2013'!N64</f>
        <v>-2.4767609999998967</v>
      </c>
      <c r="O64" s="4">
        <f>'C21_LandUse_2017'!O64-'C21_LandUse_2013'!O64</f>
        <v>-3.8016604999993433</v>
      </c>
      <c r="P64" s="4">
        <f>'C21_LandUse_2017'!P64-'C21_LandUse_2013'!P64</f>
        <v>0.64314999999987776</v>
      </c>
      <c r="Q64" s="4">
        <f>'C21_LandUse_2017'!Q64-'C21_LandUse_2013'!Q64</f>
        <v>9.3082999999751337E-2</v>
      </c>
      <c r="R64" s="24">
        <f t="shared" si="0"/>
        <v>654.40490818500052</v>
      </c>
      <c r="S64" s="24">
        <f t="shared" si="1"/>
        <v>-3251.9823774999841</v>
      </c>
      <c r="T64" s="24">
        <f t="shared" si="2"/>
        <v>-24.567235753000226</v>
      </c>
      <c r="U64" s="24">
        <f t="shared" si="3"/>
        <v>2622.1633121000013</v>
      </c>
      <c r="V64" s="27">
        <f t="shared" si="4"/>
        <v>489.46229147000031</v>
      </c>
      <c r="W64" s="27">
        <f t="shared" si="5"/>
        <v>164.94261671500024</v>
      </c>
      <c r="X64" s="27">
        <f t="shared" si="6"/>
        <v>0.77640104700001444</v>
      </c>
      <c r="Y64" s="27">
        <f t="shared" si="7"/>
        <v>-25.34363680000024</v>
      </c>
      <c r="Z64" s="27">
        <f t="shared" si="8"/>
        <v>-3251.9823774999841</v>
      </c>
      <c r="AA64" s="27">
        <f t="shared" si="9"/>
        <v>2622.1633121000013</v>
      </c>
    </row>
    <row r="65" spans="1:27" x14ac:dyDescent="0.3">
      <c r="A65" s="11">
        <v>42055</v>
      </c>
      <c r="B65" s="11" t="s">
        <v>66</v>
      </c>
      <c r="C65" s="11" t="s">
        <v>83</v>
      </c>
      <c r="D65" s="4">
        <f>'C21_LandUse_2017'!D65-'C21_LandUse_2013'!D65</f>
        <v>-966.24382620999995</v>
      </c>
      <c r="E65" s="4">
        <f>'C21_LandUse_2017'!E65-'C21_LandUse_2013'!E65</f>
        <v>48.574455815003603</v>
      </c>
      <c r="F65" s="4">
        <f>'C21_LandUse_2017'!F65-'C21_LandUse_2013'!F65</f>
        <v>45.041558144899966</v>
      </c>
      <c r="G65" s="4">
        <f>'C21_LandUse_2017'!G65-'C21_LandUse_2013'!G65</f>
        <v>-1570.2791849999921</v>
      </c>
      <c r="H65" s="4">
        <f>'C21_LandUse_2017'!H65-'C21_LandUse_2013'!H65</f>
        <v>755.78810210600022</v>
      </c>
      <c r="I65" s="4">
        <f>'C21_LandUse_2017'!I65-'C21_LandUse_2013'!I65</f>
        <v>89.483373000000029</v>
      </c>
      <c r="J65" s="4">
        <f>'C21_LandUse_2017'!J65-'C21_LandUse_2013'!J65</f>
        <v>320.25153474000035</v>
      </c>
      <c r="K65" s="4">
        <f>'C21_LandUse_2017'!K65-'C21_LandUse_2013'!K65</f>
        <v>168.05901310199988</v>
      </c>
      <c r="L65" s="4">
        <f>'C21_LandUse_2017'!L65-'C21_LandUse_2013'!L65</f>
        <v>-2.5331331500000118</v>
      </c>
      <c r="M65" s="4">
        <f>'C21_LandUse_2017'!M65-'C21_LandUse_2013'!M65</f>
        <v>-4.2431797499993991</v>
      </c>
      <c r="N65" s="4">
        <f>'C21_LandUse_2017'!N65-'C21_LandUse_2013'!N65</f>
        <v>1115.2845894700004</v>
      </c>
      <c r="O65" s="4">
        <f>'C21_LandUse_2017'!O65-'C21_LandUse_2013'!O65</f>
        <v>2.4343975000001592</v>
      </c>
      <c r="P65" s="4">
        <f>'C21_LandUse_2017'!P65-'C21_LandUse_2013'!P65</f>
        <v>-1.2297119999993811</v>
      </c>
      <c r="Q65" s="4">
        <f>'C21_LandUse_2017'!Q65-'C21_LandUse_2013'!Q65</f>
        <v>-0.3872839999999087</v>
      </c>
      <c r="R65" s="24">
        <f t="shared" si="0"/>
        <v>987.53592546600123</v>
      </c>
      <c r="S65" s="24">
        <f t="shared" si="1"/>
        <v>-1569.4617834999913</v>
      </c>
      <c r="T65" s="24">
        <f t="shared" si="2"/>
        <v>261.67502706190345</v>
      </c>
      <c r="U65" s="24">
        <f t="shared" si="3"/>
        <v>320.25153474000035</v>
      </c>
      <c r="V65" s="27">
        <f t="shared" si="4"/>
        <v>842.73834195600023</v>
      </c>
      <c r="W65" s="27">
        <f t="shared" si="5"/>
        <v>144.797583510001</v>
      </c>
      <c r="X65" s="27">
        <f t="shared" si="6"/>
        <v>93.616013959903569</v>
      </c>
      <c r="Y65" s="27">
        <f t="shared" si="7"/>
        <v>168.05901310199988</v>
      </c>
      <c r="Z65" s="27">
        <f t="shared" si="8"/>
        <v>-1569.4617834999913</v>
      </c>
      <c r="AA65" s="27">
        <f t="shared" si="9"/>
        <v>320.25153474000035</v>
      </c>
    </row>
    <row r="66" spans="1:27" x14ac:dyDescent="0.3">
      <c r="A66" s="11">
        <v>42057</v>
      </c>
      <c r="B66" s="11" t="s">
        <v>66</v>
      </c>
      <c r="C66" s="11" t="s">
        <v>84</v>
      </c>
      <c r="D66" s="4">
        <f>'C21_LandUse_2017'!D66-'C21_LandUse_2013'!D66</f>
        <v>27.346002949999999</v>
      </c>
      <c r="E66" s="4">
        <f>'C21_LandUse_2017'!E66-'C21_LandUse_2013'!E66</f>
        <v>62.353155209999386</v>
      </c>
      <c r="F66" s="4">
        <f>'C21_LandUse_2017'!F66-'C21_LandUse_2013'!F66</f>
        <v>7.590717706999996</v>
      </c>
      <c r="G66" s="4">
        <f>'C21_LandUse_2017'!G66-'C21_LandUse_2013'!G66</f>
        <v>-492.37298899999587</v>
      </c>
      <c r="H66" s="4">
        <f>'C21_LandUse_2017'!H66-'C21_LandUse_2013'!H66</f>
        <v>121.7312213299997</v>
      </c>
      <c r="I66" s="4">
        <f>'C21_LandUse_2017'!I66-'C21_LandUse_2013'!I66</f>
        <v>-8.5329180100002304</v>
      </c>
      <c r="J66" s="4">
        <f>'C21_LandUse_2017'!J66-'C21_LandUse_2013'!J66</f>
        <v>124.2783500000005</v>
      </c>
      <c r="K66" s="4">
        <f>'C21_LandUse_2017'!K66-'C21_LandUse_2013'!K66</f>
        <v>111.956382999997</v>
      </c>
      <c r="L66" s="4">
        <f>'C21_LandUse_2017'!L66-'C21_LandUse_2013'!L66</f>
        <v>-16.029205019000074</v>
      </c>
      <c r="M66" s="4">
        <f>'C21_LandUse_2017'!M66-'C21_LandUse_2013'!M66</f>
        <v>38.57911190599998</v>
      </c>
      <c r="N66" s="4">
        <f>'C21_LandUse_2017'!N66-'C21_LandUse_2013'!N66</f>
        <v>24.033893899999384</v>
      </c>
      <c r="O66" s="4">
        <f>'C21_LandUse_2017'!O66-'C21_LandUse_2013'!O66</f>
        <v>-1.016360000000077</v>
      </c>
      <c r="P66" s="4">
        <f>'C21_LandUse_2017'!P66-'C21_LandUse_2013'!P66</f>
        <v>9.0103470000030939E-2</v>
      </c>
      <c r="Q66" s="4">
        <f>'C21_LandUse_2017'!Q66-'C21_LandUse_2013'!Q66</f>
        <v>-7.530599999995502E-3</v>
      </c>
      <c r="R66" s="24">
        <f t="shared" si="0"/>
        <v>187.12810705699877</v>
      </c>
      <c r="S66" s="24">
        <f t="shared" si="1"/>
        <v>-493.30677612999591</v>
      </c>
      <c r="T66" s="24">
        <f t="shared" si="2"/>
        <v>181.9002559169964</v>
      </c>
      <c r="U66" s="24">
        <f t="shared" si="3"/>
        <v>124.2783500000005</v>
      </c>
      <c r="V66" s="27">
        <f t="shared" si="4"/>
        <v>97.169098300999394</v>
      </c>
      <c r="W66" s="27">
        <f t="shared" si="5"/>
        <v>89.959008755999363</v>
      </c>
      <c r="X66" s="27">
        <f t="shared" si="6"/>
        <v>69.943872916999382</v>
      </c>
      <c r="Y66" s="27">
        <f t="shared" si="7"/>
        <v>111.956382999997</v>
      </c>
      <c r="Z66" s="27">
        <f t="shared" si="8"/>
        <v>-493.30677612999591</v>
      </c>
      <c r="AA66" s="27">
        <f t="shared" si="9"/>
        <v>124.2783500000005</v>
      </c>
    </row>
    <row r="67" spans="1:27" x14ac:dyDescent="0.3">
      <c r="A67" s="11">
        <v>42061</v>
      </c>
      <c r="B67" s="11" t="s">
        <v>66</v>
      </c>
      <c r="C67" s="11" t="s">
        <v>85</v>
      </c>
      <c r="D67" s="4">
        <f>'C21_LandUse_2017'!D67-'C21_LandUse_2013'!D67</f>
        <v>-5.7333953889999805</v>
      </c>
      <c r="E67" s="4">
        <f>'C21_LandUse_2017'!E67-'C21_LandUse_2013'!E67</f>
        <v>106.5041814734941</v>
      </c>
      <c r="F67" s="4">
        <f>'C21_LandUse_2017'!F67-'C21_LandUse_2013'!F67</f>
        <v>-2.1405100980220055</v>
      </c>
      <c r="G67" s="4">
        <f>'C21_LandUse_2017'!G67-'C21_LandUse_2013'!G67</f>
        <v>-1147.0362019999884</v>
      </c>
      <c r="H67" s="4">
        <f>'C21_LandUse_2017'!H67-'C21_LandUse_2013'!H67</f>
        <v>271.22436993550036</v>
      </c>
      <c r="I67" s="4">
        <f>'C21_LandUse_2017'!I67-'C21_LandUse_2013'!I67</f>
        <v>-2.402744999999868</v>
      </c>
      <c r="J67" s="4">
        <f>'C21_LandUse_2017'!J67-'C21_LandUse_2013'!J67</f>
        <v>447.56535900000017</v>
      </c>
      <c r="K67" s="4">
        <f>'C21_LandUse_2017'!K67-'C21_LandUse_2013'!K67</f>
        <v>53.011208396994334</v>
      </c>
      <c r="L67" s="4">
        <f>'C21_LandUse_2017'!L67-'C21_LandUse_2013'!L67</f>
        <v>-17.850961900000129</v>
      </c>
      <c r="M67" s="4">
        <f>'C21_LandUse_2017'!M67-'C21_LandUse_2013'!M67</f>
        <v>111.83487100000002</v>
      </c>
      <c r="N67" s="4">
        <f>'C21_LandUse_2017'!N67-'C21_LandUse_2013'!N67</f>
        <v>179.32633649999843</v>
      </c>
      <c r="O67" s="4">
        <f>'C21_LandUse_2017'!O67-'C21_LandUse_2013'!O67</f>
        <v>4.9329999999990832</v>
      </c>
      <c r="P67" s="4">
        <f>'C21_LandUse_2017'!P67-'C21_LandUse_2013'!P67</f>
        <v>0.25512400000025082</v>
      </c>
      <c r="Q67" s="4">
        <f>'C21_LandUse_2017'!Q67-'C21_LandUse_2013'!Q67</f>
        <v>0.49354799999991883</v>
      </c>
      <c r="R67" s="24">
        <f t="shared" ref="R67:R130" si="10">SUM(D67,H67:I67,L67:N67)</f>
        <v>536.39847514649887</v>
      </c>
      <c r="S67" s="24">
        <f t="shared" ref="S67:S130" si="11">SUM(G67,O67:Q67)</f>
        <v>-1141.3545299999892</v>
      </c>
      <c r="T67" s="24">
        <f t="shared" ref="T67:T130" si="12">SUM(E67:F67,K67)</f>
        <v>157.37487977246644</v>
      </c>
      <c r="U67" s="24">
        <f t="shared" ref="U67:U130" si="13">J67</f>
        <v>447.56535900000017</v>
      </c>
      <c r="V67" s="27">
        <f t="shared" ref="V67:V130" si="14">SUM(H67:I67,L67)</f>
        <v>250.97066303550037</v>
      </c>
      <c r="W67" s="27">
        <f t="shared" ref="W67:W130" si="15">SUM(D67,M67:N67)</f>
        <v>285.4278121109985</v>
      </c>
      <c r="X67" s="27">
        <f t="shared" ref="X67:X130" si="16">SUM(E67:F67)</f>
        <v>104.36367137547209</v>
      </c>
      <c r="Y67" s="27">
        <f t="shared" ref="Y67:Y130" si="17">K67</f>
        <v>53.011208396994334</v>
      </c>
      <c r="Z67" s="27">
        <f t="shared" ref="Z67:Z130" si="18">SUM(G67,O67:Q67)</f>
        <v>-1141.3545299999892</v>
      </c>
      <c r="AA67" s="27">
        <f t="shared" ref="AA67:AA130" si="19">J67</f>
        <v>447.56535900000017</v>
      </c>
    </row>
    <row r="68" spans="1:27" x14ac:dyDescent="0.3">
      <c r="A68" s="11">
        <v>42063</v>
      </c>
      <c r="B68" s="11" t="s">
        <v>66</v>
      </c>
      <c r="C68" s="11" t="s">
        <v>86</v>
      </c>
      <c r="D68" s="4">
        <f>'C21_LandUse_2017'!D68-'C21_LandUse_2013'!D68</f>
        <v>1.86390000000074E-2</v>
      </c>
      <c r="E68" s="4">
        <f>'C21_LandUse_2017'!E68-'C21_LandUse_2013'!E68</f>
        <v>7.6377700000011828</v>
      </c>
      <c r="F68" s="4">
        <f>'C21_LandUse_2017'!F68-'C21_LandUse_2013'!F68</f>
        <v>7.2814300000000003</v>
      </c>
      <c r="G68" s="4">
        <f>'C21_LandUse_2017'!G68-'C21_LandUse_2013'!G68</f>
        <v>-1280.2858999999589</v>
      </c>
      <c r="H68" s="4">
        <f>'C21_LandUse_2017'!H68-'C21_LandUse_2013'!H68</f>
        <v>404.13380999999936</v>
      </c>
      <c r="I68" s="4">
        <f>'C21_LandUse_2017'!I68-'C21_LandUse_2013'!I68</f>
        <v>-1.4202199999999721</v>
      </c>
      <c r="J68" s="4">
        <f>'C21_LandUse_2017'!J68-'C21_LandUse_2013'!J68</f>
        <v>724.24829999999929</v>
      </c>
      <c r="K68" s="4">
        <f>'C21_LandUse_2017'!K68-'C21_LandUse_2013'!K68</f>
        <v>40.540399999998044</v>
      </c>
      <c r="L68" s="4">
        <f>'C21_LandUse_2017'!L68-'C21_LandUse_2013'!L68</f>
        <v>-3.6791800000000876</v>
      </c>
      <c r="M68" s="4">
        <f>'C21_LandUse_2017'!M68-'C21_LandUse_2013'!M68</f>
        <v>89.428289999999834</v>
      </c>
      <c r="N68" s="4">
        <f>'C21_LandUse_2017'!N68-'C21_LandUse_2013'!N68</f>
        <v>21.578999999997905</v>
      </c>
      <c r="O68" s="4">
        <f>'C21_LandUse_2017'!O68-'C21_LandUse_2013'!O68</f>
        <v>-11.584199999999328</v>
      </c>
      <c r="P68" s="4">
        <f>'C21_LandUse_2017'!P68-'C21_LandUse_2013'!P68</f>
        <v>1.8310999999994237</v>
      </c>
      <c r="Q68" s="4">
        <f>'C21_LandUse_2017'!Q68-'C21_LandUse_2013'!Q68</f>
        <v>0.16265999999995984</v>
      </c>
      <c r="R68" s="24">
        <f t="shared" si="10"/>
        <v>510.06033899999704</v>
      </c>
      <c r="S68" s="24">
        <f t="shared" si="11"/>
        <v>-1289.8763399999589</v>
      </c>
      <c r="T68" s="24">
        <f t="shared" si="12"/>
        <v>55.459599999999227</v>
      </c>
      <c r="U68" s="24">
        <f t="shared" si="13"/>
        <v>724.24829999999929</v>
      </c>
      <c r="V68" s="27">
        <f t="shared" si="14"/>
        <v>399.0344099999993</v>
      </c>
      <c r="W68" s="27">
        <f t="shared" si="15"/>
        <v>111.02592899999775</v>
      </c>
      <c r="X68" s="27">
        <f t="shared" si="16"/>
        <v>14.919200000001183</v>
      </c>
      <c r="Y68" s="27">
        <f t="shared" si="17"/>
        <v>40.540399999998044</v>
      </c>
      <c r="Z68" s="27">
        <f t="shared" si="18"/>
        <v>-1289.8763399999589</v>
      </c>
      <c r="AA68" s="27">
        <f t="shared" si="19"/>
        <v>724.24829999999929</v>
      </c>
    </row>
    <row r="69" spans="1:27" x14ac:dyDescent="0.3">
      <c r="A69" s="11">
        <v>42065</v>
      </c>
      <c r="B69" s="11" t="s">
        <v>66</v>
      </c>
      <c r="C69" s="11" t="s">
        <v>87</v>
      </c>
      <c r="D69" s="4">
        <f>'C21_LandUse_2017'!D69-'C21_LandUse_2013'!D69</f>
        <v>-3.3010000001354456E-4</v>
      </c>
      <c r="E69" s="4">
        <f>'C21_LandUse_2017'!E69-'C21_LandUse_2013'!E69</f>
        <v>-1.9110715999995591</v>
      </c>
      <c r="F69" s="4">
        <f>'C21_LandUse_2017'!F69-'C21_LandUse_2013'!F69</f>
        <v>-1.9459626000000014</v>
      </c>
      <c r="G69" s="4">
        <f>'C21_LandUse_2017'!G69-'C21_LandUse_2013'!G69</f>
        <v>-2089.028553000011</v>
      </c>
      <c r="H69" s="4">
        <f>'C21_LandUse_2017'!H69-'C21_LandUse_2013'!H69</f>
        <v>855.75442999999996</v>
      </c>
      <c r="I69" s="4">
        <f>'C21_LandUse_2017'!I69-'C21_LandUse_2013'!I69</f>
        <v>-0.61058999999977459</v>
      </c>
      <c r="J69" s="4">
        <f>'C21_LandUse_2017'!J69-'C21_LandUse_2013'!J69</f>
        <v>1443.0575199999985</v>
      </c>
      <c r="K69" s="4">
        <f>'C21_LandUse_2017'!K69-'C21_LandUse_2013'!K69</f>
        <v>-120.61607999999978</v>
      </c>
      <c r="L69" s="4">
        <f>'C21_LandUse_2017'!L69-'C21_LandUse_2013'!L69</f>
        <v>-38.71608399999991</v>
      </c>
      <c r="M69" s="4">
        <f>'C21_LandUse_2017'!M69-'C21_LandUse_2013'!M69</f>
        <v>19.219049999999697</v>
      </c>
      <c r="N69" s="4">
        <f>'C21_LandUse_2017'!N69-'C21_LandUse_2013'!N69</f>
        <v>-71.447589999999764</v>
      </c>
      <c r="O69" s="4">
        <f>'C21_LandUse_2017'!O69-'C21_LandUse_2013'!O69</f>
        <v>5.09570500000018</v>
      </c>
      <c r="P69" s="4">
        <f>'C21_LandUse_2017'!P69-'C21_LandUse_2013'!P69</f>
        <v>0.74552399999993213</v>
      </c>
      <c r="Q69" s="4">
        <f>'C21_LandUse_2017'!Q69-'C21_LandUse_2013'!Q69</f>
        <v>0.33768000000054599</v>
      </c>
      <c r="R69" s="24">
        <f t="shared" si="10"/>
        <v>764.19888590000016</v>
      </c>
      <c r="S69" s="24">
        <f t="shared" si="11"/>
        <v>-2082.8496440000104</v>
      </c>
      <c r="T69" s="24">
        <f t="shared" si="12"/>
        <v>-124.47311419999934</v>
      </c>
      <c r="U69" s="24">
        <f t="shared" si="13"/>
        <v>1443.0575199999985</v>
      </c>
      <c r="V69" s="27">
        <f t="shared" si="14"/>
        <v>816.42775600000027</v>
      </c>
      <c r="W69" s="27">
        <f t="shared" si="15"/>
        <v>-52.22887010000008</v>
      </c>
      <c r="X69" s="27">
        <f t="shared" si="16"/>
        <v>-3.8570341999995605</v>
      </c>
      <c r="Y69" s="27">
        <f t="shared" si="17"/>
        <v>-120.61607999999978</v>
      </c>
      <c r="Z69" s="27">
        <f t="shared" si="18"/>
        <v>-2082.8496440000104</v>
      </c>
      <c r="AA69" s="27">
        <f t="shared" si="19"/>
        <v>1443.0575199999985</v>
      </c>
    </row>
    <row r="70" spans="1:27" x14ac:dyDescent="0.3">
      <c r="A70" s="11">
        <v>42067</v>
      </c>
      <c r="B70" s="11" t="s">
        <v>66</v>
      </c>
      <c r="C70" s="11" t="s">
        <v>88</v>
      </c>
      <c r="D70" s="4">
        <f>'C21_LandUse_2017'!D70-'C21_LandUse_2013'!D70</f>
        <v>49.671091297000004</v>
      </c>
      <c r="E70" s="4">
        <f>'C21_LandUse_2017'!E70-'C21_LandUse_2013'!E70</f>
        <v>134.11354941500031</v>
      </c>
      <c r="F70" s="4">
        <f>'C21_LandUse_2017'!F70-'C21_LandUse_2013'!F70</f>
        <v>-1.1554753040000065</v>
      </c>
      <c r="G70" s="4">
        <f>'C21_LandUse_2017'!G70-'C21_LandUse_2013'!G70</f>
        <v>-1017.2489629999909</v>
      </c>
      <c r="H70" s="4">
        <f>'C21_LandUse_2017'!H70-'C21_LandUse_2013'!H70</f>
        <v>103.04984719999993</v>
      </c>
      <c r="I70" s="4">
        <f>'C21_LandUse_2017'!I70-'C21_LandUse_2013'!I70</f>
        <v>-5.3244789999998829</v>
      </c>
      <c r="J70" s="4">
        <f>'C21_LandUse_2017'!J70-'C21_LandUse_2013'!J70</f>
        <v>551.38102600000002</v>
      </c>
      <c r="K70" s="4">
        <f>'C21_LandUse_2017'!K70-'C21_LandUse_2013'!K70</f>
        <v>144.82560566800021</v>
      </c>
      <c r="L70" s="4">
        <f>'C21_LandUse_2017'!L70-'C21_LandUse_2013'!L70</f>
        <v>-18.690485999999964</v>
      </c>
      <c r="M70" s="4">
        <f>'C21_LandUse_2017'!M70-'C21_LandUse_2013'!M70</f>
        <v>-49.017507999999907</v>
      </c>
      <c r="N70" s="4">
        <f>'C21_LandUse_2017'!N70-'C21_LandUse_2013'!N70</f>
        <v>108.00988400000097</v>
      </c>
      <c r="O70" s="4">
        <f>'C21_LandUse_2017'!O70-'C21_LandUse_2013'!O70</f>
        <v>-0.71166300000004412</v>
      </c>
      <c r="P70" s="4">
        <f>'C21_LandUse_2017'!P70-'C21_LandUse_2013'!P70</f>
        <v>1.0633300000004056</v>
      </c>
      <c r="Q70" s="4">
        <f>'C21_LandUse_2017'!Q70-'C21_LandUse_2013'!Q70</f>
        <v>1.9919000199934089E-2</v>
      </c>
      <c r="R70" s="24">
        <f t="shared" si="10"/>
        <v>187.69834949700115</v>
      </c>
      <c r="S70" s="24">
        <f t="shared" si="11"/>
        <v>-1016.8773769997906</v>
      </c>
      <c r="T70" s="24">
        <f t="shared" si="12"/>
        <v>277.78367977900052</v>
      </c>
      <c r="U70" s="24">
        <f t="shared" si="13"/>
        <v>551.38102600000002</v>
      </c>
      <c r="V70" s="27">
        <f t="shared" si="14"/>
        <v>79.034882200000084</v>
      </c>
      <c r="W70" s="27">
        <f t="shared" si="15"/>
        <v>108.66346729700106</v>
      </c>
      <c r="X70" s="27">
        <f t="shared" si="16"/>
        <v>132.95807411100031</v>
      </c>
      <c r="Y70" s="27">
        <f t="shared" si="17"/>
        <v>144.82560566800021</v>
      </c>
      <c r="Z70" s="27">
        <f t="shared" si="18"/>
        <v>-1016.8773769997906</v>
      </c>
      <c r="AA70" s="27">
        <f t="shared" si="19"/>
        <v>551.38102600000002</v>
      </c>
    </row>
    <row r="71" spans="1:27" x14ac:dyDescent="0.3">
      <c r="A71" s="11">
        <v>42069</v>
      </c>
      <c r="B71" s="11" t="s">
        <v>66</v>
      </c>
      <c r="C71" s="11" t="s">
        <v>89</v>
      </c>
      <c r="D71" s="4">
        <f>'C21_LandUse_2017'!D71-'C21_LandUse_2013'!D71</f>
        <v>-4.0607390000000123</v>
      </c>
      <c r="E71" s="4">
        <f>'C21_LandUse_2017'!E71-'C21_LandUse_2013'!E71</f>
        <v>-1.0202441999999792</v>
      </c>
      <c r="F71" s="4">
        <f>'C21_LandUse_2017'!F71-'C21_LandUse_2013'!F71</f>
        <v>0.85452169999999938</v>
      </c>
      <c r="G71" s="4">
        <f>'C21_LandUse_2017'!G71-'C21_LandUse_2013'!G71</f>
        <v>-722.33764429998701</v>
      </c>
      <c r="H71" s="4">
        <f>'C21_LandUse_2017'!H71-'C21_LandUse_2013'!H71</f>
        <v>677.74735737000083</v>
      </c>
      <c r="I71" s="4">
        <f>'C21_LandUse_2017'!I71-'C21_LandUse_2013'!I71</f>
        <v>-7.0808151000001089</v>
      </c>
      <c r="J71" s="4">
        <f>'C21_LandUse_2017'!J71-'C21_LandUse_2013'!J71</f>
        <v>-95.33807150299981</v>
      </c>
      <c r="K71" s="4">
        <f>'C21_LandUse_2017'!K71-'C21_LandUse_2013'!K71</f>
        <v>-81.294778999999835</v>
      </c>
      <c r="L71" s="4">
        <f>'C21_LandUse_2017'!L71-'C21_LandUse_2013'!L71</f>
        <v>-1.6742359909999323</v>
      </c>
      <c r="M71" s="4">
        <f>'C21_LandUse_2017'!M71-'C21_LandUse_2013'!M71</f>
        <v>225.18291780999971</v>
      </c>
      <c r="N71" s="4">
        <f>'C21_LandUse_2017'!N71-'C21_LandUse_2013'!N71</f>
        <v>3.0830639500018151</v>
      </c>
      <c r="O71" s="4">
        <f>'C21_LandUse_2017'!O71-'C21_LandUse_2013'!O71</f>
        <v>5.3430029999999533</v>
      </c>
      <c r="P71" s="4">
        <f>'C21_LandUse_2017'!P71-'C21_LandUse_2013'!P71</f>
        <v>0.59098747000007279</v>
      </c>
      <c r="Q71" s="4">
        <f>'C21_LandUse_2017'!Q71-'C21_LandUse_2013'!Q71</f>
        <v>2.6300000001356238E-2</v>
      </c>
      <c r="R71" s="24">
        <f t="shared" si="10"/>
        <v>893.1975490390023</v>
      </c>
      <c r="S71" s="24">
        <f t="shared" si="11"/>
        <v>-716.37735382998562</v>
      </c>
      <c r="T71" s="24">
        <f t="shared" si="12"/>
        <v>-81.460501499999822</v>
      </c>
      <c r="U71" s="24">
        <f t="shared" si="13"/>
        <v>-95.33807150299981</v>
      </c>
      <c r="V71" s="27">
        <f t="shared" si="14"/>
        <v>668.99230627900079</v>
      </c>
      <c r="W71" s="27">
        <f t="shared" si="15"/>
        <v>224.20524276000151</v>
      </c>
      <c r="X71" s="27">
        <f t="shared" si="16"/>
        <v>-0.16572249999997979</v>
      </c>
      <c r="Y71" s="27">
        <f t="shared" si="17"/>
        <v>-81.294778999999835</v>
      </c>
      <c r="Z71" s="27">
        <f t="shared" si="18"/>
        <v>-716.37735382998562</v>
      </c>
      <c r="AA71" s="27">
        <f t="shared" si="19"/>
        <v>-95.33807150299981</v>
      </c>
    </row>
    <row r="72" spans="1:27" x14ac:dyDescent="0.3">
      <c r="A72" s="11">
        <v>42071</v>
      </c>
      <c r="B72" s="11" t="s">
        <v>66</v>
      </c>
      <c r="C72" s="11" t="s">
        <v>90</v>
      </c>
      <c r="D72" s="4">
        <f>'C21_LandUse_2017'!D72-'C21_LandUse_2013'!D72</f>
        <v>-340.73636199999999</v>
      </c>
      <c r="E72" s="4">
        <f>'C21_LandUse_2017'!E72-'C21_LandUse_2013'!E72</f>
        <v>-265.68693300001905</v>
      </c>
      <c r="F72" s="4">
        <f>'C21_LandUse_2017'!F72-'C21_LandUse_2013'!F72</f>
        <v>63.115307099999882</v>
      </c>
      <c r="G72" s="4">
        <f>'C21_LandUse_2017'!G72-'C21_LandUse_2013'!G72</f>
        <v>-968.34384180000052</v>
      </c>
      <c r="H72" s="4">
        <f>'C21_LandUse_2017'!H72-'C21_LandUse_2013'!H72</f>
        <v>2573.5499255000032</v>
      </c>
      <c r="I72" s="4">
        <f>'C21_LandUse_2017'!I72-'C21_LandUse_2013'!I72</f>
        <v>51.24880099999973</v>
      </c>
      <c r="J72" s="4">
        <f>'C21_LandUse_2017'!J72-'C21_LandUse_2013'!J72</f>
        <v>-1439.8677499999976</v>
      </c>
      <c r="K72" s="4">
        <f>'C21_LandUse_2017'!K72-'C21_LandUse_2013'!K72</f>
        <v>-71.206571599992458</v>
      </c>
      <c r="L72" s="4">
        <f>'C21_LandUse_2017'!L72-'C21_LandUse_2013'!L72</f>
        <v>1.8380154799999673</v>
      </c>
      <c r="M72" s="4">
        <f>'C21_LandUse_2017'!M72-'C21_LandUse_2013'!M72</f>
        <v>214.06234472000142</v>
      </c>
      <c r="N72" s="4">
        <f>'C21_LandUse_2017'!N72-'C21_LandUse_2013'!N72</f>
        <v>187.58758613999817</v>
      </c>
      <c r="O72" s="4">
        <f>'C21_LandUse_2017'!O72-'C21_LandUse_2013'!O72</f>
        <v>-4.9188579999972717</v>
      </c>
      <c r="P72" s="4">
        <f>'C21_LandUse_2017'!P72-'C21_LandUse_2013'!P72</f>
        <v>-0.39766999999983454</v>
      </c>
      <c r="Q72" s="4">
        <f>'C21_LandUse_2017'!Q72-'C21_LandUse_2013'!Q72</f>
        <v>-0.24131299999999101</v>
      </c>
      <c r="R72" s="24">
        <f t="shared" si="10"/>
        <v>2687.5503108400026</v>
      </c>
      <c r="S72" s="24">
        <f t="shared" si="11"/>
        <v>-973.90168279999762</v>
      </c>
      <c r="T72" s="24">
        <f t="shared" si="12"/>
        <v>-273.77819750001163</v>
      </c>
      <c r="U72" s="24">
        <f t="shared" si="13"/>
        <v>-1439.8677499999976</v>
      </c>
      <c r="V72" s="27">
        <f t="shared" si="14"/>
        <v>2626.6367419800026</v>
      </c>
      <c r="W72" s="27">
        <f t="shared" si="15"/>
        <v>60.9135688599996</v>
      </c>
      <c r="X72" s="27">
        <f t="shared" si="16"/>
        <v>-202.57162590001917</v>
      </c>
      <c r="Y72" s="27">
        <f t="shared" si="17"/>
        <v>-71.206571599992458</v>
      </c>
      <c r="Z72" s="27">
        <f t="shared" si="18"/>
        <v>-973.90168279999762</v>
      </c>
      <c r="AA72" s="27">
        <f t="shared" si="19"/>
        <v>-1439.8677499999976</v>
      </c>
    </row>
    <row r="73" spans="1:27" x14ac:dyDescent="0.3">
      <c r="A73" s="11">
        <v>42075</v>
      </c>
      <c r="B73" s="11" t="s">
        <v>66</v>
      </c>
      <c r="C73" s="11" t="s">
        <v>91</v>
      </c>
      <c r="D73" s="4">
        <f>'C21_LandUse_2017'!D73-'C21_LandUse_2013'!D73</f>
        <v>-414.00225579999994</v>
      </c>
      <c r="E73" s="4">
        <f>'C21_LandUse_2017'!E73-'C21_LandUse_2013'!E73</f>
        <v>-85.705242821000866</v>
      </c>
      <c r="F73" s="4">
        <f>'C21_LandUse_2017'!F73-'C21_LandUse_2013'!F73</f>
        <v>-5.6934280890000082</v>
      </c>
      <c r="G73" s="4">
        <f>'C21_LandUse_2017'!G73-'C21_LandUse_2013'!G73</f>
        <v>-1054.5429698068037</v>
      </c>
      <c r="H73" s="4">
        <f>'C21_LandUse_2017'!H73-'C21_LandUse_2013'!H73</f>
        <v>1021.2929219489997</v>
      </c>
      <c r="I73" s="4">
        <f>'C21_LandUse_2017'!I73-'C21_LandUse_2013'!I73</f>
        <v>39.79168750000008</v>
      </c>
      <c r="J73" s="4">
        <f>'C21_LandUse_2017'!J73-'C21_LandUse_2013'!J73</f>
        <v>-134.66403082000033</v>
      </c>
      <c r="K73" s="4">
        <f>'C21_LandUse_2017'!K73-'C21_LandUse_2013'!K73</f>
        <v>-36.151178760002949</v>
      </c>
      <c r="L73" s="4">
        <f>'C21_LandUse_2017'!L73-'C21_LandUse_2013'!L73</f>
        <v>-17.024222329000054</v>
      </c>
      <c r="M73" s="4">
        <f>'C21_LandUse_2017'!M73-'C21_LandUse_2013'!M73</f>
        <v>111.66187700000046</v>
      </c>
      <c r="N73" s="4">
        <f>'C21_LandUse_2017'!N73-'C21_LandUse_2013'!N73</f>
        <v>575.37778999000147</v>
      </c>
      <c r="O73" s="4">
        <f>'C21_LandUse_2017'!O73-'C21_LandUse_2013'!O73</f>
        <v>-0.67519800000036412</v>
      </c>
      <c r="P73" s="4">
        <f>'C21_LandUse_2017'!P73-'C21_LandUse_2013'!P73</f>
        <v>0.29129009999996924</v>
      </c>
      <c r="Q73" s="4">
        <f>'C21_LandUse_2017'!Q73-'C21_LandUse_2013'!Q73</f>
        <v>3.9941999999882682E-2</v>
      </c>
      <c r="R73" s="24">
        <f t="shared" si="10"/>
        <v>1317.0977983100017</v>
      </c>
      <c r="S73" s="24">
        <f t="shared" si="11"/>
        <v>-1054.8869357068043</v>
      </c>
      <c r="T73" s="24">
        <f t="shared" si="12"/>
        <v>-127.54984967000382</v>
      </c>
      <c r="U73" s="24">
        <f t="shared" si="13"/>
        <v>-134.66403082000033</v>
      </c>
      <c r="V73" s="27">
        <f t="shared" si="14"/>
        <v>1044.0603871199996</v>
      </c>
      <c r="W73" s="27">
        <f t="shared" si="15"/>
        <v>273.03741119000199</v>
      </c>
      <c r="X73" s="27">
        <f t="shared" si="16"/>
        <v>-91.398670910000874</v>
      </c>
      <c r="Y73" s="27">
        <f t="shared" si="17"/>
        <v>-36.151178760002949</v>
      </c>
      <c r="Z73" s="27">
        <f t="shared" si="18"/>
        <v>-1054.8869357068043</v>
      </c>
      <c r="AA73" s="27">
        <f t="shared" si="19"/>
        <v>-134.66403082000033</v>
      </c>
    </row>
    <row r="74" spans="1:27" x14ac:dyDescent="0.3">
      <c r="A74" s="11">
        <v>42079</v>
      </c>
      <c r="B74" s="11" t="s">
        <v>66</v>
      </c>
      <c r="C74" s="11" t="s">
        <v>92</v>
      </c>
      <c r="D74" s="4">
        <f>'C21_LandUse_2017'!D74-'C21_LandUse_2013'!D74</f>
        <v>-1292.31963786244</v>
      </c>
      <c r="E74" s="4">
        <f>'C21_LandUse_2017'!E74-'C21_LandUse_2013'!E74</f>
        <v>22.717002682002203</v>
      </c>
      <c r="F74" s="4">
        <f>'C21_LandUse_2017'!F74-'C21_LandUse_2013'!F74</f>
        <v>-1.5517989087000004</v>
      </c>
      <c r="G74" s="4">
        <f>'C21_LandUse_2017'!G74-'C21_LandUse_2013'!G74</f>
        <v>-3032.1407480000053</v>
      </c>
      <c r="H74" s="4">
        <f>'C21_LandUse_2017'!H74-'C21_LandUse_2013'!H74</f>
        <v>1251.6205747500026</v>
      </c>
      <c r="I74" s="4">
        <f>'C21_LandUse_2017'!I74-'C21_LandUse_2013'!I74</f>
        <v>134.47423650499877</v>
      </c>
      <c r="J74" s="4">
        <f>'C21_LandUse_2017'!J74-'C21_LandUse_2013'!J74</f>
        <v>1635.0199818619985</v>
      </c>
      <c r="K74" s="4">
        <f>'C21_LandUse_2017'!K74-'C21_LandUse_2013'!K74</f>
        <v>7.4829185399976268</v>
      </c>
      <c r="L74" s="4">
        <f>'C21_LandUse_2017'!L74-'C21_LandUse_2013'!L74</f>
        <v>15.949257682299503</v>
      </c>
      <c r="M74" s="4">
        <f>'C21_LandUse_2017'!M74-'C21_LandUse_2013'!M74</f>
        <v>553.223504005</v>
      </c>
      <c r="N74" s="4">
        <f>'C21_LandUse_2017'!N74-'C21_LandUse_2013'!N74</f>
        <v>706.74592808000307</v>
      </c>
      <c r="O74" s="4">
        <f>'C21_LandUse_2017'!O74-'C21_LandUse_2013'!O74</f>
        <v>-1.9037199099984718</v>
      </c>
      <c r="P74" s="4">
        <f>'C21_LandUse_2017'!P74-'C21_LandUse_2013'!P74</f>
        <v>0.4750370000001567</v>
      </c>
      <c r="Q74" s="4">
        <f>'C21_LandUse_2017'!Q74-'C21_LandUse_2013'!Q74</f>
        <v>0.20316829999865149</v>
      </c>
      <c r="R74" s="24">
        <f t="shared" si="10"/>
        <v>1369.6938631598639</v>
      </c>
      <c r="S74" s="24">
        <f t="shared" si="11"/>
        <v>-3033.3662626100049</v>
      </c>
      <c r="T74" s="24">
        <f t="shared" si="12"/>
        <v>28.64812231329983</v>
      </c>
      <c r="U74" s="24">
        <f t="shared" si="13"/>
        <v>1635.0199818619985</v>
      </c>
      <c r="V74" s="27">
        <f t="shared" si="14"/>
        <v>1402.0440689373008</v>
      </c>
      <c r="W74" s="27">
        <f t="shared" si="15"/>
        <v>-32.35020577743694</v>
      </c>
      <c r="X74" s="27">
        <f t="shared" si="16"/>
        <v>21.165203773302203</v>
      </c>
      <c r="Y74" s="27">
        <f t="shared" si="17"/>
        <v>7.4829185399976268</v>
      </c>
      <c r="Z74" s="27">
        <f t="shared" si="18"/>
        <v>-3033.3662626100049</v>
      </c>
      <c r="AA74" s="27">
        <f t="shared" si="19"/>
        <v>1635.0199818619985</v>
      </c>
    </row>
    <row r="75" spans="1:27" x14ac:dyDescent="0.3">
      <c r="A75" s="11">
        <v>42081</v>
      </c>
      <c r="B75" s="11" t="s">
        <v>66</v>
      </c>
      <c r="C75" s="11" t="s">
        <v>93</v>
      </c>
      <c r="D75" s="4">
        <f>'C21_LandUse_2017'!D75-'C21_LandUse_2013'!D75</f>
        <v>3.7364929234450415</v>
      </c>
      <c r="E75" s="4">
        <f>'C21_LandUse_2017'!E75-'C21_LandUse_2013'!E75</f>
        <v>48.565408602000389</v>
      </c>
      <c r="F75" s="4">
        <f>'C21_LandUse_2017'!F75-'C21_LandUse_2013'!F75</f>
        <v>7.6027206703200036</v>
      </c>
      <c r="G75" s="4">
        <f>'C21_LandUse_2017'!G75-'C21_LandUse_2013'!G75</f>
        <v>-3272.2599099999061</v>
      </c>
      <c r="H75" s="4">
        <f>'C21_LandUse_2017'!H75-'C21_LandUse_2013'!H75</f>
        <v>719.60822147199906</v>
      </c>
      <c r="I75" s="4">
        <f>'C21_LandUse_2017'!I75-'C21_LandUse_2013'!I75</f>
        <v>-4.9622134999999616</v>
      </c>
      <c r="J75" s="4">
        <f>'C21_LandUse_2017'!J75-'C21_LandUse_2013'!J75</f>
        <v>2167.6397123999996</v>
      </c>
      <c r="K75" s="4">
        <f>'C21_LandUse_2017'!K75-'C21_LandUse_2013'!K75</f>
        <v>105.77749801400205</v>
      </c>
      <c r="L75" s="4">
        <f>'C21_LandUse_2017'!L75-'C21_LandUse_2013'!L75</f>
        <v>-82.543433614599962</v>
      </c>
      <c r="M75" s="4">
        <f>'C21_LandUse_2017'!M75-'C21_LandUse_2013'!M75</f>
        <v>-147.01237153099919</v>
      </c>
      <c r="N75" s="4">
        <f>'C21_LandUse_2017'!N75-'C21_LandUse_2013'!N75</f>
        <v>446.47795990000304</v>
      </c>
      <c r="O75" s="4">
        <f>'C21_LandUse_2017'!O75-'C21_LandUse_2013'!O75</f>
        <v>7.1101012199997058</v>
      </c>
      <c r="P75" s="4">
        <f>'C21_LandUse_2017'!P75-'C21_LandUse_2013'!P75</f>
        <v>0.27008570999987569</v>
      </c>
      <c r="Q75" s="4">
        <f>'C21_LandUse_2017'!Q75-'C21_LandUse_2013'!Q75</f>
        <v>3.2670000000507571E-3</v>
      </c>
      <c r="R75" s="24">
        <f t="shared" si="10"/>
        <v>935.30465564984797</v>
      </c>
      <c r="S75" s="24">
        <f t="shared" si="11"/>
        <v>-3264.8764560699065</v>
      </c>
      <c r="T75" s="24">
        <f t="shared" si="12"/>
        <v>161.94562728632243</v>
      </c>
      <c r="U75" s="24">
        <f t="shared" si="13"/>
        <v>2167.6397123999996</v>
      </c>
      <c r="V75" s="27">
        <f t="shared" si="14"/>
        <v>632.10257435739913</v>
      </c>
      <c r="W75" s="27">
        <f t="shared" si="15"/>
        <v>303.2020812924489</v>
      </c>
      <c r="X75" s="27">
        <f t="shared" si="16"/>
        <v>56.168129272320392</v>
      </c>
      <c r="Y75" s="27">
        <f t="shared" si="17"/>
        <v>105.77749801400205</v>
      </c>
      <c r="Z75" s="27">
        <f t="shared" si="18"/>
        <v>-3264.8764560699065</v>
      </c>
      <c r="AA75" s="27">
        <f t="shared" si="19"/>
        <v>2167.6397123999996</v>
      </c>
    </row>
    <row r="76" spans="1:27" x14ac:dyDescent="0.3">
      <c r="A76" s="11">
        <v>42083</v>
      </c>
      <c r="B76" s="11" t="s">
        <v>66</v>
      </c>
      <c r="C76" s="11" t="s">
        <v>94</v>
      </c>
      <c r="D76" s="4">
        <f>'C21_LandUse_2017'!D76-'C21_LandUse_2013'!D76</f>
        <v>-1.3400000000274304E-4</v>
      </c>
      <c r="E76" s="4">
        <f>'C21_LandUse_2017'!E76-'C21_LandUse_2013'!E76</f>
        <v>3.0305980799994359</v>
      </c>
      <c r="F76" s="4">
        <f>'C21_LandUse_2017'!F76-'C21_LandUse_2013'!F76</f>
        <v>2.1863104100000008</v>
      </c>
      <c r="G76" s="4">
        <f>'C21_LandUse_2017'!G76-'C21_LandUse_2013'!G76</f>
        <v>-4107.0300599999609</v>
      </c>
      <c r="H76" s="4">
        <f>'C21_LandUse_2017'!H76-'C21_LandUse_2013'!H76</f>
        <v>299.98700129999997</v>
      </c>
      <c r="I76" s="4">
        <f>'C21_LandUse_2017'!I76-'C21_LandUse_2013'!I76</f>
        <v>-2.9819720000000416</v>
      </c>
      <c r="J76" s="4">
        <f>'C21_LandUse_2017'!J76-'C21_LandUse_2013'!J76</f>
        <v>3545.7569000000003</v>
      </c>
      <c r="K76" s="4">
        <f>'C21_LandUse_2017'!K76-'C21_LandUse_2013'!K76</f>
        <v>70.628446999999142</v>
      </c>
      <c r="L76" s="4">
        <f>'C21_LandUse_2017'!L76-'C21_LandUse_2013'!L76</f>
        <v>2.0921270000001186</v>
      </c>
      <c r="M76" s="4">
        <f>'C21_LandUse_2017'!M76-'C21_LandUse_2013'!M76</f>
        <v>131.03420499999993</v>
      </c>
      <c r="N76" s="4">
        <f>'C21_LandUse_2017'!N76-'C21_LandUse_2013'!N76</f>
        <v>54.888910000001488</v>
      </c>
      <c r="O76" s="4">
        <f>'C21_LandUse_2017'!O76-'C21_LandUse_2013'!O76</f>
        <v>0.30876299999999901</v>
      </c>
      <c r="P76" s="4">
        <f>'C21_LandUse_2017'!P76-'C21_LandUse_2013'!P76</f>
        <v>0.25180000000000291</v>
      </c>
      <c r="Q76" s="4">
        <f>'C21_LandUse_2017'!Q76-'C21_LandUse_2013'!Q76</f>
        <v>-0.17749999999796273</v>
      </c>
      <c r="R76" s="24">
        <f t="shared" si="10"/>
        <v>485.02013730000147</v>
      </c>
      <c r="S76" s="24">
        <f t="shared" si="11"/>
        <v>-4106.6469969999589</v>
      </c>
      <c r="T76" s="24">
        <f t="shared" si="12"/>
        <v>75.845355489998582</v>
      </c>
      <c r="U76" s="24">
        <f t="shared" si="13"/>
        <v>3545.7569000000003</v>
      </c>
      <c r="V76" s="27">
        <f t="shared" si="14"/>
        <v>299.09715630000005</v>
      </c>
      <c r="W76" s="27">
        <f t="shared" si="15"/>
        <v>185.92298100000141</v>
      </c>
      <c r="X76" s="27">
        <f t="shared" si="16"/>
        <v>5.2169084899994367</v>
      </c>
      <c r="Y76" s="27">
        <f t="shared" si="17"/>
        <v>70.628446999999142</v>
      </c>
      <c r="Z76" s="27">
        <f t="shared" si="18"/>
        <v>-4106.6469969999589</v>
      </c>
      <c r="AA76" s="27">
        <f t="shared" si="19"/>
        <v>3545.7569000000003</v>
      </c>
    </row>
    <row r="77" spans="1:27" x14ac:dyDescent="0.3">
      <c r="A77" s="11">
        <v>42087</v>
      </c>
      <c r="B77" s="11" t="s">
        <v>66</v>
      </c>
      <c r="C77" s="11" t="s">
        <v>95</v>
      </c>
      <c r="D77" s="4">
        <f>'C21_LandUse_2017'!D77-'C21_LandUse_2013'!D77</f>
        <v>-81.444864658000014</v>
      </c>
      <c r="E77" s="4">
        <f>'C21_LandUse_2017'!E77-'C21_LandUse_2013'!E77</f>
        <v>-21.471378070000355</v>
      </c>
      <c r="F77" s="4">
        <f>'C21_LandUse_2017'!F77-'C21_LandUse_2013'!F77</f>
        <v>12.2278651827</v>
      </c>
      <c r="G77" s="4">
        <f>'C21_LandUse_2017'!G77-'C21_LandUse_2013'!G77</f>
        <v>-421.49266799999168</v>
      </c>
      <c r="H77" s="4">
        <f>'C21_LandUse_2017'!H77-'C21_LandUse_2013'!H77</f>
        <v>183.51082939999924</v>
      </c>
      <c r="I77" s="4">
        <f>'C21_LandUse_2017'!I77-'C21_LandUse_2013'!I77</f>
        <v>4.9888592999998309</v>
      </c>
      <c r="J77" s="4">
        <f>'C21_LandUse_2017'!J77-'C21_LandUse_2013'!J77</f>
        <v>122.01804009999978</v>
      </c>
      <c r="K77" s="4">
        <f>'C21_LandUse_2017'!K77-'C21_LandUse_2013'!K77</f>
        <v>0.1507419800000207</v>
      </c>
      <c r="L77" s="4">
        <f>'C21_LandUse_2017'!L77-'C21_LandUse_2013'!L77</f>
        <v>-1.7484286000000111</v>
      </c>
      <c r="M77" s="4">
        <f>'C21_LandUse_2017'!M77-'C21_LandUse_2013'!M77</f>
        <v>77.22952499999974</v>
      </c>
      <c r="N77" s="4">
        <f>'C21_LandUse_2017'!N77-'C21_LandUse_2013'!N77</f>
        <v>126.21678400000019</v>
      </c>
      <c r="O77" s="4">
        <f>'C21_LandUse_2017'!O77-'C21_LandUse_2013'!O77</f>
        <v>-0.39162720000012996</v>
      </c>
      <c r="P77" s="4">
        <f>'C21_LandUse_2017'!P77-'C21_LandUse_2013'!P77</f>
        <v>0.30377000000021326</v>
      </c>
      <c r="Q77" s="4">
        <f>'C21_LandUse_2017'!Q77-'C21_LandUse_2013'!Q77</f>
        <v>-8.9660000000094442E-2</v>
      </c>
      <c r="R77" s="24">
        <f t="shared" si="10"/>
        <v>308.75270444199896</v>
      </c>
      <c r="S77" s="24">
        <f t="shared" si="11"/>
        <v>-421.67018519999169</v>
      </c>
      <c r="T77" s="24">
        <f t="shared" si="12"/>
        <v>-9.0927709073003342</v>
      </c>
      <c r="U77" s="24">
        <f t="shared" si="13"/>
        <v>122.01804009999978</v>
      </c>
      <c r="V77" s="27">
        <f t="shared" si="14"/>
        <v>186.75126009999906</v>
      </c>
      <c r="W77" s="27">
        <f t="shared" si="15"/>
        <v>122.00144434199991</v>
      </c>
      <c r="X77" s="27">
        <f t="shared" si="16"/>
        <v>-9.2435128873003549</v>
      </c>
      <c r="Y77" s="27">
        <f t="shared" si="17"/>
        <v>0.1507419800000207</v>
      </c>
      <c r="Z77" s="27">
        <f t="shared" si="18"/>
        <v>-421.67018519999169</v>
      </c>
      <c r="AA77" s="27">
        <f t="shared" si="19"/>
        <v>122.01804009999978</v>
      </c>
    </row>
    <row r="78" spans="1:27" x14ac:dyDescent="0.3">
      <c r="A78" s="11">
        <v>42093</v>
      </c>
      <c r="B78" s="11" t="s">
        <v>66</v>
      </c>
      <c r="C78" s="11" t="s">
        <v>96</v>
      </c>
      <c r="D78" s="4">
        <f>'C21_LandUse_2017'!D78-'C21_LandUse_2013'!D78</f>
        <v>-56.488051934400005</v>
      </c>
      <c r="E78" s="4">
        <f>'C21_LandUse_2017'!E78-'C21_LandUse_2013'!E78</f>
        <v>2.9311674999989918</v>
      </c>
      <c r="F78" s="4">
        <f>'C21_LandUse_2017'!F78-'C21_LandUse_2013'!F78</f>
        <v>13.681238540000003</v>
      </c>
      <c r="G78" s="4">
        <f>'C21_LandUse_2017'!G78-'C21_LandUse_2013'!G78</f>
        <v>-142.27131999999983</v>
      </c>
      <c r="H78" s="4">
        <f>'C21_LandUse_2017'!H78-'C21_LandUse_2013'!H78</f>
        <v>97.642064000000119</v>
      </c>
      <c r="I78" s="4">
        <f>'C21_LandUse_2017'!I78-'C21_LandUse_2013'!I78</f>
        <v>6.8361170000000584</v>
      </c>
      <c r="J78" s="4">
        <f>'C21_LandUse_2017'!J78-'C21_LandUse_2013'!J78</f>
        <v>-8.3393670000000384</v>
      </c>
      <c r="K78" s="4">
        <f>'C21_LandUse_2017'!K78-'C21_LandUse_2013'!K78</f>
        <v>-2.3424656999995932</v>
      </c>
      <c r="L78" s="4">
        <f>'C21_LandUse_2017'!L78-'C21_LandUse_2013'!L78</f>
        <v>-9.8509920799999691</v>
      </c>
      <c r="M78" s="4">
        <f>'C21_LandUse_2017'!M78-'C21_LandUse_2013'!M78</f>
        <v>-1.5121735999998691</v>
      </c>
      <c r="N78" s="4">
        <f>'C21_LandUse_2017'!N78-'C21_LandUse_2013'!N78</f>
        <v>101.23584200000005</v>
      </c>
      <c r="O78" s="4">
        <f>'C21_LandUse_2017'!O78-'C21_LandUse_2013'!O78</f>
        <v>-1.1713290000000143</v>
      </c>
      <c r="P78" s="4">
        <f>'C21_LandUse_2017'!P78-'C21_LandUse_2013'!P78</f>
        <v>-0.23448189999999158</v>
      </c>
      <c r="Q78" s="4">
        <f>'C21_LandUse_2017'!Q78-'C21_LandUse_2013'!Q78</f>
        <v>-0.11658199999999397</v>
      </c>
      <c r="R78" s="24">
        <f t="shared" si="10"/>
        <v>137.86280538560038</v>
      </c>
      <c r="S78" s="24">
        <f t="shared" si="11"/>
        <v>-143.79371289999983</v>
      </c>
      <c r="T78" s="24">
        <f t="shared" si="12"/>
        <v>14.269940339999401</v>
      </c>
      <c r="U78" s="24">
        <f t="shared" si="13"/>
        <v>-8.3393670000000384</v>
      </c>
      <c r="V78" s="27">
        <f t="shared" si="14"/>
        <v>94.627188920000208</v>
      </c>
      <c r="W78" s="27">
        <f t="shared" si="15"/>
        <v>43.235616465600174</v>
      </c>
      <c r="X78" s="27">
        <f t="shared" si="16"/>
        <v>16.612406039998994</v>
      </c>
      <c r="Y78" s="27">
        <f t="shared" si="17"/>
        <v>-2.3424656999995932</v>
      </c>
      <c r="Z78" s="27">
        <f t="shared" si="18"/>
        <v>-143.79371289999983</v>
      </c>
      <c r="AA78" s="27">
        <f t="shared" si="19"/>
        <v>-8.3393670000000384</v>
      </c>
    </row>
    <row r="79" spans="1:27" x14ac:dyDescent="0.3">
      <c r="A79" s="11">
        <v>42097</v>
      </c>
      <c r="B79" s="11" t="s">
        <v>66</v>
      </c>
      <c r="C79" s="11" t="s">
        <v>97</v>
      </c>
      <c r="D79" s="4">
        <f>'C21_LandUse_2017'!D79-'C21_LandUse_2013'!D79</f>
        <v>-263.85808668699997</v>
      </c>
      <c r="E79" s="4">
        <f>'C21_LandUse_2017'!E79-'C21_LandUse_2013'!E79</f>
        <v>142.99120517000847</v>
      </c>
      <c r="F79" s="4">
        <f>'C21_LandUse_2017'!F79-'C21_LandUse_2013'!F79</f>
        <v>-3.4328832449999993</v>
      </c>
      <c r="G79" s="4">
        <f>'C21_LandUse_2017'!G79-'C21_LandUse_2013'!G79</f>
        <v>-1608.2390820000001</v>
      </c>
      <c r="H79" s="4">
        <f>'C21_LandUse_2017'!H79-'C21_LandUse_2013'!H79</f>
        <v>388.89593299999979</v>
      </c>
      <c r="I79" s="4">
        <f>'C21_LandUse_2017'!I79-'C21_LandUse_2013'!I79</f>
        <v>29.724826000000121</v>
      </c>
      <c r="J79" s="4">
        <f>'C21_LandUse_2017'!J79-'C21_LandUse_2013'!J79</f>
        <v>891.79923199999757</v>
      </c>
      <c r="K79" s="4">
        <f>'C21_LandUse_2017'!K79-'C21_LandUse_2013'!K79</f>
        <v>-0.11138346499865293</v>
      </c>
      <c r="L79" s="4">
        <f>'C21_LandUse_2017'!L79-'C21_LandUse_2013'!L79</f>
        <v>-21.022539300000005</v>
      </c>
      <c r="M79" s="4">
        <f>'C21_LandUse_2017'!M79-'C21_LandUse_2013'!M79</f>
        <v>-45.003123999999843</v>
      </c>
      <c r="N79" s="4">
        <f>'C21_LandUse_2017'!N79-'C21_LandUse_2013'!N79</f>
        <v>488.66716299999825</v>
      </c>
      <c r="O79" s="4">
        <f>'C21_LandUse_2017'!O79-'C21_LandUse_2013'!O79</f>
        <v>-0.39694000000054075</v>
      </c>
      <c r="P79" s="4">
        <f>'C21_LandUse_2017'!P79-'C21_LandUse_2013'!P79</f>
        <v>-4.4310000000223226E-2</v>
      </c>
      <c r="Q79" s="4">
        <f>'C21_LandUse_2017'!Q79-'C21_LandUse_2013'!Q79</f>
        <v>2.2706000000198401E-2</v>
      </c>
      <c r="R79" s="24">
        <f t="shared" si="10"/>
        <v>577.40417201299829</v>
      </c>
      <c r="S79" s="24">
        <f t="shared" si="11"/>
        <v>-1608.6576260000006</v>
      </c>
      <c r="T79" s="24">
        <f t="shared" si="12"/>
        <v>139.44693846000982</v>
      </c>
      <c r="U79" s="24">
        <f t="shared" si="13"/>
        <v>891.79923199999757</v>
      </c>
      <c r="V79" s="27">
        <f t="shared" si="14"/>
        <v>397.5982196999999</v>
      </c>
      <c r="W79" s="27">
        <f t="shared" si="15"/>
        <v>179.80595231299844</v>
      </c>
      <c r="X79" s="27">
        <f t="shared" si="16"/>
        <v>139.55832192500847</v>
      </c>
      <c r="Y79" s="27">
        <f t="shared" si="17"/>
        <v>-0.11138346499865293</v>
      </c>
      <c r="Z79" s="27">
        <f t="shared" si="18"/>
        <v>-1608.6576260000006</v>
      </c>
      <c r="AA79" s="27">
        <f t="shared" si="19"/>
        <v>891.79923199999757</v>
      </c>
    </row>
    <row r="80" spans="1:27" x14ac:dyDescent="0.3">
      <c r="A80" s="11">
        <v>42099</v>
      </c>
      <c r="B80" s="11" t="s">
        <v>66</v>
      </c>
      <c r="C80" s="11" t="s">
        <v>98</v>
      </c>
      <c r="D80" s="4">
        <f>'C21_LandUse_2017'!D80-'C21_LandUse_2013'!D80</f>
        <v>-175.69985660290001</v>
      </c>
      <c r="E80" s="4">
        <f>'C21_LandUse_2017'!E80-'C21_LandUse_2013'!E80</f>
        <v>70.232049795602506</v>
      </c>
      <c r="F80" s="4">
        <f>'C21_LandUse_2017'!F80-'C21_LandUse_2013'!F80</f>
        <v>22.534535319859998</v>
      </c>
      <c r="G80" s="4">
        <f>'C21_LandUse_2017'!G80-'C21_LandUse_2013'!G80</f>
        <v>-934.42558499998995</v>
      </c>
      <c r="H80" s="4">
        <f>'C21_LandUse_2017'!H80-'C21_LandUse_2013'!H80</f>
        <v>222.14484080700004</v>
      </c>
      <c r="I80" s="4">
        <f>'C21_LandUse_2017'!I80-'C21_LandUse_2013'!I80</f>
        <v>17.338148769999862</v>
      </c>
      <c r="J80" s="4">
        <f>'C21_LandUse_2017'!J80-'C21_LandUse_2013'!J80</f>
        <v>361.0067855999996</v>
      </c>
      <c r="K80" s="4">
        <f>'C21_LandUse_2017'!K80-'C21_LandUse_2013'!K80</f>
        <v>111.98881835000066</v>
      </c>
      <c r="L80" s="4">
        <f>'C21_LandUse_2017'!L80-'C21_LandUse_2013'!L80</f>
        <v>-23.056210540200027</v>
      </c>
      <c r="M80" s="4">
        <f>'C21_LandUse_2017'!M80-'C21_LandUse_2013'!M80</f>
        <v>18.54096170000048</v>
      </c>
      <c r="N80" s="4">
        <f>'C21_LandUse_2017'!N80-'C21_LandUse_2013'!N80</f>
        <v>310.6726503000009</v>
      </c>
      <c r="O80" s="4">
        <f>'C21_LandUse_2017'!O80-'C21_LandUse_2013'!O80</f>
        <v>-0.94592541000019992</v>
      </c>
      <c r="P80" s="4">
        <f>'C21_LandUse_2017'!P80-'C21_LandUse_2013'!P80</f>
        <v>-0.10385640000004059</v>
      </c>
      <c r="Q80" s="4">
        <f>'C21_LandUse_2017'!Q80-'C21_LandUse_2013'!Q80</f>
        <v>-0.2208823000000848</v>
      </c>
      <c r="R80" s="24">
        <f t="shared" si="10"/>
        <v>369.94053443390123</v>
      </c>
      <c r="S80" s="24">
        <f t="shared" si="11"/>
        <v>-935.69624910999028</v>
      </c>
      <c r="T80" s="24">
        <f t="shared" si="12"/>
        <v>204.75540346546316</v>
      </c>
      <c r="U80" s="24">
        <f t="shared" si="13"/>
        <v>361.0067855999996</v>
      </c>
      <c r="V80" s="27">
        <f t="shared" si="14"/>
        <v>216.42677903679987</v>
      </c>
      <c r="W80" s="27">
        <f t="shared" si="15"/>
        <v>153.51375539710136</v>
      </c>
      <c r="X80" s="27">
        <f t="shared" si="16"/>
        <v>92.766585115462505</v>
      </c>
      <c r="Y80" s="27">
        <f t="shared" si="17"/>
        <v>111.98881835000066</v>
      </c>
      <c r="Z80" s="27">
        <f t="shared" si="18"/>
        <v>-935.69624910999028</v>
      </c>
      <c r="AA80" s="27">
        <f t="shared" si="19"/>
        <v>361.0067855999996</v>
      </c>
    </row>
    <row r="81" spans="1:27" x14ac:dyDescent="0.3">
      <c r="A81" s="11">
        <v>42105</v>
      </c>
      <c r="B81" s="11" t="s">
        <v>66</v>
      </c>
      <c r="C81" s="11" t="s">
        <v>99</v>
      </c>
      <c r="D81" s="4">
        <f>'C21_LandUse_2017'!D81-'C21_LandUse_2013'!D81</f>
        <v>118.69586056</v>
      </c>
      <c r="E81" s="4">
        <f>'C21_LandUse_2017'!E81-'C21_LandUse_2013'!E81</f>
        <v>4.6170979900016391</v>
      </c>
      <c r="F81" s="4">
        <f>'C21_LandUse_2017'!F81-'C21_LandUse_2013'!F81</f>
        <v>0.99484938430000369</v>
      </c>
      <c r="G81" s="4">
        <f>'C21_LandUse_2017'!G81-'C21_LandUse_2013'!G81</f>
        <v>-5249.1820200000657</v>
      </c>
      <c r="H81" s="4">
        <f>'C21_LandUse_2017'!H81-'C21_LandUse_2013'!H81</f>
        <v>285.94943559999956</v>
      </c>
      <c r="I81" s="4">
        <f>'C21_LandUse_2017'!I81-'C21_LandUse_2013'!I81</f>
        <v>-17.675964000000022</v>
      </c>
      <c r="J81" s="4">
        <f>'C21_LandUse_2017'!J81-'C21_LandUse_2013'!J81</f>
        <v>4772.7998829999997</v>
      </c>
      <c r="K81" s="4">
        <f>'C21_LandUse_2017'!K81-'C21_LandUse_2013'!K81</f>
        <v>-19.528584309999133</v>
      </c>
      <c r="L81" s="4">
        <f>'C21_LandUse_2017'!L81-'C21_LandUse_2013'!L81</f>
        <v>-32.745464000000084</v>
      </c>
      <c r="M81" s="4">
        <f>'C21_LandUse_2017'!M81-'C21_LandUse_2013'!M81</f>
        <v>85.090345899999647</v>
      </c>
      <c r="N81" s="4">
        <f>'C21_LandUse_2017'!N81-'C21_LandUse_2013'!N81</f>
        <v>46.534959999999046</v>
      </c>
      <c r="O81" s="4">
        <f>'C21_LandUse_2017'!O81-'C21_LandUse_2013'!O81</f>
        <v>4.1981179999997948</v>
      </c>
      <c r="P81" s="4">
        <f>'C21_LandUse_2017'!P81-'C21_LandUse_2013'!P81</f>
        <v>0.24884689999998955</v>
      </c>
      <c r="Q81" s="4">
        <f>'C21_LandUse_2017'!Q81-'C21_LandUse_2013'!Q81</f>
        <v>-4.4729999999617576E-3</v>
      </c>
      <c r="R81" s="24">
        <f t="shared" si="10"/>
        <v>485.84917405999818</v>
      </c>
      <c r="S81" s="24">
        <f t="shared" si="11"/>
        <v>-5244.7395281000654</v>
      </c>
      <c r="T81" s="24">
        <f t="shared" si="12"/>
        <v>-13.91663693569749</v>
      </c>
      <c r="U81" s="24">
        <f t="shared" si="13"/>
        <v>4772.7998829999997</v>
      </c>
      <c r="V81" s="27">
        <f t="shared" si="14"/>
        <v>235.52800759999946</v>
      </c>
      <c r="W81" s="27">
        <f t="shared" si="15"/>
        <v>250.32116645999869</v>
      </c>
      <c r="X81" s="27">
        <f t="shared" si="16"/>
        <v>5.6119473743016428</v>
      </c>
      <c r="Y81" s="27">
        <f t="shared" si="17"/>
        <v>-19.528584309999133</v>
      </c>
      <c r="Z81" s="27">
        <f t="shared" si="18"/>
        <v>-5244.7395281000654</v>
      </c>
      <c r="AA81" s="27">
        <f t="shared" si="19"/>
        <v>4772.7998829999997</v>
      </c>
    </row>
    <row r="82" spans="1:27" x14ac:dyDescent="0.3">
      <c r="A82" s="11">
        <v>42107</v>
      </c>
      <c r="B82" s="11" t="s">
        <v>66</v>
      </c>
      <c r="C82" s="11" t="s">
        <v>100</v>
      </c>
      <c r="D82" s="4">
        <f>'C21_LandUse_2017'!D82-'C21_LandUse_2013'!D82</f>
        <v>-30.194503592199993</v>
      </c>
      <c r="E82" s="4">
        <f>'C21_LandUse_2017'!E82-'C21_LandUse_2013'!E82</f>
        <v>254.20947738649556</v>
      </c>
      <c r="F82" s="4">
        <f>'C21_LandUse_2017'!F82-'C21_LandUse_2013'!F82</f>
        <v>-33.354047592429609</v>
      </c>
      <c r="G82" s="4">
        <f>'C21_LandUse_2017'!G82-'C21_LandUse_2013'!G82</f>
        <v>-4042.1599750000169</v>
      </c>
      <c r="H82" s="4">
        <f>'C21_LandUse_2017'!H82-'C21_LandUse_2013'!H82</f>
        <v>375.74739824109929</v>
      </c>
      <c r="I82" s="4">
        <f>'C21_LandUse_2017'!I82-'C21_LandUse_2013'!I82</f>
        <v>9.6026599999995597</v>
      </c>
      <c r="J82" s="4">
        <f>'C21_LandUse_2017'!J82-'C21_LandUse_2013'!J82</f>
        <v>3264.2829039999997</v>
      </c>
      <c r="K82" s="4">
        <f>'C21_LandUse_2017'!K82-'C21_LandUse_2013'!K82</f>
        <v>40.82214500000191</v>
      </c>
      <c r="L82" s="4">
        <f>'C21_LandUse_2017'!L82-'C21_LandUse_2013'!L82</f>
        <v>-11.604994970000007</v>
      </c>
      <c r="M82" s="4">
        <f>'C21_LandUse_2017'!M82-'C21_LandUse_2013'!M82</f>
        <v>44.981441570000243</v>
      </c>
      <c r="N82" s="4">
        <f>'C21_LandUse_2017'!N82-'C21_LandUse_2013'!N82</f>
        <v>128.49743999999919</v>
      </c>
      <c r="O82" s="4">
        <f>'C21_LandUse_2017'!O82-'C21_LandUse_2013'!O82</f>
        <v>-4.3646099999996295</v>
      </c>
      <c r="P82" s="4">
        <f>'C21_LandUse_2017'!P82-'C21_LandUse_2013'!P82</f>
        <v>1.9735000000000582</v>
      </c>
      <c r="Q82" s="4">
        <f>'C21_LandUse_2017'!Q82-'C21_LandUse_2013'!Q82</f>
        <v>1.5344000000004598</v>
      </c>
      <c r="R82" s="24">
        <f t="shared" si="10"/>
        <v>517.02944124889825</v>
      </c>
      <c r="S82" s="24">
        <f t="shared" si="11"/>
        <v>-4043.016685000016</v>
      </c>
      <c r="T82" s="24">
        <f t="shared" si="12"/>
        <v>261.67757479406788</v>
      </c>
      <c r="U82" s="24">
        <f t="shared" si="13"/>
        <v>3264.2829039999997</v>
      </c>
      <c r="V82" s="27">
        <f t="shared" si="14"/>
        <v>373.74506327109884</v>
      </c>
      <c r="W82" s="27">
        <f t="shared" si="15"/>
        <v>143.28437797779944</v>
      </c>
      <c r="X82" s="27">
        <f t="shared" si="16"/>
        <v>220.85542979406597</v>
      </c>
      <c r="Y82" s="27">
        <f t="shared" si="17"/>
        <v>40.82214500000191</v>
      </c>
      <c r="Z82" s="27">
        <f t="shared" si="18"/>
        <v>-4043.016685000016</v>
      </c>
      <c r="AA82" s="27">
        <f t="shared" si="19"/>
        <v>3264.2829039999997</v>
      </c>
    </row>
    <row r="83" spans="1:27" x14ac:dyDescent="0.3">
      <c r="A83" s="11">
        <v>42109</v>
      </c>
      <c r="B83" s="11" t="s">
        <v>66</v>
      </c>
      <c r="C83" s="11" t="s">
        <v>101</v>
      </c>
      <c r="D83" s="4">
        <f>'C21_LandUse_2017'!D83-'C21_LandUse_2013'!D83</f>
        <v>-156.89247451244</v>
      </c>
      <c r="E83" s="4">
        <f>'C21_LandUse_2017'!E83-'C21_LandUse_2013'!E83</f>
        <v>36.38876631000312</v>
      </c>
      <c r="F83" s="4">
        <f>'C21_LandUse_2017'!F83-'C21_LandUse_2013'!F83</f>
        <v>16.703489552999997</v>
      </c>
      <c r="G83" s="4">
        <f>'C21_LandUse_2017'!G83-'C21_LandUse_2013'!G83</f>
        <v>-473.15498000000662</v>
      </c>
      <c r="H83" s="4">
        <f>'C21_LandUse_2017'!H83-'C21_LandUse_2013'!H83</f>
        <v>279.17112300000008</v>
      </c>
      <c r="I83" s="4">
        <f>'C21_LandUse_2017'!I83-'C21_LandUse_2013'!I83</f>
        <v>15.454543999999714</v>
      </c>
      <c r="J83" s="4">
        <f>'C21_LandUse_2017'!J83-'C21_LandUse_2013'!J83</f>
        <v>21.336379999999735</v>
      </c>
      <c r="K83" s="4">
        <f>'C21_LandUse_2017'!K83-'C21_LandUse_2013'!K83</f>
        <v>-10.239223699998547</v>
      </c>
      <c r="L83" s="4">
        <f>'C21_LandUse_2017'!L83-'C21_LandUse_2013'!L83</f>
        <v>-16.037322000000017</v>
      </c>
      <c r="M83" s="4">
        <f>'C21_LandUse_2017'!M83-'C21_LandUse_2013'!M83</f>
        <v>-12.101158000000169</v>
      </c>
      <c r="N83" s="4">
        <f>'C21_LandUse_2017'!N83-'C21_LandUse_2013'!N83</f>
        <v>314.50504000000001</v>
      </c>
      <c r="O83" s="4">
        <f>'C21_LandUse_2017'!O83-'C21_LandUse_2013'!O83</f>
        <v>-15.029745000000275</v>
      </c>
      <c r="P83" s="4">
        <f>'C21_LandUse_2017'!P83-'C21_LandUse_2013'!P83</f>
        <v>8.2374499999787076E-2</v>
      </c>
      <c r="Q83" s="4">
        <f>'C21_LandUse_2017'!Q83-'C21_LandUse_2013'!Q83</f>
        <v>-0.18225789999996778</v>
      </c>
      <c r="R83" s="24">
        <f t="shared" si="10"/>
        <v>424.09975248755961</v>
      </c>
      <c r="S83" s="24">
        <f t="shared" si="11"/>
        <v>-488.28460840000707</v>
      </c>
      <c r="T83" s="24">
        <f t="shared" si="12"/>
        <v>42.853032163004571</v>
      </c>
      <c r="U83" s="24">
        <f t="shared" si="13"/>
        <v>21.336379999999735</v>
      </c>
      <c r="V83" s="27">
        <f t="shared" si="14"/>
        <v>278.58834499999978</v>
      </c>
      <c r="W83" s="27">
        <f t="shared" si="15"/>
        <v>145.51140748755984</v>
      </c>
      <c r="X83" s="27">
        <f t="shared" si="16"/>
        <v>53.092255863003118</v>
      </c>
      <c r="Y83" s="27">
        <f t="shared" si="17"/>
        <v>-10.239223699998547</v>
      </c>
      <c r="Z83" s="27">
        <f t="shared" si="18"/>
        <v>-488.28460840000707</v>
      </c>
      <c r="AA83" s="27">
        <f t="shared" si="19"/>
        <v>21.336379999999735</v>
      </c>
    </row>
    <row r="84" spans="1:27" x14ac:dyDescent="0.3">
      <c r="A84" s="11">
        <v>42111</v>
      </c>
      <c r="B84" s="11" t="s">
        <v>66</v>
      </c>
      <c r="C84" s="11" t="s">
        <v>41</v>
      </c>
      <c r="D84" s="4">
        <f>'C21_LandUse_2017'!D84-'C21_LandUse_2013'!D84</f>
        <v>-197.6379293</v>
      </c>
      <c r="E84" s="4">
        <f>'C21_LandUse_2017'!E84-'C21_LandUse_2013'!E84</f>
        <v>96.854753899999196</v>
      </c>
      <c r="F84" s="4">
        <f>'C21_LandUse_2017'!F84-'C21_LandUse_2013'!F84</f>
        <v>5.1047987999999975</v>
      </c>
      <c r="G84" s="4">
        <f>'C21_LandUse_2017'!G84-'C21_LandUse_2013'!G84</f>
        <v>-3053.5988099999959</v>
      </c>
      <c r="H84" s="4">
        <f>'C21_LandUse_2017'!H84-'C21_LandUse_2013'!H84</f>
        <v>543.46140899999955</v>
      </c>
      <c r="I84" s="4">
        <f>'C21_LandUse_2017'!I84-'C21_LandUse_2013'!I84</f>
        <v>172.99629600000026</v>
      </c>
      <c r="J84" s="4">
        <f>'C21_LandUse_2017'!J84-'C21_LandUse_2013'!J84</f>
        <v>2537.4190499999968</v>
      </c>
      <c r="K84" s="4">
        <f>'C21_LandUse_2017'!K84-'C21_LandUse_2013'!K84</f>
        <v>-209.61467000000994</v>
      </c>
      <c r="L84" s="4">
        <f>'C21_LandUse_2017'!L84-'C21_LandUse_2013'!L84</f>
        <v>-13.826661999999942</v>
      </c>
      <c r="M84" s="4">
        <f>'C21_LandUse_2017'!M84-'C21_LandUse_2013'!M84</f>
        <v>53.249111999999968</v>
      </c>
      <c r="N84" s="4">
        <f>'C21_LandUse_2017'!N84-'C21_LandUse_2013'!N84</f>
        <v>79.540729999996984</v>
      </c>
      <c r="O84" s="4">
        <f>'C21_LandUse_2017'!O84-'C21_LandUse_2013'!O84</f>
        <v>-15.898997999999665</v>
      </c>
      <c r="P84" s="4">
        <f>'C21_LandUse_2017'!P84-'C21_LandUse_2013'!P84</f>
        <v>0.45166400000016438</v>
      </c>
      <c r="Q84" s="4">
        <f>'C21_LandUse_2017'!Q84-'C21_LandUse_2013'!Q84</f>
        <v>1.5226000000002387</v>
      </c>
      <c r="R84" s="24">
        <f t="shared" si="10"/>
        <v>637.78295569999682</v>
      </c>
      <c r="S84" s="24">
        <f t="shared" si="11"/>
        <v>-3067.5235439999951</v>
      </c>
      <c r="T84" s="24">
        <f t="shared" si="12"/>
        <v>-107.65511730001074</v>
      </c>
      <c r="U84" s="24">
        <f t="shared" si="13"/>
        <v>2537.4190499999968</v>
      </c>
      <c r="V84" s="27">
        <f t="shared" si="14"/>
        <v>702.63104299999986</v>
      </c>
      <c r="W84" s="27">
        <f t="shared" si="15"/>
        <v>-64.848087300003044</v>
      </c>
      <c r="X84" s="27">
        <f t="shared" si="16"/>
        <v>101.95955269999919</v>
      </c>
      <c r="Y84" s="27">
        <f t="shared" si="17"/>
        <v>-209.61467000000994</v>
      </c>
      <c r="Z84" s="27">
        <f t="shared" si="18"/>
        <v>-3067.5235439999951</v>
      </c>
      <c r="AA84" s="27">
        <f t="shared" si="19"/>
        <v>2537.4190499999968</v>
      </c>
    </row>
    <row r="85" spans="1:27" x14ac:dyDescent="0.3">
      <c r="A85" s="11">
        <v>42113</v>
      </c>
      <c r="B85" s="11" t="s">
        <v>66</v>
      </c>
      <c r="C85" s="11" t="s">
        <v>102</v>
      </c>
      <c r="D85" s="4">
        <f>'C21_LandUse_2017'!D85-'C21_LandUse_2013'!D85</f>
        <v>59.7450880731</v>
      </c>
      <c r="E85" s="4">
        <f>'C21_LandUse_2017'!E85-'C21_LandUse_2013'!E85</f>
        <v>7.7566235088997928</v>
      </c>
      <c r="F85" s="4">
        <f>'C21_LandUse_2017'!F85-'C21_LandUse_2013'!F85</f>
        <v>1.7881551733972998</v>
      </c>
      <c r="G85" s="4">
        <f>'C21_LandUse_2017'!G85-'C21_LandUse_2013'!G85</f>
        <v>-756.53943200001959</v>
      </c>
      <c r="H85" s="4">
        <f>'C21_LandUse_2017'!H85-'C21_LandUse_2013'!H85</f>
        <v>142.24579991999985</v>
      </c>
      <c r="I85" s="4">
        <f>'C21_LandUse_2017'!I85-'C21_LandUse_2013'!I85</f>
        <v>-0.94548340000005737</v>
      </c>
      <c r="J85" s="4">
        <f>'C21_LandUse_2017'!J85-'C21_LandUse_2013'!J85</f>
        <v>491.00443014299981</v>
      </c>
      <c r="K85" s="4">
        <f>'C21_LandUse_2017'!K85-'C21_LandUse_2013'!K85</f>
        <v>51.860584382000525</v>
      </c>
      <c r="L85" s="4">
        <f>'C21_LandUse_2017'!L85-'C21_LandUse_2013'!L85</f>
        <v>-16.44511650700008</v>
      </c>
      <c r="M85" s="4">
        <f>'C21_LandUse_2017'!M85-'C21_LandUse_2013'!M85</f>
        <v>24.848542400000042</v>
      </c>
      <c r="N85" s="4">
        <f>'C21_LandUse_2017'!N85-'C21_LandUse_2013'!N85</f>
        <v>-5.5820300000000316</v>
      </c>
      <c r="O85" s="4">
        <f>'C21_LandUse_2017'!O85-'C21_LandUse_2013'!O85</f>
        <v>1.1277726600001188</v>
      </c>
      <c r="P85" s="4">
        <f>'C21_LandUse_2017'!P85-'C21_LandUse_2013'!P85</f>
        <v>4.2883000000983884E-3</v>
      </c>
      <c r="Q85" s="4">
        <f>'C21_LandUse_2017'!Q85-'C21_LandUse_2013'!Q85</f>
        <v>-0.88194900000053167</v>
      </c>
      <c r="R85" s="24">
        <f t="shared" si="10"/>
        <v>203.86680048609972</v>
      </c>
      <c r="S85" s="24">
        <f t="shared" si="11"/>
        <v>-756.2893200400199</v>
      </c>
      <c r="T85" s="24">
        <f t="shared" si="12"/>
        <v>61.405363064297617</v>
      </c>
      <c r="U85" s="24">
        <f t="shared" si="13"/>
        <v>491.00443014299981</v>
      </c>
      <c r="V85" s="27">
        <f t="shared" si="14"/>
        <v>124.85520001299972</v>
      </c>
      <c r="W85" s="27">
        <f t="shared" si="15"/>
        <v>79.011600473100003</v>
      </c>
      <c r="X85" s="27">
        <f t="shared" si="16"/>
        <v>9.5447786822970926</v>
      </c>
      <c r="Y85" s="27">
        <f t="shared" si="17"/>
        <v>51.860584382000525</v>
      </c>
      <c r="Z85" s="27">
        <f t="shared" si="18"/>
        <v>-756.2893200400199</v>
      </c>
      <c r="AA85" s="27">
        <f t="shared" si="19"/>
        <v>491.00443014299981</v>
      </c>
    </row>
    <row r="86" spans="1:27" x14ac:dyDescent="0.3">
      <c r="A86" s="11">
        <v>42115</v>
      </c>
      <c r="B86" s="11" t="s">
        <v>66</v>
      </c>
      <c r="C86" s="11" t="s">
        <v>103</v>
      </c>
      <c r="D86" s="4">
        <f>'C21_LandUse_2017'!D86-'C21_LandUse_2013'!D86</f>
        <v>-161.36444399999999</v>
      </c>
      <c r="E86" s="4">
        <f>'C21_LandUse_2017'!E86-'C21_LandUse_2013'!E86</f>
        <v>2.1186586000003444</v>
      </c>
      <c r="F86" s="4">
        <f>'C21_LandUse_2017'!F86-'C21_LandUse_2013'!F86</f>
        <v>0.69785427993998894</v>
      </c>
      <c r="G86" s="4">
        <f>'C21_LandUse_2017'!G86-'C21_LandUse_2013'!G86</f>
        <v>-2523.3605707800016</v>
      </c>
      <c r="H86" s="4">
        <f>'C21_LandUse_2017'!H86-'C21_LandUse_2013'!H86</f>
        <v>953.03941000000032</v>
      </c>
      <c r="I86" s="4">
        <f>'C21_LandUse_2017'!I86-'C21_LandUse_2013'!I86</f>
        <v>24.495304500000202</v>
      </c>
      <c r="J86" s="4">
        <f>'C21_LandUse_2017'!J86-'C21_LandUse_2013'!J86</f>
        <v>1056.3845149999979</v>
      </c>
      <c r="K86" s="4">
        <f>'C21_LandUse_2017'!K86-'C21_LandUse_2013'!K86</f>
        <v>377.52701199999137</v>
      </c>
      <c r="L86" s="4">
        <f>'C21_LandUse_2017'!L86-'C21_LandUse_2013'!L86</f>
        <v>-13.015778800000135</v>
      </c>
      <c r="M86" s="4">
        <f>'C21_LandUse_2017'!M86-'C21_LandUse_2013'!M86</f>
        <v>110.33794653999985</v>
      </c>
      <c r="N86" s="4">
        <f>'C21_LandUse_2017'!N86-'C21_LandUse_2013'!N86</f>
        <v>167.51066599999831</v>
      </c>
      <c r="O86" s="4">
        <f>'C21_LandUse_2017'!O86-'C21_LandUse_2013'!O86</f>
        <v>4.4396238000008452</v>
      </c>
      <c r="P86" s="4">
        <f>'C21_LandUse_2017'!P86-'C21_LandUse_2013'!P86</f>
        <v>1.0818080000008194</v>
      </c>
      <c r="Q86" s="4">
        <f>'C21_LandUse_2017'!Q86-'C21_LandUse_2013'!Q86</f>
        <v>0.13129467450016818</v>
      </c>
      <c r="R86" s="24">
        <f t="shared" si="10"/>
        <v>1081.0031042399985</v>
      </c>
      <c r="S86" s="24">
        <f t="shared" si="11"/>
        <v>-2517.7078443054997</v>
      </c>
      <c r="T86" s="24">
        <f t="shared" si="12"/>
        <v>380.34352487993169</v>
      </c>
      <c r="U86" s="24">
        <f t="shared" si="13"/>
        <v>1056.3845149999979</v>
      </c>
      <c r="V86" s="27">
        <f t="shared" si="14"/>
        <v>964.51893570000038</v>
      </c>
      <c r="W86" s="27">
        <f t="shared" si="15"/>
        <v>116.48416853999817</v>
      </c>
      <c r="X86" s="27">
        <f t="shared" si="16"/>
        <v>2.8165128799403334</v>
      </c>
      <c r="Y86" s="27">
        <f t="shared" si="17"/>
        <v>377.52701199999137</v>
      </c>
      <c r="Z86" s="27">
        <f t="shared" si="18"/>
        <v>-2517.7078443054997</v>
      </c>
      <c r="AA86" s="27">
        <f t="shared" si="19"/>
        <v>1056.3845149999979</v>
      </c>
    </row>
    <row r="87" spans="1:27" x14ac:dyDescent="0.3">
      <c r="A87" s="11">
        <v>42117</v>
      </c>
      <c r="B87" s="11" t="s">
        <v>66</v>
      </c>
      <c r="C87" s="11" t="s">
        <v>63</v>
      </c>
      <c r="D87" s="4">
        <f>'C21_LandUse_2017'!D87-'C21_LandUse_2013'!D87</f>
        <v>107.51848373378</v>
      </c>
      <c r="E87" s="4">
        <f>'C21_LandUse_2017'!E87-'C21_LandUse_2013'!E87</f>
        <v>16.896117431002494</v>
      </c>
      <c r="F87" s="4">
        <f>'C21_LandUse_2017'!F87-'C21_LandUse_2013'!F87</f>
        <v>12.406816629900007</v>
      </c>
      <c r="G87" s="4">
        <f>'C21_LandUse_2017'!G87-'C21_LandUse_2013'!G87</f>
        <v>-2485.5036043580039</v>
      </c>
      <c r="H87" s="4">
        <f>'C21_LandUse_2017'!H87-'C21_LandUse_2013'!H87</f>
        <v>469.11794809999992</v>
      </c>
      <c r="I87" s="4">
        <f>'C21_LandUse_2017'!I87-'C21_LandUse_2013'!I87</f>
        <v>-10.934935743999631</v>
      </c>
      <c r="J87" s="4">
        <f>'C21_LandUse_2017'!J87-'C21_LandUse_2013'!J87</f>
        <v>1849.5117828000002</v>
      </c>
      <c r="K87" s="4">
        <f>'C21_LandUse_2017'!K87-'C21_LandUse_2013'!K87</f>
        <v>-88.527122040002723</v>
      </c>
      <c r="L87" s="4">
        <f>'C21_LandUse_2017'!L87-'C21_LandUse_2013'!L87</f>
        <v>-24.173847888999944</v>
      </c>
      <c r="M87" s="4">
        <f>'C21_LandUse_2017'!M87-'C21_LandUse_2013'!M87</f>
        <v>128.14756761900003</v>
      </c>
      <c r="N87" s="4">
        <f>'C21_LandUse_2017'!N87-'C21_LandUse_2013'!N87</f>
        <v>34.143710000000283</v>
      </c>
      <c r="O87" s="4">
        <f>'C21_LandUse_2017'!O87-'C21_LandUse_2013'!O87</f>
        <v>-9.8807343999997101</v>
      </c>
      <c r="P87" s="4">
        <f>'C21_LandUse_2017'!P87-'C21_LandUse_2013'!P87</f>
        <v>0.97969999999986612</v>
      </c>
      <c r="Q87" s="4">
        <f>'C21_LandUse_2017'!Q87-'C21_LandUse_2013'!Q87</f>
        <v>0.32419299999855866</v>
      </c>
      <c r="R87" s="24">
        <f t="shared" si="10"/>
        <v>703.8189258197807</v>
      </c>
      <c r="S87" s="24">
        <f t="shared" si="11"/>
        <v>-2494.0804457580052</v>
      </c>
      <c r="T87" s="24">
        <f t="shared" si="12"/>
        <v>-59.224187979100222</v>
      </c>
      <c r="U87" s="24">
        <f t="shared" si="13"/>
        <v>1849.5117828000002</v>
      </c>
      <c r="V87" s="27">
        <f t="shared" si="14"/>
        <v>434.00916446700035</v>
      </c>
      <c r="W87" s="27">
        <f t="shared" si="15"/>
        <v>269.8097613527803</v>
      </c>
      <c r="X87" s="27">
        <f t="shared" si="16"/>
        <v>29.302934060902501</v>
      </c>
      <c r="Y87" s="27">
        <f t="shared" si="17"/>
        <v>-88.527122040002723</v>
      </c>
      <c r="Z87" s="27">
        <f t="shared" si="18"/>
        <v>-2494.0804457580052</v>
      </c>
      <c r="AA87" s="27">
        <f t="shared" si="19"/>
        <v>1849.5117828000002</v>
      </c>
    </row>
    <row r="88" spans="1:27" x14ac:dyDescent="0.3">
      <c r="A88" s="11">
        <v>42119</v>
      </c>
      <c r="B88" s="11" t="s">
        <v>66</v>
      </c>
      <c r="C88" s="11" t="s">
        <v>104</v>
      </c>
      <c r="D88" s="4">
        <f>'C21_LandUse_2017'!D88-'C21_LandUse_2013'!D88</f>
        <v>-49.684915872724005</v>
      </c>
      <c r="E88" s="4">
        <f>'C21_LandUse_2017'!E88-'C21_LandUse_2013'!E88</f>
        <v>-36.95115378779883</v>
      </c>
      <c r="F88" s="4">
        <f>'C21_LandUse_2017'!F88-'C21_LandUse_2013'!F88</f>
        <v>-4.5258802783120018</v>
      </c>
      <c r="G88" s="4">
        <f>'C21_LandUse_2017'!G88-'C21_LandUse_2013'!G88</f>
        <v>-619.16087900000275</v>
      </c>
      <c r="H88" s="4">
        <f>'C21_LandUse_2017'!H88-'C21_LandUse_2013'!H88</f>
        <v>219.69329432999984</v>
      </c>
      <c r="I88" s="4">
        <f>'C21_LandUse_2017'!I88-'C21_LandUse_2013'!I88</f>
        <v>6.5243386000001919</v>
      </c>
      <c r="J88" s="4">
        <f>'C21_LandUse_2017'!J88-'C21_LandUse_2013'!J88</f>
        <v>359.90621730000021</v>
      </c>
      <c r="K88" s="4">
        <f>'C21_LandUse_2017'!K88-'C21_LandUse_2013'!K88</f>
        <v>-15.185876259998622</v>
      </c>
      <c r="L88" s="4">
        <f>'C21_LandUse_2017'!L88-'C21_LandUse_2013'!L88</f>
        <v>-18.520375559999934</v>
      </c>
      <c r="M88" s="4">
        <f>'C21_LandUse_2017'!M88-'C21_LandUse_2013'!M88</f>
        <v>-27.770772390000047</v>
      </c>
      <c r="N88" s="4">
        <f>'C21_LandUse_2017'!N88-'C21_LandUse_2013'!N88</f>
        <v>189.70956426269913</v>
      </c>
      <c r="O88" s="4">
        <f>'C21_LandUse_2017'!O88-'C21_LandUse_2013'!O88</f>
        <v>-4.4208699999999226</v>
      </c>
      <c r="P88" s="4">
        <f>'C21_LandUse_2017'!P88-'C21_LandUse_2013'!P88</f>
        <v>0.24997999999959575</v>
      </c>
      <c r="Q88" s="4">
        <f>'C21_LandUse_2017'!Q88-'C21_LandUse_2013'!Q88</f>
        <v>0.13364980000005744</v>
      </c>
      <c r="R88" s="24">
        <f t="shared" si="10"/>
        <v>319.9511333699752</v>
      </c>
      <c r="S88" s="24">
        <f t="shared" si="11"/>
        <v>-623.19811920000302</v>
      </c>
      <c r="T88" s="24">
        <f t="shared" si="12"/>
        <v>-56.662910326109454</v>
      </c>
      <c r="U88" s="24">
        <f t="shared" si="13"/>
        <v>359.90621730000021</v>
      </c>
      <c r="V88" s="27">
        <f t="shared" si="14"/>
        <v>207.6972573700001</v>
      </c>
      <c r="W88" s="27">
        <f t="shared" si="15"/>
        <v>112.25387599997508</v>
      </c>
      <c r="X88" s="27">
        <f t="shared" si="16"/>
        <v>-41.477034066110832</v>
      </c>
      <c r="Y88" s="27">
        <f t="shared" si="17"/>
        <v>-15.185876259998622</v>
      </c>
      <c r="Z88" s="27">
        <f t="shared" si="18"/>
        <v>-623.19811920000302</v>
      </c>
      <c r="AA88" s="27">
        <f t="shared" si="19"/>
        <v>359.90621730000021</v>
      </c>
    </row>
    <row r="89" spans="1:27" x14ac:dyDescent="0.3">
      <c r="A89" s="11">
        <v>42127</v>
      </c>
      <c r="B89" s="11" t="s">
        <v>66</v>
      </c>
      <c r="C89" s="11" t="s">
        <v>105</v>
      </c>
      <c r="D89" s="4">
        <f>'C21_LandUse_2017'!D89-'C21_LandUse_2013'!D89</f>
        <v>5.455000000011978E-3</v>
      </c>
      <c r="E89" s="4">
        <f>'C21_LandUse_2017'!E89-'C21_LandUse_2013'!E89</f>
        <v>0.84136894999937795</v>
      </c>
      <c r="F89" s="4">
        <f>'C21_LandUse_2017'!F89-'C21_LandUse_2013'!F89</f>
        <v>-1.6143421800000013</v>
      </c>
      <c r="G89" s="4">
        <f>'C21_LandUse_2017'!G89-'C21_LandUse_2013'!G89</f>
        <v>-672.65322999999626</v>
      </c>
      <c r="H89" s="4">
        <f>'C21_LandUse_2017'!H89-'C21_LandUse_2013'!H89</f>
        <v>474.38702550000016</v>
      </c>
      <c r="I89" s="4">
        <f>'C21_LandUse_2017'!I89-'C21_LandUse_2013'!I89</f>
        <v>-1.3573289999999361</v>
      </c>
      <c r="J89" s="4">
        <f>'C21_LandUse_2017'!J89-'C21_LandUse_2013'!J89</f>
        <v>-39.534596000001329</v>
      </c>
      <c r="K89" s="4">
        <f>'C21_LandUse_2017'!K89-'C21_LandUse_2013'!K89</f>
        <v>-18.515085300001374</v>
      </c>
      <c r="L89" s="4">
        <f>'C21_LandUse_2017'!L89-'C21_LandUse_2013'!L89</f>
        <v>-27.649571800000103</v>
      </c>
      <c r="M89" s="4">
        <f>'C21_LandUse_2017'!M89-'C21_LandUse_2013'!M89</f>
        <v>210.2448258000004</v>
      </c>
      <c r="N89" s="4">
        <f>'C21_LandUse_2017'!N89-'C21_LandUse_2013'!N89</f>
        <v>75.123233000000255</v>
      </c>
      <c r="O89" s="4">
        <f>'C21_LandUse_2017'!O89-'C21_LandUse_2013'!O89</f>
        <v>-1.2510099999999511</v>
      </c>
      <c r="P89" s="4">
        <f>'C21_LandUse_2017'!P89-'C21_LandUse_2013'!P89</f>
        <v>1.7859459999999672</v>
      </c>
      <c r="Q89" s="4">
        <f>'C21_LandUse_2017'!Q89-'C21_LandUse_2013'!Q89</f>
        <v>0.19580299999870476</v>
      </c>
      <c r="R89" s="24">
        <f t="shared" si="10"/>
        <v>730.75363850000076</v>
      </c>
      <c r="S89" s="24">
        <f t="shared" si="11"/>
        <v>-671.92249099999754</v>
      </c>
      <c r="T89" s="24">
        <f t="shared" si="12"/>
        <v>-19.288058530001997</v>
      </c>
      <c r="U89" s="24">
        <f t="shared" si="13"/>
        <v>-39.534596000001329</v>
      </c>
      <c r="V89" s="27">
        <f t="shared" si="14"/>
        <v>445.38012470000012</v>
      </c>
      <c r="W89" s="27">
        <f t="shared" si="15"/>
        <v>285.37351380000064</v>
      </c>
      <c r="X89" s="27">
        <f t="shared" si="16"/>
        <v>-0.77297323000062335</v>
      </c>
      <c r="Y89" s="27">
        <f t="shared" si="17"/>
        <v>-18.515085300001374</v>
      </c>
      <c r="Z89" s="27">
        <f t="shared" si="18"/>
        <v>-671.92249099999754</v>
      </c>
      <c r="AA89" s="27">
        <f t="shared" si="19"/>
        <v>-39.534596000001329</v>
      </c>
    </row>
    <row r="90" spans="1:27" x14ac:dyDescent="0.3">
      <c r="A90" s="11">
        <v>42131</v>
      </c>
      <c r="B90" s="11" t="s">
        <v>66</v>
      </c>
      <c r="C90" s="11" t="s">
        <v>106</v>
      </c>
      <c r="D90" s="4">
        <f>'C21_LandUse_2017'!D90-'C21_LandUse_2013'!D90</f>
        <v>78.400734290999992</v>
      </c>
      <c r="E90" s="4">
        <f>'C21_LandUse_2017'!E90-'C21_LandUse_2013'!E90</f>
        <v>-1.2039019999992888</v>
      </c>
      <c r="F90" s="4">
        <f>'C21_LandUse_2017'!F90-'C21_LandUse_2013'!F90</f>
        <v>-8.3329640000002314E-2</v>
      </c>
      <c r="G90" s="4">
        <f>'C21_LandUse_2017'!G90-'C21_LandUse_2013'!G90</f>
        <v>-528.93469529997674</v>
      </c>
      <c r="H90" s="4">
        <f>'C21_LandUse_2017'!H90-'C21_LandUse_2013'!H90</f>
        <v>213.19413499999973</v>
      </c>
      <c r="I90" s="4">
        <f>'C21_LandUse_2017'!I90-'C21_LandUse_2013'!I90</f>
        <v>-10.244682130000001</v>
      </c>
      <c r="J90" s="4">
        <f>'C21_LandUse_2017'!J90-'C21_LandUse_2013'!J90</f>
        <v>25.766716000000088</v>
      </c>
      <c r="K90" s="4">
        <f>'C21_LandUse_2017'!K90-'C21_LandUse_2013'!K90</f>
        <v>112.70973959999901</v>
      </c>
      <c r="L90" s="4">
        <f>'C21_LandUse_2017'!L90-'C21_LandUse_2013'!L90</f>
        <v>-21.860734000000093</v>
      </c>
      <c r="M90" s="4">
        <f>'C21_LandUse_2017'!M90-'C21_LandUse_2013'!M90</f>
        <v>60.93736899999999</v>
      </c>
      <c r="N90" s="4">
        <f>'C21_LandUse_2017'!N90-'C21_LandUse_2013'!N90</f>
        <v>68.392913200001203</v>
      </c>
      <c r="O90" s="4">
        <f>'C21_LandUse_2017'!O90-'C21_LandUse_2013'!O90</f>
        <v>2.263850000000275</v>
      </c>
      <c r="P90" s="4">
        <f>'C21_LandUse_2017'!P90-'C21_LandUse_2013'!P90</f>
        <v>0.19689999999991414</v>
      </c>
      <c r="Q90" s="4">
        <f>'C21_LandUse_2017'!Q90-'C21_LandUse_2013'!Q90</f>
        <v>0.44436599999971804</v>
      </c>
      <c r="R90" s="24">
        <f t="shared" si="10"/>
        <v>388.81973536100082</v>
      </c>
      <c r="S90" s="24">
        <f t="shared" si="11"/>
        <v>-526.02957929997683</v>
      </c>
      <c r="T90" s="24">
        <f t="shared" si="12"/>
        <v>111.42250795999972</v>
      </c>
      <c r="U90" s="24">
        <f t="shared" si="13"/>
        <v>25.766716000000088</v>
      </c>
      <c r="V90" s="27">
        <f t="shared" si="14"/>
        <v>181.08871886999964</v>
      </c>
      <c r="W90" s="27">
        <f t="shared" si="15"/>
        <v>207.73101649100118</v>
      </c>
      <c r="X90" s="27">
        <f t="shared" si="16"/>
        <v>-1.2872316399992911</v>
      </c>
      <c r="Y90" s="27">
        <f t="shared" si="17"/>
        <v>112.70973959999901</v>
      </c>
      <c r="Z90" s="27">
        <f t="shared" si="18"/>
        <v>-526.02957929997683</v>
      </c>
      <c r="AA90" s="27">
        <f t="shared" si="19"/>
        <v>25.766716000000088</v>
      </c>
    </row>
    <row r="91" spans="1:27" x14ac:dyDescent="0.3">
      <c r="A91" s="11">
        <v>42133</v>
      </c>
      <c r="B91" s="11" t="s">
        <v>66</v>
      </c>
      <c r="C91" s="11" t="s">
        <v>107</v>
      </c>
      <c r="D91" s="4">
        <f>'C21_LandUse_2017'!D91-'C21_LandUse_2013'!D91</f>
        <v>-1585.8363049</v>
      </c>
      <c r="E91" s="4">
        <f>'C21_LandUse_2017'!E91-'C21_LandUse_2013'!E91</f>
        <v>181.22250119998353</v>
      </c>
      <c r="F91" s="4">
        <f>'C21_LandUse_2017'!F91-'C21_LandUse_2013'!F91</f>
        <v>2.2677615100000139</v>
      </c>
      <c r="G91" s="4">
        <f>'C21_LandUse_2017'!G91-'C21_LandUse_2013'!G91</f>
        <v>-1089.1586679999891</v>
      </c>
      <c r="H91" s="4">
        <f>'C21_LandUse_2017'!H91-'C21_LandUse_2013'!H91</f>
        <v>2051.6800406303009</v>
      </c>
      <c r="I91" s="4">
        <f>'C21_LandUse_2017'!I91-'C21_LandUse_2013'!I91</f>
        <v>126.25465667000026</v>
      </c>
      <c r="J91" s="4">
        <f>'C21_LandUse_2017'!J91-'C21_LandUse_2013'!J91</f>
        <v>-1182.4055818999987</v>
      </c>
      <c r="K91" s="4">
        <f>'C21_LandUse_2017'!K91-'C21_LandUse_2013'!K91</f>
        <v>-9.6453863999995519</v>
      </c>
      <c r="L91" s="4">
        <f>'C21_LandUse_2017'!L91-'C21_LandUse_2013'!L91</f>
        <v>27.121535549999862</v>
      </c>
      <c r="M91" s="4">
        <f>'C21_LandUse_2017'!M91-'C21_LandUse_2013'!M91</f>
        <v>275.24420682200071</v>
      </c>
      <c r="N91" s="4">
        <f>'C21_LandUse_2017'!N91-'C21_LandUse_2013'!N91</f>
        <v>1200.6437497000006</v>
      </c>
      <c r="O91" s="4">
        <f>'C21_LandUse_2017'!O91-'C21_LandUse_2013'!O91</f>
        <v>0.28044200000022101</v>
      </c>
      <c r="P91" s="4">
        <f>'C21_LandUse_2017'!P91-'C21_LandUse_2013'!P91</f>
        <v>9.2173999999431544E-2</v>
      </c>
      <c r="Q91" s="4">
        <f>'C21_LandUse_2017'!Q91-'C21_LandUse_2013'!Q91</f>
        <v>2.2374101999994309</v>
      </c>
      <c r="R91" s="24">
        <f t="shared" si="10"/>
        <v>2095.1078844723024</v>
      </c>
      <c r="S91" s="24">
        <f t="shared" si="11"/>
        <v>-1086.54864179999</v>
      </c>
      <c r="T91" s="24">
        <f t="shared" si="12"/>
        <v>173.84487630998399</v>
      </c>
      <c r="U91" s="24">
        <f t="shared" si="13"/>
        <v>-1182.4055818999987</v>
      </c>
      <c r="V91" s="27">
        <f t="shared" si="14"/>
        <v>2205.0562328503011</v>
      </c>
      <c r="W91" s="27">
        <f t="shared" si="15"/>
        <v>-109.94834837799863</v>
      </c>
      <c r="X91" s="27">
        <f t="shared" si="16"/>
        <v>183.49026270998354</v>
      </c>
      <c r="Y91" s="27">
        <f t="shared" si="17"/>
        <v>-9.6453863999995519</v>
      </c>
      <c r="Z91" s="27">
        <f t="shared" si="18"/>
        <v>-1086.54864179999</v>
      </c>
      <c r="AA91" s="27">
        <f t="shared" si="19"/>
        <v>-1182.4055818999987</v>
      </c>
    </row>
    <row r="92" spans="1:27" x14ac:dyDescent="0.3">
      <c r="A92" s="11">
        <v>51001</v>
      </c>
      <c r="B92" s="11" t="s">
        <v>108</v>
      </c>
      <c r="C92" s="11" t="s">
        <v>109</v>
      </c>
      <c r="D92" s="4">
        <f>'C21_LandUse_2017'!D92-'C21_LandUse_2013'!D92</f>
        <v>451.61845919999996</v>
      </c>
      <c r="E92" s="4">
        <f>'C21_LandUse_2017'!E92-'C21_LandUse_2013'!E92</f>
        <v>326.84267000000546</v>
      </c>
      <c r="F92" s="4">
        <f>'C21_LandUse_2017'!F92-'C21_LandUse_2013'!F92</f>
        <v>-13.013172100000006</v>
      </c>
      <c r="G92" s="4">
        <f>'C21_LandUse_2017'!G92-'C21_LandUse_2013'!G92</f>
        <v>-399.48546439000347</v>
      </c>
      <c r="H92" s="4">
        <f>'C21_LandUse_2017'!H92-'C21_LandUse_2013'!H92</f>
        <v>285.89951199999996</v>
      </c>
      <c r="I92" s="4">
        <f>'C21_LandUse_2017'!I92-'C21_LandUse_2013'!I92</f>
        <v>-58.905426899999838</v>
      </c>
      <c r="J92" s="4">
        <f>'C21_LandUse_2017'!J92-'C21_LandUse_2013'!J92</f>
        <v>-721.83443999999963</v>
      </c>
      <c r="K92" s="4">
        <f>'C21_LandUse_2017'!K92-'C21_LandUse_2013'!K92</f>
        <v>131.50793349999981</v>
      </c>
      <c r="L92" s="4">
        <f>'C21_LandUse_2017'!L92-'C21_LandUse_2013'!L92</f>
        <v>-12.817337899999984</v>
      </c>
      <c r="M92" s="4">
        <f>'C21_LandUse_2017'!M92-'C21_LandUse_2013'!M92</f>
        <v>-50.400290999999925</v>
      </c>
      <c r="N92" s="4">
        <f>'C21_LandUse_2017'!N92-'C21_LandUse_2013'!N92</f>
        <v>59.108070000000225</v>
      </c>
      <c r="O92" s="4">
        <f>'C21_LandUse_2017'!O92-'C21_LandUse_2013'!O92</f>
        <v>-2.7266000000017812</v>
      </c>
      <c r="P92" s="4">
        <f>'C21_LandUse_2017'!P92-'C21_LandUse_2013'!P92</f>
        <v>3.2143400000004476</v>
      </c>
      <c r="Q92" s="4">
        <f>'C21_LandUse_2017'!Q92-'C21_LandUse_2013'!Q92</f>
        <v>0.99960013999952935</v>
      </c>
      <c r="R92" s="24">
        <f t="shared" si="10"/>
        <v>674.5029854000004</v>
      </c>
      <c r="S92" s="24">
        <f t="shared" si="11"/>
        <v>-397.99812425000528</v>
      </c>
      <c r="T92" s="24">
        <f t="shared" si="12"/>
        <v>445.33743140000524</v>
      </c>
      <c r="U92" s="24">
        <f t="shared" si="13"/>
        <v>-721.83443999999963</v>
      </c>
      <c r="V92" s="27">
        <f t="shared" si="14"/>
        <v>214.17674720000014</v>
      </c>
      <c r="W92" s="27">
        <f t="shared" si="15"/>
        <v>460.32623820000026</v>
      </c>
      <c r="X92" s="27">
        <f t="shared" si="16"/>
        <v>313.82949790000544</v>
      </c>
      <c r="Y92" s="27">
        <f t="shared" si="17"/>
        <v>131.50793349999981</v>
      </c>
      <c r="Z92" s="27">
        <f t="shared" si="18"/>
        <v>-397.99812425000528</v>
      </c>
      <c r="AA92" s="27">
        <f t="shared" si="19"/>
        <v>-721.83443999999963</v>
      </c>
    </row>
    <row r="93" spans="1:27" x14ac:dyDescent="0.3">
      <c r="A93" s="11">
        <v>51003</v>
      </c>
      <c r="B93" s="11" t="s">
        <v>108</v>
      </c>
      <c r="C93" s="11" t="s">
        <v>110</v>
      </c>
      <c r="D93" s="4">
        <f>'C21_LandUse_2017'!D93-'C21_LandUse_2013'!D93</f>
        <v>-145.15890854200001</v>
      </c>
      <c r="E93" s="4">
        <f>'C21_LandUse_2017'!E93-'C21_LandUse_2013'!E93</f>
        <v>0.74225754594954196</v>
      </c>
      <c r="F93" s="4">
        <f>'C21_LandUse_2017'!F93-'C21_LandUse_2013'!F93</f>
        <v>-6.5144122016430117</v>
      </c>
      <c r="G93" s="4">
        <f>'C21_LandUse_2017'!G93-'C21_LandUse_2013'!G93</f>
        <v>-1250.0712303000037</v>
      </c>
      <c r="H93" s="4">
        <f>'C21_LandUse_2017'!H93-'C21_LandUse_2013'!H93</f>
        <v>159.44412911000018</v>
      </c>
      <c r="I93" s="4">
        <f>'C21_LandUse_2017'!I93-'C21_LandUse_2013'!I93</f>
        <v>26.072651200000109</v>
      </c>
      <c r="J93" s="4">
        <f>'C21_LandUse_2017'!J93-'C21_LandUse_2013'!J93</f>
        <v>837.93070699999953</v>
      </c>
      <c r="K93" s="4">
        <f>'C21_LandUse_2017'!K93-'C21_LandUse_2013'!K93</f>
        <v>97.819865369994659</v>
      </c>
      <c r="L93" s="4">
        <f>'C21_LandUse_2017'!L93-'C21_LandUse_2013'!L93</f>
        <v>-14.476856090000183</v>
      </c>
      <c r="M93" s="4">
        <f>'C21_LandUse_2017'!M93-'C21_LandUse_2013'!M93</f>
        <v>70.876390500000525</v>
      </c>
      <c r="N93" s="4">
        <f>'C21_LandUse_2017'!N93-'C21_LandUse_2013'!N93</f>
        <v>214.48548178000055</v>
      </c>
      <c r="O93" s="4">
        <f>'C21_LandUse_2017'!O93-'C21_LandUse_2013'!O93</f>
        <v>8.7527000000000044</v>
      </c>
      <c r="P93" s="4">
        <f>'C21_LandUse_2017'!P93-'C21_LandUse_2013'!P93</f>
        <v>6.3936099999864382E-2</v>
      </c>
      <c r="Q93" s="4">
        <f>'C21_LandUse_2017'!Q93-'C21_LandUse_2013'!Q93</f>
        <v>1.780559999997422E-2</v>
      </c>
      <c r="R93" s="24">
        <f t="shared" si="10"/>
        <v>311.24288795800118</v>
      </c>
      <c r="S93" s="24">
        <f t="shared" si="11"/>
        <v>-1241.2367886000038</v>
      </c>
      <c r="T93" s="24">
        <f t="shared" si="12"/>
        <v>92.047710714301189</v>
      </c>
      <c r="U93" s="24">
        <f t="shared" si="13"/>
        <v>837.93070699999953</v>
      </c>
      <c r="V93" s="27">
        <f t="shared" si="14"/>
        <v>171.0399242200001</v>
      </c>
      <c r="W93" s="27">
        <f t="shared" si="15"/>
        <v>140.20296373800107</v>
      </c>
      <c r="X93" s="27">
        <f t="shared" si="16"/>
        <v>-5.7721546556934697</v>
      </c>
      <c r="Y93" s="27">
        <f t="shared" si="17"/>
        <v>97.819865369994659</v>
      </c>
      <c r="Z93" s="27">
        <f t="shared" si="18"/>
        <v>-1241.2367886000038</v>
      </c>
      <c r="AA93" s="27">
        <f t="shared" si="19"/>
        <v>837.93070699999953</v>
      </c>
    </row>
    <row r="94" spans="1:27" x14ac:dyDescent="0.3">
      <c r="A94" s="11">
        <v>51005</v>
      </c>
      <c r="B94" s="11" t="s">
        <v>108</v>
      </c>
      <c r="C94" s="11" t="s">
        <v>111</v>
      </c>
      <c r="D94" s="4">
        <f>'C21_LandUse_2017'!D94-'C21_LandUse_2013'!D94</f>
        <v>11.060352491670001</v>
      </c>
      <c r="E94" s="4">
        <f>'C21_LandUse_2017'!E94-'C21_LandUse_2013'!E94</f>
        <v>1.1220319181200011</v>
      </c>
      <c r="F94" s="4">
        <f>'C21_LandUse_2017'!F94-'C21_LandUse_2013'!F94</f>
        <v>-0.91737689110400034</v>
      </c>
      <c r="G94" s="4">
        <f>'C21_LandUse_2017'!G94-'C21_LandUse_2013'!G94</f>
        <v>-962.08836353899096</v>
      </c>
      <c r="H94" s="4">
        <f>'C21_LandUse_2017'!H94-'C21_LandUse_2013'!H94</f>
        <v>44.353161512000042</v>
      </c>
      <c r="I94" s="4">
        <f>'C21_LandUse_2017'!I94-'C21_LandUse_2013'!I94</f>
        <v>2.2479319999999916</v>
      </c>
      <c r="J94" s="4">
        <f>'C21_LandUse_2017'!J94-'C21_LandUse_2013'!J94</f>
        <v>870.85627270700024</v>
      </c>
      <c r="K94" s="4">
        <f>'C21_LandUse_2017'!K94-'C21_LandUse_2013'!K94</f>
        <v>29.472098673199071</v>
      </c>
      <c r="L94" s="4">
        <f>'C21_LandUse_2017'!L94-'C21_LandUse_2013'!L94</f>
        <v>-15.630815368999947</v>
      </c>
      <c r="M94" s="4">
        <f>'C21_LandUse_2017'!M94-'C21_LandUse_2013'!M94</f>
        <v>-28.724684269099953</v>
      </c>
      <c r="N94" s="4">
        <f>'C21_LandUse_2017'!N94-'C21_LandUse_2013'!N94</f>
        <v>47.7719661000001</v>
      </c>
      <c r="O94" s="4">
        <f>'C21_LandUse_2017'!O94-'C21_LandUse_2013'!O94</f>
        <v>0.42180000000007567</v>
      </c>
      <c r="P94" s="4">
        <f>'C21_LandUse_2017'!P94-'C21_LandUse_2013'!P94</f>
        <v>1.4304000000009864E-2</v>
      </c>
      <c r="Q94" s="4">
        <f>'C21_LandUse_2017'!Q94-'C21_LandUse_2013'!Q94</f>
        <v>2.1949399999996899E-2</v>
      </c>
      <c r="R94" s="24">
        <f t="shared" si="10"/>
        <v>61.077912465570236</v>
      </c>
      <c r="S94" s="24">
        <f t="shared" si="11"/>
        <v>-961.63031013899081</v>
      </c>
      <c r="T94" s="24">
        <f t="shared" si="12"/>
        <v>29.676753700215073</v>
      </c>
      <c r="U94" s="24">
        <f t="shared" si="13"/>
        <v>870.85627270700024</v>
      </c>
      <c r="V94" s="27">
        <f t="shared" si="14"/>
        <v>30.970278143000087</v>
      </c>
      <c r="W94" s="27">
        <f t="shared" si="15"/>
        <v>30.107634322570149</v>
      </c>
      <c r="X94" s="27">
        <f t="shared" si="16"/>
        <v>0.2046550270160008</v>
      </c>
      <c r="Y94" s="27">
        <f t="shared" si="17"/>
        <v>29.472098673199071</v>
      </c>
      <c r="Z94" s="27">
        <f t="shared" si="18"/>
        <v>-961.63031013899081</v>
      </c>
      <c r="AA94" s="27">
        <f t="shared" si="19"/>
        <v>870.85627270700024</v>
      </c>
    </row>
    <row r="95" spans="1:27" x14ac:dyDescent="0.3">
      <c r="A95" s="11">
        <v>51007</v>
      </c>
      <c r="B95" s="11" t="s">
        <v>108</v>
      </c>
      <c r="C95" s="11" t="s">
        <v>112</v>
      </c>
      <c r="D95" s="4">
        <f>'C21_LandUse_2017'!D95-'C21_LandUse_2013'!D95</f>
        <v>19.680400241137999</v>
      </c>
      <c r="E95" s="4">
        <f>'C21_LandUse_2017'!E95-'C21_LandUse_2013'!E95</f>
        <v>454.50305590000062</v>
      </c>
      <c r="F95" s="4">
        <f>'C21_LandUse_2017'!F95-'C21_LandUse_2013'!F95</f>
        <v>-1.8477547000000101</v>
      </c>
      <c r="G95" s="4">
        <f>'C21_LandUse_2017'!G95-'C21_LandUse_2013'!G95</f>
        <v>-6155.1419000000169</v>
      </c>
      <c r="H95" s="4">
        <f>'C21_LandUse_2017'!H95-'C21_LandUse_2013'!H95</f>
        <v>55.924200000000155</v>
      </c>
      <c r="I95" s="4">
        <f>'C21_LandUse_2017'!I95-'C21_LandUse_2013'!I95</f>
        <v>-8.8276899999998477</v>
      </c>
      <c r="J95" s="4">
        <f>'C21_LandUse_2017'!J95-'C21_LandUse_2013'!J95</f>
        <v>4960.7073499999997</v>
      </c>
      <c r="K95" s="4">
        <f>'C21_LandUse_2017'!K95-'C21_LandUse_2013'!K95</f>
        <v>499.86622889999853</v>
      </c>
      <c r="L95" s="4">
        <f>'C21_LandUse_2017'!L95-'C21_LandUse_2013'!L95</f>
        <v>4.7157990000000041</v>
      </c>
      <c r="M95" s="4">
        <f>'C21_LandUse_2017'!M95-'C21_LandUse_2013'!M95</f>
        <v>59.53116</v>
      </c>
      <c r="N95" s="4">
        <f>'C21_LandUse_2017'!N95-'C21_LandUse_2013'!N95</f>
        <v>114.38930000000073</v>
      </c>
      <c r="O95" s="4">
        <f>'C21_LandUse_2017'!O95-'C21_LandUse_2013'!O95</f>
        <v>-4.0871600000000399</v>
      </c>
      <c r="P95" s="4">
        <f>'C21_LandUse_2017'!P95-'C21_LandUse_2013'!P95</f>
        <v>0.59239999999954307</v>
      </c>
      <c r="Q95" s="4">
        <f>'C21_LandUse_2017'!Q95-'C21_LandUse_2013'!Q95</f>
        <v>7.1800046000021212E-3</v>
      </c>
      <c r="R95" s="24">
        <f t="shared" si="10"/>
        <v>245.41316924113903</v>
      </c>
      <c r="S95" s="24">
        <f t="shared" si="11"/>
        <v>-6158.6294799954176</v>
      </c>
      <c r="T95" s="24">
        <f t="shared" si="12"/>
        <v>952.52153009999915</v>
      </c>
      <c r="U95" s="24">
        <f t="shared" si="13"/>
        <v>4960.7073499999997</v>
      </c>
      <c r="V95" s="27">
        <f t="shared" si="14"/>
        <v>51.812309000000312</v>
      </c>
      <c r="W95" s="27">
        <f t="shared" si="15"/>
        <v>193.60086024113872</v>
      </c>
      <c r="X95" s="27">
        <f t="shared" si="16"/>
        <v>452.65530120000062</v>
      </c>
      <c r="Y95" s="27">
        <f t="shared" si="17"/>
        <v>499.86622889999853</v>
      </c>
      <c r="Z95" s="27">
        <f t="shared" si="18"/>
        <v>-6158.6294799954176</v>
      </c>
      <c r="AA95" s="27">
        <f t="shared" si="19"/>
        <v>4960.7073499999997</v>
      </c>
    </row>
    <row r="96" spans="1:27" x14ac:dyDescent="0.3">
      <c r="A96" s="11">
        <v>51009</v>
      </c>
      <c r="B96" s="11" t="s">
        <v>108</v>
      </c>
      <c r="C96" s="11" t="s">
        <v>113</v>
      </c>
      <c r="D96" s="4">
        <f>'C21_LandUse_2017'!D96-'C21_LandUse_2013'!D96</f>
        <v>33.304117506499999</v>
      </c>
      <c r="E96" s="4">
        <f>'C21_LandUse_2017'!E96-'C21_LandUse_2013'!E96</f>
        <v>9.6801655925801242</v>
      </c>
      <c r="F96" s="4">
        <f>'C21_LandUse_2017'!F96-'C21_LandUse_2013'!F96</f>
        <v>-7.836149970799994</v>
      </c>
      <c r="G96" s="4">
        <f>'C21_LandUse_2017'!G96-'C21_LandUse_2013'!G96</f>
        <v>-2423.3430719999888</v>
      </c>
      <c r="H96" s="4">
        <f>'C21_LandUse_2017'!H96-'C21_LandUse_2013'!H96</f>
        <v>69.548485589899883</v>
      </c>
      <c r="I96" s="4">
        <f>'C21_LandUse_2017'!I96-'C21_LandUse_2013'!I96</f>
        <v>-9.9120910999999978</v>
      </c>
      <c r="J96" s="4">
        <f>'C21_LandUse_2017'!J96-'C21_LandUse_2013'!J96</f>
        <v>2001.5959140000004</v>
      </c>
      <c r="K96" s="4">
        <f>'C21_LandUse_2017'!K96-'C21_LandUse_2013'!K96</f>
        <v>201.12160998599575</v>
      </c>
      <c r="L96" s="4">
        <f>'C21_LandUse_2017'!L96-'C21_LandUse_2013'!L96</f>
        <v>-24.194928600000139</v>
      </c>
      <c r="M96" s="4">
        <f>'C21_LandUse_2017'!M96-'C21_LandUse_2013'!M96</f>
        <v>16.669734789999893</v>
      </c>
      <c r="N96" s="4">
        <f>'C21_LandUse_2017'!N96-'C21_LandUse_2013'!N96</f>
        <v>132.17964239799949</v>
      </c>
      <c r="O96" s="4">
        <f>'C21_LandUse_2017'!O96-'C21_LandUse_2013'!O96</f>
        <v>0.97643999999945663</v>
      </c>
      <c r="P96" s="4">
        <f>'C21_LandUse_2017'!P96-'C21_LandUse_2013'!P96</f>
        <v>0.20099320059989623</v>
      </c>
      <c r="Q96" s="4">
        <f>'C21_LandUse_2017'!Q96-'C21_LandUse_2013'!Q96</f>
        <v>7.5945999999902369E-3</v>
      </c>
      <c r="R96" s="24">
        <f t="shared" si="10"/>
        <v>217.59496058439913</v>
      </c>
      <c r="S96" s="24">
        <f t="shared" si="11"/>
        <v>-2422.1580441993892</v>
      </c>
      <c r="T96" s="24">
        <f t="shared" si="12"/>
        <v>202.96562560777588</v>
      </c>
      <c r="U96" s="24">
        <f t="shared" si="13"/>
        <v>2001.5959140000004</v>
      </c>
      <c r="V96" s="27">
        <f t="shared" si="14"/>
        <v>35.441465889899746</v>
      </c>
      <c r="W96" s="27">
        <f t="shared" si="15"/>
        <v>182.15349469449939</v>
      </c>
      <c r="X96" s="27">
        <f t="shared" si="16"/>
        <v>1.8440156217801302</v>
      </c>
      <c r="Y96" s="27">
        <f t="shared" si="17"/>
        <v>201.12160998599575</v>
      </c>
      <c r="Z96" s="27">
        <f t="shared" si="18"/>
        <v>-2422.1580441993892</v>
      </c>
      <c r="AA96" s="27">
        <f t="shared" si="19"/>
        <v>2001.5959140000004</v>
      </c>
    </row>
    <row r="97" spans="1:27" x14ac:dyDescent="0.3">
      <c r="A97" s="11">
        <v>51011</v>
      </c>
      <c r="B97" s="11" t="s">
        <v>108</v>
      </c>
      <c r="C97" s="11" t="s">
        <v>114</v>
      </c>
      <c r="D97" s="4">
        <f>'C21_LandUse_2017'!D97-'C21_LandUse_2013'!D97</f>
        <v>34.214778221670002</v>
      </c>
      <c r="E97" s="4">
        <f>'C21_LandUse_2017'!E97-'C21_LandUse_2013'!E97</f>
        <v>84.368014699999549</v>
      </c>
      <c r="F97" s="4">
        <f>'C21_LandUse_2017'!F97-'C21_LandUse_2013'!F97</f>
        <v>-6.4883561000000043</v>
      </c>
      <c r="G97" s="4">
        <f>'C21_LandUse_2017'!G97-'C21_LandUse_2013'!G97</f>
        <v>-5389.0044439999911</v>
      </c>
      <c r="H97" s="4">
        <f>'C21_LandUse_2017'!H97-'C21_LandUse_2013'!H97</f>
        <v>75.087126740000031</v>
      </c>
      <c r="I97" s="4">
        <f>'C21_LandUse_2017'!I97-'C21_LandUse_2013'!I97</f>
        <v>-13.14410689999977</v>
      </c>
      <c r="J97" s="4">
        <f>'C21_LandUse_2017'!J97-'C21_LandUse_2013'!J97</f>
        <v>4538.8617219999996</v>
      </c>
      <c r="K97" s="4">
        <f>'C21_LandUse_2017'!K97-'C21_LandUse_2013'!K97</f>
        <v>574.06290999999328</v>
      </c>
      <c r="L97" s="4">
        <f>'C21_LandUse_2017'!L97-'C21_LandUse_2013'!L97</f>
        <v>-23.28525714120002</v>
      </c>
      <c r="M97" s="4">
        <f>'C21_LandUse_2017'!M97-'C21_LandUse_2013'!M97</f>
        <v>9.7713850000000093</v>
      </c>
      <c r="N97" s="4">
        <f>'C21_LandUse_2017'!N97-'C21_LandUse_2013'!N97</f>
        <v>114.10121199999958</v>
      </c>
      <c r="O97" s="4">
        <f>'C21_LandUse_2017'!O97-'C21_LandUse_2013'!O97</f>
        <v>1.2798880000000281</v>
      </c>
      <c r="P97" s="4">
        <f>'C21_LandUse_2017'!P97-'C21_LandUse_2013'!P97</f>
        <v>0.15706999999974869</v>
      </c>
      <c r="Q97" s="4">
        <f>'C21_LandUse_2017'!Q97-'C21_LandUse_2013'!Q97</f>
        <v>1.240699999999606E-2</v>
      </c>
      <c r="R97" s="24">
        <f t="shared" si="10"/>
        <v>196.74513792046983</v>
      </c>
      <c r="S97" s="24">
        <f t="shared" si="11"/>
        <v>-5387.5550789999907</v>
      </c>
      <c r="T97" s="24">
        <f t="shared" si="12"/>
        <v>651.9425685999928</v>
      </c>
      <c r="U97" s="24">
        <f t="shared" si="13"/>
        <v>4538.8617219999996</v>
      </c>
      <c r="V97" s="27">
        <f t="shared" si="14"/>
        <v>38.657762698800241</v>
      </c>
      <c r="W97" s="27">
        <f t="shared" si="15"/>
        <v>158.08737522166959</v>
      </c>
      <c r="X97" s="27">
        <f t="shared" si="16"/>
        <v>77.879658599999544</v>
      </c>
      <c r="Y97" s="27">
        <f t="shared" si="17"/>
        <v>574.06290999999328</v>
      </c>
      <c r="Z97" s="27">
        <f t="shared" si="18"/>
        <v>-5387.5550789999907</v>
      </c>
      <c r="AA97" s="27">
        <f t="shared" si="19"/>
        <v>4538.8617219999996</v>
      </c>
    </row>
    <row r="98" spans="1:27" x14ac:dyDescent="0.3">
      <c r="A98" s="11">
        <v>51013</v>
      </c>
      <c r="B98" s="11" t="s">
        <v>108</v>
      </c>
      <c r="C98" s="11" t="s">
        <v>115</v>
      </c>
      <c r="D98" s="4">
        <f>'C21_LandUse_2017'!D98-'C21_LandUse_2013'!D98</f>
        <v>11.444346999999993</v>
      </c>
      <c r="E98" s="4">
        <f>'C21_LandUse_2017'!E98-'C21_LandUse_2013'!E98</f>
        <v>0</v>
      </c>
      <c r="F98" s="4">
        <f>'C21_LandUse_2017'!F98-'C21_LandUse_2013'!F98</f>
        <v>0</v>
      </c>
      <c r="G98" s="4">
        <f>'C21_LandUse_2017'!G98-'C21_LandUse_2013'!G98</f>
        <v>-6.630141101999925</v>
      </c>
      <c r="H98" s="4">
        <f>'C21_LandUse_2017'!H98-'C21_LandUse_2013'!H98</f>
        <v>-2.3417016000003059</v>
      </c>
      <c r="I98" s="4">
        <f>'C21_LandUse_2017'!I98-'C21_LandUse_2013'!I98</f>
        <v>-9.4119002000002183</v>
      </c>
      <c r="J98" s="4">
        <f>'C21_LandUse_2017'!J98-'C21_LandUse_2013'!J98</f>
        <v>-12.00215060000005</v>
      </c>
      <c r="K98" s="4">
        <f>'C21_LandUse_2017'!K98-'C21_LandUse_2013'!K98</f>
        <v>0</v>
      </c>
      <c r="L98" s="4">
        <f>'C21_LandUse_2017'!L98-'C21_LandUse_2013'!L98</f>
        <v>20.266731030000074</v>
      </c>
      <c r="M98" s="4">
        <f>'C21_LandUse_2017'!M98-'C21_LandUse_2013'!M98</f>
        <v>6.2524479000003339</v>
      </c>
      <c r="N98" s="4">
        <f>'C21_LandUse_2017'!N98-'C21_LandUse_2013'!N98</f>
        <v>-7.5398365799997009</v>
      </c>
      <c r="O98" s="4">
        <f>'C21_LandUse_2017'!O98-'C21_LandUse_2013'!O98</f>
        <v>-4.1513799999989942E-2</v>
      </c>
      <c r="P98" s="4">
        <f>'C21_LandUse_2017'!P98-'C21_LandUse_2013'!P98</f>
        <v>1.2359999999986826E-3</v>
      </c>
      <c r="Q98" s="4">
        <f>'C21_LandUse_2017'!Q98-'C21_LandUse_2013'!Q98</f>
        <v>0</v>
      </c>
      <c r="R98" s="24">
        <f t="shared" si="10"/>
        <v>18.670087550000176</v>
      </c>
      <c r="S98" s="24">
        <f t="shared" si="11"/>
        <v>-6.6704189019999163</v>
      </c>
      <c r="T98" s="24">
        <f t="shared" si="12"/>
        <v>0</v>
      </c>
      <c r="U98" s="24">
        <f t="shared" si="13"/>
        <v>-12.00215060000005</v>
      </c>
      <c r="V98" s="27">
        <f t="shared" si="14"/>
        <v>8.5131292299995494</v>
      </c>
      <c r="W98" s="27">
        <f t="shared" si="15"/>
        <v>10.156958320000626</v>
      </c>
      <c r="X98" s="27">
        <f t="shared" si="16"/>
        <v>0</v>
      </c>
      <c r="Y98" s="27">
        <f t="shared" si="17"/>
        <v>0</v>
      </c>
      <c r="Z98" s="27">
        <f t="shared" si="18"/>
        <v>-6.6704189019999163</v>
      </c>
      <c r="AA98" s="27">
        <f t="shared" si="19"/>
        <v>-12.00215060000005</v>
      </c>
    </row>
    <row r="99" spans="1:27" x14ac:dyDescent="0.3">
      <c r="A99" s="11">
        <v>51015</v>
      </c>
      <c r="B99" s="11" t="s">
        <v>108</v>
      </c>
      <c r="C99" s="11" t="s">
        <v>116</v>
      </c>
      <c r="D99" s="4">
        <f>'C21_LandUse_2017'!D99-'C21_LandUse_2013'!D99</f>
        <v>-28.719845054999979</v>
      </c>
      <c r="E99" s="4">
        <f>'C21_LandUse_2017'!E99-'C21_LandUse_2013'!E99</f>
        <v>117.72597373319877</v>
      </c>
      <c r="F99" s="4">
        <f>'C21_LandUse_2017'!F99-'C21_LandUse_2013'!F99</f>
        <v>24.83718965700001</v>
      </c>
      <c r="G99" s="4">
        <f>'C21_LandUse_2017'!G99-'C21_LandUse_2013'!G99</f>
        <v>-1537.5709337000153</v>
      </c>
      <c r="H99" s="4">
        <f>'C21_LandUse_2017'!H99-'C21_LandUse_2013'!H99</f>
        <v>433.37067730000126</v>
      </c>
      <c r="I99" s="4">
        <f>'C21_LandUse_2017'!I99-'C21_LandUse_2013'!I99</f>
        <v>-10.521683802000553</v>
      </c>
      <c r="J99" s="4">
        <f>'C21_LandUse_2017'!J99-'C21_LandUse_2013'!J99</f>
        <v>396.48006309999982</v>
      </c>
      <c r="K99" s="4">
        <f>'C21_LandUse_2017'!K99-'C21_LandUse_2013'!K99</f>
        <v>55.284900300001027</v>
      </c>
      <c r="L99" s="4">
        <f>'C21_LandUse_2017'!L99-'C21_LandUse_2013'!L99</f>
        <v>-22.110020334000183</v>
      </c>
      <c r="M99" s="4">
        <f>'C21_LandUse_2017'!M99-'C21_LandUse_2013'!M99</f>
        <v>149.59024699999964</v>
      </c>
      <c r="N99" s="4">
        <f>'C21_LandUse_2017'!N99-'C21_LandUse_2013'!N99</f>
        <v>419.0532616399978</v>
      </c>
      <c r="O99" s="4">
        <f>'C21_LandUse_2017'!O99-'C21_LandUse_2013'!O99</f>
        <v>2.3664099999996324</v>
      </c>
      <c r="P99" s="4">
        <f>'C21_LandUse_2017'!P99-'C21_LandUse_2013'!P99</f>
        <v>0.23498933270002453</v>
      </c>
      <c r="Q99" s="4">
        <f>'C21_LandUse_2017'!Q99-'C21_LandUse_2013'!Q99</f>
        <v>-1.1103375300024254E-2</v>
      </c>
      <c r="R99" s="24">
        <f t="shared" si="10"/>
        <v>940.66263674899801</v>
      </c>
      <c r="S99" s="24">
        <f t="shared" si="11"/>
        <v>-1534.9806377426157</v>
      </c>
      <c r="T99" s="24">
        <f t="shared" si="12"/>
        <v>197.84806369019981</v>
      </c>
      <c r="U99" s="24">
        <f t="shared" si="13"/>
        <v>396.48006309999982</v>
      </c>
      <c r="V99" s="27">
        <f t="shared" si="14"/>
        <v>400.73897316400053</v>
      </c>
      <c r="W99" s="27">
        <f t="shared" si="15"/>
        <v>539.92366358499748</v>
      </c>
      <c r="X99" s="27">
        <f t="shared" si="16"/>
        <v>142.56316339019878</v>
      </c>
      <c r="Y99" s="27">
        <f t="shared" si="17"/>
        <v>55.284900300001027</v>
      </c>
      <c r="Z99" s="27">
        <f t="shared" si="18"/>
        <v>-1534.9806377426157</v>
      </c>
      <c r="AA99" s="27">
        <f t="shared" si="19"/>
        <v>396.48006309999982</v>
      </c>
    </row>
    <row r="100" spans="1:27" x14ac:dyDescent="0.3">
      <c r="A100" s="11">
        <v>51017</v>
      </c>
      <c r="B100" s="11" t="s">
        <v>108</v>
      </c>
      <c r="C100" s="11" t="s">
        <v>117</v>
      </c>
      <c r="D100" s="4">
        <f>'C21_LandUse_2017'!D100-'C21_LandUse_2013'!D100</f>
        <v>-2.2035266850302548E-2</v>
      </c>
      <c r="E100" s="4">
        <f>'C21_LandUse_2017'!E100-'C21_LandUse_2013'!E100</f>
        <v>96.342339990000028</v>
      </c>
      <c r="F100" s="4">
        <f>'C21_LandUse_2017'!F100-'C21_LandUse_2013'!F100</f>
        <v>0.91365394960000046</v>
      </c>
      <c r="G100" s="4">
        <f>'C21_LandUse_2017'!G100-'C21_LandUse_2013'!G100</f>
        <v>-774.2067270000116</v>
      </c>
      <c r="H100" s="4">
        <f>'C21_LandUse_2017'!H100-'C21_LandUse_2013'!H100</f>
        <v>44.814371160000064</v>
      </c>
      <c r="I100" s="4">
        <f>'C21_LandUse_2017'!I100-'C21_LandUse_2013'!I100</f>
        <v>0.59107657999993535</v>
      </c>
      <c r="J100" s="4">
        <f>'C21_LandUse_2017'!J100-'C21_LandUse_2013'!J100</f>
        <v>558.18228899999986</v>
      </c>
      <c r="K100" s="4">
        <f>'C21_LandUse_2017'!K100-'C21_LandUse_2013'!K100</f>
        <v>55.251113959999202</v>
      </c>
      <c r="L100" s="4">
        <f>'C21_LandUse_2017'!L100-'C21_LandUse_2013'!L100</f>
        <v>-4.6822188730000107</v>
      </c>
      <c r="M100" s="4">
        <f>'C21_LandUse_2017'!M100-'C21_LandUse_2013'!M100</f>
        <v>2.3059220000000096</v>
      </c>
      <c r="N100" s="4">
        <f>'C21_LandUse_2017'!N100-'C21_LandUse_2013'!N100</f>
        <v>20.807688704000157</v>
      </c>
      <c r="O100" s="4">
        <f>'C21_LandUse_2017'!O100-'C21_LandUse_2013'!O100</f>
        <v>3.9999999999054126E-3</v>
      </c>
      <c r="P100" s="4">
        <f>'C21_LandUse_2017'!P100-'C21_LandUse_2013'!P100</f>
        <v>-0.22774590000000217</v>
      </c>
      <c r="Q100" s="4">
        <f>'C21_LandUse_2017'!Q100-'C21_LandUse_2013'!Q100</f>
        <v>-7.6544748000003437E-2</v>
      </c>
      <c r="R100" s="24">
        <f t="shared" si="10"/>
        <v>63.814804304149852</v>
      </c>
      <c r="S100" s="24">
        <f t="shared" si="11"/>
        <v>-774.5070176480117</v>
      </c>
      <c r="T100" s="24">
        <f t="shared" si="12"/>
        <v>152.50710789959925</v>
      </c>
      <c r="U100" s="24">
        <f t="shared" si="13"/>
        <v>558.18228899999986</v>
      </c>
      <c r="V100" s="27">
        <f t="shared" si="14"/>
        <v>40.723228866999989</v>
      </c>
      <c r="W100" s="27">
        <f t="shared" si="15"/>
        <v>23.091575437149864</v>
      </c>
      <c r="X100" s="27">
        <f t="shared" si="16"/>
        <v>97.255993939600032</v>
      </c>
      <c r="Y100" s="27">
        <f t="shared" si="17"/>
        <v>55.251113959999202</v>
      </c>
      <c r="Z100" s="27">
        <f t="shared" si="18"/>
        <v>-774.5070176480117</v>
      </c>
      <c r="AA100" s="27">
        <f t="shared" si="19"/>
        <v>558.18228899999986</v>
      </c>
    </row>
    <row r="101" spans="1:27" x14ac:dyDescent="0.3">
      <c r="A101" s="11">
        <v>51019</v>
      </c>
      <c r="B101" s="11" t="s">
        <v>108</v>
      </c>
      <c r="C101" s="11" t="s">
        <v>68</v>
      </c>
      <c r="D101" s="4">
        <f>'C21_LandUse_2017'!D101-'C21_LandUse_2013'!D101</f>
        <v>-18.878366059999991</v>
      </c>
      <c r="E101" s="4">
        <f>'C21_LandUse_2017'!E101-'C21_LandUse_2013'!E101</f>
        <v>83.580802299999959</v>
      </c>
      <c r="F101" s="4">
        <f>'C21_LandUse_2017'!F101-'C21_LandUse_2013'!F101</f>
        <v>-2.1956549999999879</v>
      </c>
      <c r="G101" s="4">
        <f>'C21_LandUse_2017'!G101-'C21_LandUse_2013'!G101</f>
        <v>-5048.9272000000346</v>
      </c>
      <c r="H101" s="4">
        <f>'C21_LandUse_2017'!H101-'C21_LandUse_2013'!H101</f>
        <v>312.4821394999999</v>
      </c>
      <c r="I101" s="4">
        <f>'C21_LandUse_2017'!I101-'C21_LandUse_2013'!I101</f>
        <v>-11.010179299999436</v>
      </c>
      <c r="J101" s="4">
        <f>'C21_LandUse_2017'!J101-'C21_LandUse_2013'!J101</f>
        <v>3731.1214600000003</v>
      </c>
      <c r="K101" s="4">
        <f>'C21_LandUse_2017'!K101-'C21_LandUse_2013'!K101</f>
        <v>636.27592999998888</v>
      </c>
      <c r="L101" s="4">
        <f>'C21_LandUse_2017'!L101-'C21_LandUse_2013'!L101</f>
        <v>18.512056600000051</v>
      </c>
      <c r="M101" s="4">
        <f>'C21_LandUse_2017'!M101-'C21_LandUse_2013'!M101</f>
        <v>140.66863439999997</v>
      </c>
      <c r="N101" s="4">
        <f>'C21_LandUse_2017'!N101-'C21_LandUse_2013'!N101</f>
        <v>159.54079769999953</v>
      </c>
      <c r="O101" s="4">
        <f>'C21_LandUse_2017'!O101-'C21_LandUse_2013'!O101</f>
        <v>-1.4653600000001461</v>
      </c>
      <c r="P101" s="4">
        <f>'C21_LandUse_2017'!P101-'C21_LandUse_2013'!P101</f>
        <v>0.18561783999999193</v>
      </c>
      <c r="Q101" s="4">
        <f>'C21_LandUse_2017'!Q101-'C21_LandUse_2013'!Q101</f>
        <v>1.8460999999945216E-3</v>
      </c>
      <c r="R101" s="24">
        <f t="shared" si="10"/>
        <v>601.31508284000006</v>
      </c>
      <c r="S101" s="24">
        <f t="shared" si="11"/>
        <v>-5050.2050960600345</v>
      </c>
      <c r="T101" s="24">
        <f t="shared" si="12"/>
        <v>717.66107729998885</v>
      </c>
      <c r="U101" s="24">
        <f t="shared" si="13"/>
        <v>3731.1214600000003</v>
      </c>
      <c r="V101" s="27">
        <f t="shared" si="14"/>
        <v>319.98401680000052</v>
      </c>
      <c r="W101" s="27">
        <f t="shared" si="15"/>
        <v>281.33106603999954</v>
      </c>
      <c r="X101" s="27">
        <f t="shared" si="16"/>
        <v>81.385147299999971</v>
      </c>
      <c r="Y101" s="27">
        <f t="shared" si="17"/>
        <v>636.27592999998888</v>
      </c>
      <c r="Z101" s="27">
        <f t="shared" si="18"/>
        <v>-5050.2050960600345</v>
      </c>
      <c r="AA101" s="27">
        <f t="shared" si="19"/>
        <v>3731.1214600000003</v>
      </c>
    </row>
    <row r="102" spans="1:27" x14ac:dyDescent="0.3">
      <c r="A102" s="11">
        <v>51023</v>
      </c>
      <c r="B102" s="11" t="s">
        <v>108</v>
      </c>
      <c r="C102" s="11" t="s">
        <v>118</v>
      </c>
      <c r="D102" s="4">
        <f>'C21_LandUse_2017'!D102-'C21_LandUse_2013'!D102</f>
        <v>-21.62909031881</v>
      </c>
      <c r="E102" s="4">
        <f>'C21_LandUse_2017'!E102-'C21_LandUse_2013'!E102</f>
        <v>50.053583069970045</v>
      </c>
      <c r="F102" s="4">
        <f>'C21_LandUse_2017'!F102-'C21_LandUse_2013'!F102</f>
        <v>-1.6583449593260013</v>
      </c>
      <c r="G102" s="4">
        <f>'C21_LandUse_2017'!G102-'C21_LandUse_2013'!G102</f>
        <v>-1554.1138364399667</v>
      </c>
      <c r="H102" s="4">
        <f>'C21_LandUse_2017'!H102-'C21_LandUse_2013'!H102</f>
        <v>202.40121174100022</v>
      </c>
      <c r="I102" s="4">
        <f>'C21_LandUse_2017'!I102-'C21_LandUse_2013'!I102</f>
        <v>20.270599696600129</v>
      </c>
      <c r="J102" s="4">
        <f>'C21_LandUse_2017'!J102-'C21_LandUse_2013'!J102</f>
        <v>994.95967490000021</v>
      </c>
      <c r="K102" s="4">
        <f>'C21_LandUse_2017'!K102-'C21_LandUse_2013'!K102</f>
        <v>63.790583260204585</v>
      </c>
      <c r="L102" s="4">
        <f>'C21_LandUse_2017'!L102-'C21_LandUse_2013'!L102</f>
        <v>-12.942096853099997</v>
      </c>
      <c r="M102" s="4">
        <f>'C21_LandUse_2017'!M102-'C21_LandUse_2013'!M102</f>
        <v>-2.2195658900000126</v>
      </c>
      <c r="N102" s="4">
        <f>'C21_LandUse_2017'!N102-'C21_LandUse_2013'!N102</f>
        <v>237.62974594000116</v>
      </c>
      <c r="O102" s="4">
        <f>'C21_LandUse_2017'!O102-'C21_LandUse_2013'!O102</f>
        <v>23.300760000000082</v>
      </c>
      <c r="P102" s="4">
        <f>'C21_LandUse_2017'!P102-'C21_LandUse_2013'!P102</f>
        <v>0.15073720000003732</v>
      </c>
      <c r="Q102" s="4">
        <f>'C21_LandUse_2017'!Q102-'C21_LandUse_2013'!Q102</f>
        <v>1.3726198999989947E-2</v>
      </c>
      <c r="R102" s="24">
        <f t="shared" si="10"/>
        <v>423.51080431569153</v>
      </c>
      <c r="S102" s="24">
        <f t="shared" si="11"/>
        <v>-1530.6486130409664</v>
      </c>
      <c r="T102" s="24">
        <f t="shared" si="12"/>
        <v>112.18582137084863</v>
      </c>
      <c r="U102" s="24">
        <f t="shared" si="13"/>
        <v>994.95967490000021</v>
      </c>
      <c r="V102" s="27">
        <f t="shared" si="14"/>
        <v>209.72971458450036</v>
      </c>
      <c r="W102" s="27">
        <f t="shared" si="15"/>
        <v>213.78108973119114</v>
      </c>
      <c r="X102" s="27">
        <f t="shared" si="16"/>
        <v>48.395238110644044</v>
      </c>
      <c r="Y102" s="27">
        <f t="shared" si="17"/>
        <v>63.790583260204585</v>
      </c>
      <c r="Z102" s="27">
        <f t="shared" si="18"/>
        <v>-1530.6486130409664</v>
      </c>
      <c r="AA102" s="27">
        <f t="shared" si="19"/>
        <v>994.95967490000021</v>
      </c>
    </row>
    <row r="103" spans="1:27" x14ac:dyDescent="0.3">
      <c r="A103" s="11">
        <v>51029</v>
      </c>
      <c r="B103" s="11" t="s">
        <v>108</v>
      </c>
      <c r="C103" s="11" t="s">
        <v>119</v>
      </c>
      <c r="D103" s="4">
        <f>'C21_LandUse_2017'!D103-'C21_LandUse_2013'!D103</f>
        <v>25.905757201428997</v>
      </c>
      <c r="E103" s="4">
        <f>'C21_LandUse_2017'!E103-'C21_LandUse_2013'!E103</f>
        <v>29.076456309999685</v>
      </c>
      <c r="F103" s="4">
        <f>'C21_LandUse_2017'!F103-'C21_LandUse_2013'!F103</f>
        <v>-5.6366023599999977</v>
      </c>
      <c r="G103" s="4">
        <f>'C21_LandUse_2017'!G103-'C21_LandUse_2013'!G103</f>
        <v>-10066.211289999948</v>
      </c>
      <c r="H103" s="4">
        <f>'C21_LandUse_2017'!H103-'C21_LandUse_2013'!H103</f>
        <v>166.96688499999982</v>
      </c>
      <c r="I103" s="4">
        <f>'C21_LandUse_2017'!I103-'C21_LandUse_2013'!I103</f>
        <v>-32.375960000000305</v>
      </c>
      <c r="J103" s="4">
        <f>'C21_LandUse_2017'!J103-'C21_LandUse_2013'!J103</f>
        <v>8925.8246299999992</v>
      </c>
      <c r="K103" s="4">
        <f>'C21_LandUse_2017'!K103-'C21_LandUse_2013'!K103</f>
        <v>914.07797900000151</v>
      </c>
      <c r="L103" s="4">
        <f>'C21_LandUse_2017'!L103-'C21_LandUse_2013'!L103</f>
        <v>-72.928113999999994</v>
      </c>
      <c r="M103" s="4">
        <f>'C21_LandUse_2017'!M103-'C21_LandUse_2013'!M103</f>
        <v>34.511901999999736</v>
      </c>
      <c r="N103" s="4">
        <f>'C21_LandUse_2017'!N103-'C21_LandUse_2013'!N103</f>
        <v>68.974130000000514</v>
      </c>
      <c r="O103" s="4">
        <f>'C21_LandUse_2017'!O103-'C21_LandUse_2013'!O103</f>
        <v>11.460219999999936</v>
      </c>
      <c r="P103" s="4">
        <f>'C21_LandUse_2017'!P103-'C21_LandUse_2013'!P103</f>
        <v>0.25986999999986438</v>
      </c>
      <c r="Q103" s="4">
        <f>'C21_LandUse_2017'!Q103-'C21_LandUse_2013'!Q103</f>
        <v>3.3244999999851643E-2</v>
      </c>
      <c r="R103" s="24">
        <f t="shared" si="10"/>
        <v>191.05460020142877</v>
      </c>
      <c r="S103" s="24">
        <f t="shared" si="11"/>
        <v>-10054.457954999947</v>
      </c>
      <c r="T103" s="24">
        <f t="shared" si="12"/>
        <v>937.51783295000121</v>
      </c>
      <c r="U103" s="24">
        <f t="shared" si="13"/>
        <v>8925.8246299999992</v>
      </c>
      <c r="V103" s="27">
        <f t="shared" si="14"/>
        <v>61.662810999999522</v>
      </c>
      <c r="W103" s="27">
        <f t="shared" si="15"/>
        <v>129.39178920142925</v>
      </c>
      <c r="X103" s="27">
        <f t="shared" si="16"/>
        <v>23.439853949999687</v>
      </c>
      <c r="Y103" s="27">
        <f t="shared" si="17"/>
        <v>914.07797900000151</v>
      </c>
      <c r="Z103" s="27">
        <f t="shared" si="18"/>
        <v>-10054.457954999947</v>
      </c>
      <c r="AA103" s="27">
        <f t="shared" si="19"/>
        <v>8925.8246299999992</v>
      </c>
    </row>
    <row r="104" spans="1:27" x14ac:dyDescent="0.3">
      <c r="A104" s="11">
        <v>51031</v>
      </c>
      <c r="B104" s="11" t="s">
        <v>108</v>
      </c>
      <c r="C104" s="11" t="s">
        <v>120</v>
      </c>
      <c r="D104" s="4">
        <f>'C21_LandUse_2017'!D104-'C21_LandUse_2013'!D104</f>
        <v>-38.746792275999994</v>
      </c>
      <c r="E104" s="4">
        <f>'C21_LandUse_2017'!E104-'C21_LandUse_2013'!E104</f>
        <v>243.37775397699988</v>
      </c>
      <c r="F104" s="4">
        <f>'C21_LandUse_2017'!F104-'C21_LandUse_2013'!F104</f>
        <v>-6.1513867299999987</v>
      </c>
      <c r="G104" s="4">
        <f>'C21_LandUse_2017'!G104-'C21_LandUse_2013'!G104</f>
        <v>-10897.51528990001</v>
      </c>
      <c r="H104" s="4">
        <f>'C21_LandUse_2017'!H104-'C21_LandUse_2013'!H104</f>
        <v>48.981336999999257</v>
      </c>
      <c r="I104" s="4">
        <f>'C21_LandUse_2017'!I104-'C21_LandUse_2013'!I104</f>
        <v>-2.1081850000000486</v>
      </c>
      <c r="J104" s="4">
        <f>'C21_LandUse_2017'!J104-'C21_LandUse_2013'!J104</f>
        <v>9339.9279089999982</v>
      </c>
      <c r="K104" s="4">
        <f>'C21_LandUse_2017'!K104-'C21_LandUse_2013'!K104</f>
        <v>968.99914759000239</v>
      </c>
      <c r="L104" s="4">
        <f>'C21_LandUse_2017'!L104-'C21_LandUse_2013'!L104</f>
        <v>8.8910212999999203</v>
      </c>
      <c r="M104" s="4">
        <f>'C21_LandUse_2017'!M104-'C21_LandUse_2013'!M104</f>
        <v>64.301079999999274</v>
      </c>
      <c r="N104" s="4">
        <f>'C21_LandUse_2017'!N104-'C21_LandUse_2013'!N104</f>
        <v>270.7967179999996</v>
      </c>
      <c r="O104" s="4">
        <f>'C21_LandUse_2017'!O104-'C21_LandUse_2013'!O104</f>
        <v>-0.91919999999981883</v>
      </c>
      <c r="P104" s="4">
        <f>'C21_LandUse_2017'!P104-'C21_LandUse_2013'!P104</f>
        <v>9.0899999999919601E-2</v>
      </c>
      <c r="Q104" s="4">
        <f>'C21_LandUse_2017'!Q104-'C21_LandUse_2013'!Q104</f>
        <v>4.680000000007567E-3</v>
      </c>
      <c r="R104" s="24">
        <f t="shared" si="10"/>
        <v>352.115179023998</v>
      </c>
      <c r="S104" s="24">
        <f t="shared" si="11"/>
        <v>-10898.338909900011</v>
      </c>
      <c r="T104" s="24">
        <f t="shared" si="12"/>
        <v>1206.2255148370023</v>
      </c>
      <c r="U104" s="24">
        <f t="shared" si="13"/>
        <v>9339.9279089999982</v>
      </c>
      <c r="V104" s="27">
        <f t="shared" si="14"/>
        <v>55.764173299999129</v>
      </c>
      <c r="W104" s="27">
        <f t="shared" si="15"/>
        <v>296.35100572399887</v>
      </c>
      <c r="X104" s="27">
        <f t="shared" si="16"/>
        <v>237.22636724699987</v>
      </c>
      <c r="Y104" s="27">
        <f t="shared" si="17"/>
        <v>968.99914759000239</v>
      </c>
      <c r="Z104" s="27">
        <f t="shared" si="18"/>
        <v>-10898.338909900011</v>
      </c>
      <c r="AA104" s="27">
        <f t="shared" si="19"/>
        <v>9339.9279089999982</v>
      </c>
    </row>
    <row r="105" spans="1:27" x14ac:dyDescent="0.3">
      <c r="A105" s="11">
        <v>51033</v>
      </c>
      <c r="B105" s="11" t="s">
        <v>108</v>
      </c>
      <c r="C105" s="11" t="s">
        <v>28</v>
      </c>
      <c r="D105" s="4">
        <f>'C21_LandUse_2017'!D105-'C21_LandUse_2013'!D105</f>
        <v>515.24812241000006</v>
      </c>
      <c r="E105" s="4">
        <f>'C21_LandUse_2017'!E105-'C21_LandUse_2013'!E105</f>
        <v>733.11787570500019</v>
      </c>
      <c r="F105" s="4">
        <f>'C21_LandUse_2017'!F105-'C21_LandUse_2013'!F105</f>
        <v>0.94122653999999883</v>
      </c>
      <c r="G105" s="4">
        <f>'C21_LandUse_2017'!G105-'C21_LandUse_2013'!G105</f>
        <v>-7821.1020551999973</v>
      </c>
      <c r="H105" s="4">
        <f>'C21_LandUse_2017'!H105-'C21_LandUse_2013'!H105</f>
        <v>20.35490222999988</v>
      </c>
      <c r="I105" s="4">
        <f>'C21_LandUse_2017'!I105-'C21_LandUse_2013'!I105</f>
        <v>-81.119383999999627</v>
      </c>
      <c r="J105" s="4">
        <f>'C21_LandUse_2017'!J105-'C21_LandUse_2013'!J105</f>
        <v>6629.358671</v>
      </c>
      <c r="K105" s="4">
        <f>'C21_LandUse_2017'!K105-'C21_LandUse_2013'!K105</f>
        <v>242.50770680000005</v>
      </c>
      <c r="L105" s="4">
        <f>'C21_LandUse_2017'!L105-'C21_LandUse_2013'!L105</f>
        <v>3.0558455844000036</v>
      </c>
      <c r="M105" s="4">
        <f>'C21_LandUse_2017'!M105-'C21_LandUse_2013'!M105</f>
        <v>-14.284700600000178</v>
      </c>
      <c r="N105" s="4">
        <f>'C21_LandUse_2017'!N105-'C21_LandUse_2013'!N105</f>
        <v>-219.80767980999917</v>
      </c>
      <c r="O105" s="4">
        <f>'C21_LandUse_2017'!O105-'C21_LandUse_2013'!O105</f>
        <v>-5.8901280000000042</v>
      </c>
      <c r="P105" s="4">
        <f>'C21_LandUse_2017'!P105-'C21_LandUse_2013'!P105</f>
        <v>-2.6832926999995834</v>
      </c>
      <c r="Q105" s="4">
        <f>'C21_LandUse_2017'!Q105-'C21_LandUse_2013'!Q105</f>
        <v>0.2808822599999985</v>
      </c>
      <c r="R105" s="24">
        <f t="shared" si="10"/>
        <v>223.44710581440097</v>
      </c>
      <c r="S105" s="24">
        <f t="shared" si="11"/>
        <v>-7829.3945936399969</v>
      </c>
      <c r="T105" s="24">
        <f t="shared" si="12"/>
        <v>976.56680904500024</v>
      </c>
      <c r="U105" s="24">
        <f t="shared" si="13"/>
        <v>6629.358671</v>
      </c>
      <c r="V105" s="27">
        <f t="shared" si="14"/>
        <v>-57.708636185599744</v>
      </c>
      <c r="W105" s="27">
        <f t="shared" si="15"/>
        <v>281.15574200000071</v>
      </c>
      <c r="X105" s="27">
        <f t="shared" si="16"/>
        <v>734.05910224500019</v>
      </c>
      <c r="Y105" s="27">
        <f t="shared" si="17"/>
        <v>242.50770680000005</v>
      </c>
      <c r="Z105" s="27">
        <f t="shared" si="18"/>
        <v>-7829.3945936399969</v>
      </c>
      <c r="AA105" s="27">
        <f t="shared" si="19"/>
        <v>6629.358671</v>
      </c>
    </row>
    <row r="106" spans="1:27" x14ac:dyDescent="0.3">
      <c r="A106" s="11">
        <v>51036</v>
      </c>
      <c r="B106" s="11" t="s">
        <v>108</v>
      </c>
      <c r="C106" s="11" t="s">
        <v>121</v>
      </c>
      <c r="D106" s="4">
        <f>'C21_LandUse_2017'!D106-'C21_LandUse_2013'!D106</f>
        <v>151.3228962</v>
      </c>
      <c r="E106" s="4">
        <f>'C21_LandUse_2017'!E106-'C21_LandUse_2013'!E106</f>
        <v>84.306488600001103</v>
      </c>
      <c r="F106" s="4">
        <f>'C21_LandUse_2017'!F106-'C21_LandUse_2013'!F106</f>
        <v>-0.38068712399999993</v>
      </c>
      <c r="G106" s="4">
        <f>'C21_LandUse_2017'!G106-'C21_LandUse_2013'!G106</f>
        <v>-2905.9188867999983</v>
      </c>
      <c r="H106" s="4">
        <f>'C21_LandUse_2017'!H106-'C21_LandUse_2013'!H106</f>
        <v>9.6795887729999777</v>
      </c>
      <c r="I106" s="4">
        <f>'C21_LandUse_2017'!I106-'C21_LandUse_2013'!I106</f>
        <v>-5.0806699999999978</v>
      </c>
      <c r="J106" s="4">
        <f>'C21_LandUse_2017'!J106-'C21_LandUse_2013'!J106</f>
        <v>2659.1740725800005</v>
      </c>
      <c r="K106" s="4">
        <f>'C21_LandUse_2017'!K106-'C21_LandUse_2013'!K106</f>
        <v>69.652173699999821</v>
      </c>
      <c r="L106" s="4">
        <f>'C21_LandUse_2017'!L106-'C21_LandUse_2013'!L106</f>
        <v>-12.762973600000009</v>
      </c>
      <c r="M106" s="4">
        <f>'C21_LandUse_2017'!M106-'C21_LandUse_2013'!M106</f>
        <v>-31.22943000000032</v>
      </c>
      <c r="N106" s="4">
        <f>'C21_LandUse_2017'!N106-'C21_LandUse_2013'!N106</f>
        <v>-23.507454900000084</v>
      </c>
      <c r="O106" s="4">
        <f>'C21_LandUse_2017'!O106-'C21_LandUse_2013'!O106</f>
        <v>1.7893199999998615</v>
      </c>
      <c r="P106" s="4">
        <f>'C21_LandUse_2017'!P106-'C21_LandUse_2013'!P106</f>
        <v>2.8335530000003928</v>
      </c>
      <c r="Q106" s="4">
        <f>'C21_LandUse_2017'!Q106-'C21_LandUse_2013'!Q106</f>
        <v>0.1166399999992791</v>
      </c>
      <c r="R106" s="24">
        <f t="shared" si="10"/>
        <v>88.421956472999568</v>
      </c>
      <c r="S106" s="24">
        <f t="shared" si="11"/>
        <v>-2901.1793737999988</v>
      </c>
      <c r="T106" s="24">
        <f t="shared" si="12"/>
        <v>153.5779751760009</v>
      </c>
      <c r="U106" s="24">
        <f t="shared" si="13"/>
        <v>2659.1740725800005</v>
      </c>
      <c r="V106" s="27">
        <f t="shared" si="14"/>
        <v>-8.1640548270000295</v>
      </c>
      <c r="W106" s="27">
        <f t="shared" si="15"/>
        <v>96.586011299999598</v>
      </c>
      <c r="X106" s="27">
        <f t="shared" si="16"/>
        <v>83.925801476001098</v>
      </c>
      <c r="Y106" s="27">
        <f t="shared" si="17"/>
        <v>69.652173699999821</v>
      </c>
      <c r="Z106" s="27">
        <f t="shared" si="18"/>
        <v>-2901.1793737999988</v>
      </c>
      <c r="AA106" s="27">
        <f t="shared" si="19"/>
        <v>2659.1740725800005</v>
      </c>
    </row>
    <row r="107" spans="1:27" x14ac:dyDescent="0.3">
      <c r="A107" s="11">
        <v>51041</v>
      </c>
      <c r="B107" s="11" t="s">
        <v>108</v>
      </c>
      <c r="C107" s="11" t="s">
        <v>122</v>
      </c>
      <c r="D107" s="4">
        <f>'C21_LandUse_2017'!D107-'C21_LandUse_2013'!D107</f>
        <v>4944.1850524000001</v>
      </c>
      <c r="E107" s="4">
        <f>'C21_LandUse_2017'!E107-'C21_LandUse_2013'!E107</f>
        <v>57.97755036999979</v>
      </c>
      <c r="F107" s="4">
        <f>'C21_LandUse_2017'!F107-'C21_LandUse_2013'!F107</f>
        <v>0.53237411599999973</v>
      </c>
      <c r="G107" s="4">
        <f>'C21_LandUse_2017'!G107-'C21_LandUse_2013'!G107</f>
        <v>-5405.6539116000058</v>
      </c>
      <c r="H107" s="4">
        <f>'C21_LandUse_2017'!H107-'C21_LandUse_2013'!H107</f>
        <v>5.0168400000984548E-2</v>
      </c>
      <c r="I107" s="4">
        <f>'C21_LandUse_2017'!I107-'C21_LandUse_2013'!I107</f>
        <v>-367.55032591999952</v>
      </c>
      <c r="J107" s="4">
        <f>'C21_LandUse_2017'!J107-'C21_LandUse_2013'!J107</f>
        <v>2732.0261339999988</v>
      </c>
      <c r="K107" s="4">
        <f>'C21_LandUse_2017'!K107-'C21_LandUse_2013'!K107</f>
        <v>33.218344500000057</v>
      </c>
      <c r="L107" s="4">
        <f>'C21_LandUse_2017'!L107-'C21_LandUse_2013'!L107</f>
        <v>40.795503581499986</v>
      </c>
      <c r="M107" s="4">
        <f>'C21_LandUse_2017'!M107-'C21_LandUse_2013'!M107</f>
        <v>-488.58177893000175</v>
      </c>
      <c r="N107" s="4">
        <f>'C21_LandUse_2017'!N107-'C21_LandUse_2013'!N107</f>
        <v>-1542.524364799996</v>
      </c>
      <c r="O107" s="4">
        <f>'C21_LandUse_2017'!O107-'C21_LandUse_2013'!O107</f>
        <v>-5.7156599999998434</v>
      </c>
      <c r="P107" s="4">
        <f>'C21_LandUse_2017'!P107-'C21_LandUse_2013'!P107</f>
        <v>0.98459699999875738</v>
      </c>
      <c r="Q107" s="4">
        <f>'C21_LandUse_2017'!Q107-'C21_LandUse_2013'!Q107</f>
        <v>0.24971174999996038</v>
      </c>
      <c r="R107" s="24">
        <f t="shared" si="10"/>
        <v>2586.3742547315042</v>
      </c>
      <c r="S107" s="24">
        <f t="shared" si="11"/>
        <v>-5410.1352628500072</v>
      </c>
      <c r="T107" s="24">
        <f t="shared" si="12"/>
        <v>91.728268985999847</v>
      </c>
      <c r="U107" s="24">
        <f t="shared" si="13"/>
        <v>2732.0261339999988</v>
      </c>
      <c r="V107" s="27">
        <f t="shared" si="14"/>
        <v>-326.70465393849855</v>
      </c>
      <c r="W107" s="27">
        <f t="shared" si="15"/>
        <v>2913.0789086700024</v>
      </c>
      <c r="X107" s="27">
        <f t="shared" si="16"/>
        <v>58.50992448599979</v>
      </c>
      <c r="Y107" s="27">
        <f t="shared" si="17"/>
        <v>33.218344500000057</v>
      </c>
      <c r="Z107" s="27">
        <f t="shared" si="18"/>
        <v>-5410.1352628500072</v>
      </c>
      <c r="AA107" s="27">
        <f t="shared" si="19"/>
        <v>2732.0261339999988</v>
      </c>
    </row>
    <row r="108" spans="1:27" x14ac:dyDescent="0.3">
      <c r="A108" s="11">
        <v>51043</v>
      </c>
      <c r="B108" s="11" t="s">
        <v>108</v>
      </c>
      <c r="C108" s="11" t="s">
        <v>123</v>
      </c>
      <c r="D108" s="4">
        <f>'C21_LandUse_2017'!D108-'C21_LandUse_2013'!D108</f>
        <v>-6.1975983299999999</v>
      </c>
      <c r="E108" s="4">
        <f>'C21_LandUse_2017'!E108-'C21_LandUse_2013'!E108</f>
        <v>-39.970678000000589</v>
      </c>
      <c r="F108" s="4">
        <f>'C21_LandUse_2017'!F108-'C21_LandUse_2013'!F108</f>
        <v>3.1993610000000032</v>
      </c>
      <c r="G108" s="4">
        <f>'C21_LandUse_2017'!G108-'C21_LandUse_2013'!G108</f>
        <v>-147.01100299999962</v>
      </c>
      <c r="H108" s="4">
        <f>'C21_LandUse_2017'!H108-'C21_LandUse_2013'!H108</f>
        <v>63.429155939999873</v>
      </c>
      <c r="I108" s="4">
        <f>'C21_LandUse_2017'!I108-'C21_LandUse_2013'!I108</f>
        <v>-3.1362607999999454</v>
      </c>
      <c r="J108" s="4">
        <f>'C21_LandUse_2017'!J108-'C21_LandUse_2013'!J108</f>
        <v>59.131049999999959</v>
      </c>
      <c r="K108" s="4">
        <f>'C21_LandUse_2017'!K108-'C21_LandUse_2013'!K108</f>
        <v>-18.84160000000702</v>
      </c>
      <c r="L108" s="4">
        <f>'C21_LandUse_2017'!L108-'C21_LandUse_2013'!L108</f>
        <v>-1.0904102709999961</v>
      </c>
      <c r="M108" s="4">
        <f>'C21_LandUse_2017'!M108-'C21_LandUse_2013'!M108</f>
        <v>37.989377590000004</v>
      </c>
      <c r="N108" s="4">
        <f>'C21_LandUse_2017'!N108-'C21_LandUse_2013'!N108</f>
        <v>51.899892209999962</v>
      </c>
      <c r="O108" s="4">
        <f>'C21_LandUse_2017'!O108-'C21_LandUse_2013'!O108</f>
        <v>0.59437000000002627</v>
      </c>
      <c r="P108" s="4">
        <f>'C21_LandUse_2017'!P108-'C21_LandUse_2013'!P108</f>
        <v>2.0299999999906504E-3</v>
      </c>
      <c r="Q108" s="4">
        <f>'C21_LandUse_2017'!Q108-'C21_LandUse_2013'!Q108</f>
        <v>-2.3799999999880583E-3</v>
      </c>
      <c r="R108" s="24">
        <f t="shared" si="10"/>
        <v>142.89415633899989</v>
      </c>
      <c r="S108" s="24">
        <f t="shared" si="11"/>
        <v>-146.41698299999959</v>
      </c>
      <c r="T108" s="24">
        <f t="shared" si="12"/>
        <v>-55.612917000007606</v>
      </c>
      <c r="U108" s="24">
        <f t="shared" si="13"/>
        <v>59.131049999999959</v>
      </c>
      <c r="V108" s="27">
        <f t="shared" si="14"/>
        <v>59.202484868999932</v>
      </c>
      <c r="W108" s="27">
        <f t="shared" si="15"/>
        <v>83.69167146999996</v>
      </c>
      <c r="X108" s="27">
        <f t="shared" si="16"/>
        <v>-36.771317000000586</v>
      </c>
      <c r="Y108" s="27">
        <f t="shared" si="17"/>
        <v>-18.84160000000702</v>
      </c>
      <c r="Z108" s="27">
        <f t="shared" si="18"/>
        <v>-146.41698299999959</v>
      </c>
      <c r="AA108" s="27">
        <f t="shared" si="19"/>
        <v>59.131049999999959</v>
      </c>
    </row>
    <row r="109" spans="1:27" x14ac:dyDescent="0.3">
      <c r="A109" s="11">
        <v>51045</v>
      </c>
      <c r="B109" s="11" t="s">
        <v>108</v>
      </c>
      <c r="C109" s="11" t="s">
        <v>124</v>
      </c>
      <c r="D109" s="4">
        <f>'C21_LandUse_2017'!D109-'C21_LandUse_2013'!D109</f>
        <v>-23.435667797104998</v>
      </c>
      <c r="E109" s="4">
        <f>'C21_LandUse_2017'!E109-'C21_LandUse_2013'!E109</f>
        <v>-0.65714939299982689</v>
      </c>
      <c r="F109" s="4">
        <f>'C21_LandUse_2017'!F109-'C21_LandUse_2013'!F109</f>
        <v>-1.0914652763599992</v>
      </c>
      <c r="G109" s="4">
        <f>'C21_LandUse_2017'!G109-'C21_LandUse_2013'!G109</f>
        <v>-283.55729529398377</v>
      </c>
      <c r="H109" s="4">
        <f>'C21_LandUse_2017'!H109-'C21_LandUse_2013'!H109</f>
        <v>15.701538629999959</v>
      </c>
      <c r="I109" s="4">
        <f>'C21_LandUse_2017'!I109-'C21_LandUse_2013'!I109</f>
        <v>5.01550629999997</v>
      </c>
      <c r="J109" s="4">
        <f>'C21_LandUse_2017'!J109-'C21_LandUse_2013'!J109</f>
        <v>82.048841700000139</v>
      </c>
      <c r="K109" s="4">
        <f>'C21_LandUse_2017'!K109-'C21_LandUse_2013'!K109</f>
        <v>192.25961985030153</v>
      </c>
      <c r="L109" s="4">
        <f>'C21_LandUse_2017'!L109-'C21_LandUse_2013'!L109</f>
        <v>-7.3424082999999882</v>
      </c>
      <c r="M109" s="4">
        <f>'C21_LandUse_2017'!M109-'C21_LandUse_2013'!M109</f>
        <v>6.7890707100000327</v>
      </c>
      <c r="N109" s="4">
        <f>'C21_LandUse_2017'!N109-'C21_LandUse_2013'!N109</f>
        <v>18.950186000000031</v>
      </c>
      <c r="O109" s="4">
        <f>'C21_LandUse_2017'!O109-'C21_LandUse_2013'!O109</f>
        <v>-4.7198700000001281</v>
      </c>
      <c r="P109" s="4">
        <f>'C21_LandUse_2017'!P109-'C21_LandUse_2013'!P109</f>
        <v>2.57280990000055E-2</v>
      </c>
      <c r="Q109" s="4">
        <f>'C21_LandUse_2017'!Q109-'C21_LandUse_2013'!Q109</f>
        <v>1.6439999999988686E-3</v>
      </c>
      <c r="R109" s="24">
        <f t="shared" si="10"/>
        <v>15.678225542895007</v>
      </c>
      <c r="S109" s="24">
        <f t="shared" si="11"/>
        <v>-288.24979319498391</v>
      </c>
      <c r="T109" s="24">
        <f t="shared" si="12"/>
        <v>190.51100518094171</v>
      </c>
      <c r="U109" s="24">
        <f t="shared" si="13"/>
        <v>82.048841700000139</v>
      </c>
      <c r="V109" s="27">
        <f t="shared" si="14"/>
        <v>13.374636629999941</v>
      </c>
      <c r="W109" s="27">
        <f t="shared" si="15"/>
        <v>2.3035889128950657</v>
      </c>
      <c r="X109" s="27">
        <f t="shared" si="16"/>
        <v>-1.7486146693598261</v>
      </c>
      <c r="Y109" s="27">
        <f t="shared" si="17"/>
        <v>192.25961985030153</v>
      </c>
      <c r="Z109" s="27">
        <f t="shared" si="18"/>
        <v>-288.24979319498391</v>
      </c>
      <c r="AA109" s="27">
        <f t="shared" si="19"/>
        <v>82.048841700000139</v>
      </c>
    </row>
    <row r="110" spans="1:27" x14ac:dyDescent="0.3">
      <c r="A110" s="11">
        <v>51047</v>
      </c>
      <c r="B110" s="11" t="s">
        <v>108</v>
      </c>
      <c r="C110" s="11" t="s">
        <v>125</v>
      </c>
      <c r="D110" s="4">
        <f>'C21_LandUse_2017'!D110-'C21_LandUse_2013'!D110</f>
        <v>-39.486466309150003</v>
      </c>
      <c r="E110" s="4">
        <f>'C21_LandUse_2017'!E110-'C21_LandUse_2013'!E110</f>
        <v>188.96757119999893</v>
      </c>
      <c r="F110" s="4">
        <f>'C21_LandUse_2017'!F110-'C21_LandUse_2013'!F110</f>
        <v>-8.969374295999998</v>
      </c>
      <c r="G110" s="4">
        <f>'C21_LandUse_2017'!G110-'C21_LandUse_2013'!G110</f>
        <v>-2089.5949567000062</v>
      </c>
      <c r="H110" s="4">
        <f>'C21_LandUse_2017'!H110-'C21_LandUse_2013'!H110</f>
        <v>229.05032432999997</v>
      </c>
      <c r="I110" s="4">
        <f>'C21_LandUse_2017'!I110-'C21_LandUse_2013'!I110</f>
        <v>32.042936899999859</v>
      </c>
      <c r="J110" s="4">
        <f>'C21_LandUse_2017'!J110-'C21_LandUse_2013'!J110</f>
        <v>895.38911700000062</v>
      </c>
      <c r="K110" s="4">
        <f>'C21_LandUse_2017'!K110-'C21_LandUse_2013'!K110</f>
        <v>319.54046999999991</v>
      </c>
      <c r="L110" s="4">
        <f>'C21_LandUse_2017'!L110-'C21_LandUse_2013'!L110</f>
        <v>18.493009542000003</v>
      </c>
      <c r="M110" s="4">
        <f>'C21_LandUse_2017'!M110-'C21_LandUse_2013'!M110</f>
        <v>155.92041730000028</v>
      </c>
      <c r="N110" s="4">
        <f>'C21_LandUse_2017'!N110-'C21_LandUse_2013'!N110</f>
        <v>298.39465849999942</v>
      </c>
      <c r="O110" s="4">
        <f>'C21_LandUse_2017'!O110-'C21_LandUse_2013'!O110</f>
        <v>-0.16560699999990902</v>
      </c>
      <c r="P110" s="4">
        <f>'C21_LandUse_2017'!P110-'C21_LandUse_2013'!P110</f>
        <v>0.31638799999927869</v>
      </c>
      <c r="Q110" s="4">
        <f>'C21_LandUse_2017'!Q110-'C21_LandUse_2013'!Q110</f>
        <v>0.10647699999981342</v>
      </c>
      <c r="R110" s="24">
        <f t="shared" si="10"/>
        <v>694.41488026284958</v>
      </c>
      <c r="S110" s="24">
        <f t="shared" si="11"/>
        <v>-2089.337698700007</v>
      </c>
      <c r="T110" s="24">
        <f t="shared" si="12"/>
        <v>499.53866690399883</v>
      </c>
      <c r="U110" s="24">
        <f t="shared" si="13"/>
        <v>895.38911700000062</v>
      </c>
      <c r="V110" s="27">
        <f t="shared" si="14"/>
        <v>279.58627077199981</v>
      </c>
      <c r="W110" s="27">
        <f t="shared" si="15"/>
        <v>414.82860949084971</v>
      </c>
      <c r="X110" s="27">
        <f t="shared" si="16"/>
        <v>179.99819690399892</v>
      </c>
      <c r="Y110" s="27">
        <f t="shared" si="17"/>
        <v>319.54046999999991</v>
      </c>
      <c r="Z110" s="27">
        <f t="shared" si="18"/>
        <v>-2089.337698700007</v>
      </c>
      <c r="AA110" s="27">
        <f t="shared" si="19"/>
        <v>895.38911700000062</v>
      </c>
    </row>
    <row r="111" spans="1:27" x14ac:dyDescent="0.3">
      <c r="A111" s="11">
        <v>51049</v>
      </c>
      <c r="B111" s="11" t="s">
        <v>108</v>
      </c>
      <c r="C111" s="11" t="s">
        <v>80</v>
      </c>
      <c r="D111" s="4">
        <f>'C21_LandUse_2017'!D111-'C21_LandUse_2013'!D111</f>
        <v>59.117310619999991</v>
      </c>
      <c r="E111" s="4">
        <f>'C21_LandUse_2017'!E111-'C21_LandUse_2013'!E111</f>
        <v>154.33347127999969</v>
      </c>
      <c r="F111" s="4">
        <f>'C21_LandUse_2017'!F111-'C21_LandUse_2013'!F111</f>
        <v>-8.8663057999999992</v>
      </c>
      <c r="G111" s="4">
        <f>'C21_LandUse_2017'!G111-'C21_LandUse_2013'!G111</f>
        <v>-9873.0228300000017</v>
      </c>
      <c r="H111" s="4">
        <f>'C21_LandUse_2017'!H111-'C21_LandUse_2013'!H111</f>
        <v>133.18083899999999</v>
      </c>
      <c r="I111" s="4">
        <f>'C21_LandUse_2017'!I111-'C21_LandUse_2013'!I111</f>
        <v>-8.383160000000089</v>
      </c>
      <c r="J111" s="4">
        <f>'C21_LandUse_2017'!J111-'C21_LandUse_2013'!J111</f>
        <v>9140.5316300000013</v>
      </c>
      <c r="K111" s="4">
        <f>'C21_LandUse_2017'!K111-'C21_LandUse_2013'!K111</f>
        <v>379.86636100000032</v>
      </c>
      <c r="L111" s="4">
        <f>'C21_LandUse_2017'!L111-'C21_LandUse_2013'!L111</f>
        <v>-15.721844000000004</v>
      </c>
      <c r="M111" s="4">
        <f>'C21_LandUse_2017'!M111-'C21_LandUse_2013'!M111</f>
        <v>15.03960399999994</v>
      </c>
      <c r="N111" s="4">
        <f>'C21_LandUse_2017'!N111-'C21_LandUse_2013'!N111</f>
        <v>24.105739999999969</v>
      </c>
      <c r="O111" s="4">
        <f>'C21_LandUse_2017'!O111-'C21_LandUse_2013'!O111</f>
        <v>-0.99785999999994601</v>
      </c>
      <c r="P111" s="4">
        <f>'C21_LandUse_2017'!P111-'C21_LandUse_2013'!P111</f>
        <v>0.78909999999996217</v>
      </c>
      <c r="Q111" s="4">
        <f>'C21_LandUse_2017'!Q111-'C21_LandUse_2013'!Q111</f>
        <v>3.5009999999999764E-2</v>
      </c>
      <c r="R111" s="24">
        <f t="shared" si="10"/>
        <v>207.33848961999979</v>
      </c>
      <c r="S111" s="24">
        <f t="shared" si="11"/>
        <v>-9873.1965800000016</v>
      </c>
      <c r="T111" s="24">
        <f t="shared" si="12"/>
        <v>525.33352648000005</v>
      </c>
      <c r="U111" s="24">
        <f t="shared" si="13"/>
        <v>9140.5316300000013</v>
      </c>
      <c r="V111" s="27">
        <f t="shared" si="14"/>
        <v>109.0758349999999</v>
      </c>
      <c r="W111" s="27">
        <f t="shared" si="15"/>
        <v>98.262654619999893</v>
      </c>
      <c r="X111" s="27">
        <f t="shared" si="16"/>
        <v>145.46716547999969</v>
      </c>
      <c r="Y111" s="27">
        <f t="shared" si="17"/>
        <v>379.86636100000032</v>
      </c>
      <c r="Z111" s="27">
        <f t="shared" si="18"/>
        <v>-9873.1965800000016</v>
      </c>
      <c r="AA111" s="27">
        <f t="shared" si="19"/>
        <v>9140.5316300000013</v>
      </c>
    </row>
    <row r="112" spans="1:27" x14ac:dyDescent="0.3">
      <c r="A112" s="11">
        <v>51053</v>
      </c>
      <c r="B112" s="11" t="s">
        <v>108</v>
      </c>
      <c r="C112" s="11" t="s">
        <v>126</v>
      </c>
      <c r="D112" s="4">
        <f>'C21_LandUse_2017'!D112-'C21_LandUse_2013'!D112</f>
        <v>92.078969999999998</v>
      </c>
      <c r="E112" s="4">
        <f>'C21_LandUse_2017'!E112-'C21_LandUse_2013'!E112</f>
        <v>793.07237720000194</v>
      </c>
      <c r="F112" s="4">
        <f>'C21_LandUse_2017'!F112-'C21_LandUse_2013'!F112</f>
        <v>-1.9849265000000003</v>
      </c>
      <c r="G112" s="4">
        <f>'C21_LandUse_2017'!G112-'C21_LandUse_2013'!G112</f>
        <v>-17876.889930000005</v>
      </c>
      <c r="H112" s="4">
        <f>'C21_LandUse_2017'!H112-'C21_LandUse_2013'!H112</f>
        <v>90.180345900000248</v>
      </c>
      <c r="I112" s="4">
        <f>'C21_LandUse_2017'!I112-'C21_LandUse_2013'!I112</f>
        <v>-21.341052079999827</v>
      </c>
      <c r="J112" s="4">
        <f>'C21_LandUse_2017'!J112-'C21_LandUse_2013'!J112</f>
        <v>16335.28448</v>
      </c>
      <c r="K112" s="4">
        <f>'C21_LandUse_2017'!K112-'C21_LandUse_2013'!K112</f>
        <v>482.60937000000013</v>
      </c>
      <c r="L112" s="4">
        <f>'C21_LandUse_2017'!L112-'C21_LandUse_2013'!L112</f>
        <v>7.3381777999999258</v>
      </c>
      <c r="M112" s="4">
        <f>'C21_LandUse_2017'!M112-'C21_LandUse_2013'!M112</f>
        <v>44.136577322000448</v>
      </c>
      <c r="N112" s="4">
        <f>'C21_LandUse_2017'!N112-'C21_LandUse_2013'!N112</f>
        <v>39.434373000000051</v>
      </c>
      <c r="O112" s="4">
        <f>'C21_LandUse_2017'!O112-'C21_LandUse_2013'!O112</f>
        <v>15.169100000000071</v>
      </c>
      <c r="P112" s="4">
        <f>'C21_LandUse_2017'!P112-'C21_LandUse_2013'!P112</f>
        <v>0.83953000000110478</v>
      </c>
      <c r="Q112" s="4">
        <f>'C21_LandUse_2017'!Q112-'C21_LandUse_2013'!Q112</f>
        <v>2.6006000000052154E-2</v>
      </c>
      <c r="R112" s="24">
        <f t="shared" si="10"/>
        <v>251.82739194200084</v>
      </c>
      <c r="S112" s="24">
        <f t="shared" si="11"/>
        <v>-17860.855294000005</v>
      </c>
      <c r="T112" s="24">
        <f t="shared" si="12"/>
        <v>1273.696820700002</v>
      </c>
      <c r="U112" s="24">
        <f t="shared" si="13"/>
        <v>16335.28448</v>
      </c>
      <c r="V112" s="27">
        <f t="shared" si="14"/>
        <v>76.177471620000347</v>
      </c>
      <c r="W112" s="27">
        <f t="shared" si="15"/>
        <v>175.6499203220005</v>
      </c>
      <c r="X112" s="27">
        <f t="shared" si="16"/>
        <v>791.08745070000191</v>
      </c>
      <c r="Y112" s="27">
        <f t="shared" si="17"/>
        <v>482.60937000000013</v>
      </c>
      <c r="Z112" s="27">
        <f t="shared" si="18"/>
        <v>-17860.855294000005</v>
      </c>
      <c r="AA112" s="27">
        <f t="shared" si="19"/>
        <v>16335.28448</v>
      </c>
    </row>
    <row r="113" spans="1:27" x14ac:dyDescent="0.3">
      <c r="A113" s="11">
        <v>51057</v>
      </c>
      <c r="B113" s="11" t="s">
        <v>108</v>
      </c>
      <c r="C113" s="11" t="s">
        <v>127</v>
      </c>
      <c r="D113" s="4">
        <f>'C21_LandUse_2017'!D113-'C21_LandUse_2013'!D113</f>
        <v>31.020212880000003</v>
      </c>
      <c r="E113" s="4">
        <f>'C21_LandUse_2017'!E113-'C21_LandUse_2013'!E113</f>
        <v>726.05416819999664</v>
      </c>
      <c r="F113" s="4">
        <f>'C21_LandUse_2017'!F113-'C21_LandUse_2013'!F113</f>
        <v>0.53266810999999992</v>
      </c>
      <c r="G113" s="4">
        <f>'C21_LandUse_2017'!G113-'C21_LandUse_2013'!G113</f>
        <v>-5636.7348099999945</v>
      </c>
      <c r="H113" s="4">
        <f>'C21_LandUse_2017'!H113-'C21_LandUse_2013'!H113</f>
        <v>-5.195461000000023</v>
      </c>
      <c r="I113" s="4">
        <f>'C21_LandUse_2017'!I113-'C21_LandUse_2013'!I113</f>
        <v>-7.4506503000000066</v>
      </c>
      <c r="J113" s="4">
        <f>'C21_LandUse_2017'!J113-'C21_LandUse_2013'!J113</f>
        <v>4464.5668975500002</v>
      </c>
      <c r="K113" s="4">
        <f>'C21_LandUse_2017'!K113-'C21_LandUse_2013'!K113</f>
        <v>355.08813459999965</v>
      </c>
      <c r="L113" s="4">
        <f>'C21_LandUse_2017'!L113-'C21_LandUse_2013'!L113</f>
        <v>1.7384679599999799</v>
      </c>
      <c r="M113" s="4">
        <f>'C21_LandUse_2017'!M113-'C21_LandUse_2013'!M113</f>
        <v>21.394086899999934</v>
      </c>
      <c r="N113" s="4">
        <f>'C21_LandUse_2017'!N113-'C21_LandUse_2013'!N113</f>
        <v>48.945658000000549</v>
      </c>
      <c r="O113" s="4">
        <f>'C21_LandUse_2017'!O113-'C21_LandUse_2013'!O113</f>
        <v>-0.3344822999997632</v>
      </c>
      <c r="P113" s="4">
        <f>'C21_LandUse_2017'!P113-'C21_LandUse_2013'!P113</f>
        <v>0.36747237000054156</v>
      </c>
      <c r="Q113" s="4">
        <f>'C21_LandUse_2017'!Q113-'C21_LandUse_2013'!Q113</f>
        <v>-3.0430000001615554E-3</v>
      </c>
      <c r="R113" s="24">
        <f t="shared" si="10"/>
        <v>90.452314440000436</v>
      </c>
      <c r="S113" s="24">
        <f t="shared" si="11"/>
        <v>-5636.7048629299934</v>
      </c>
      <c r="T113" s="24">
        <f t="shared" si="12"/>
        <v>1081.6749709099963</v>
      </c>
      <c r="U113" s="24">
        <f t="shared" si="13"/>
        <v>4464.5668975500002</v>
      </c>
      <c r="V113" s="27">
        <f t="shared" si="14"/>
        <v>-10.90764334000005</v>
      </c>
      <c r="W113" s="27">
        <f t="shared" si="15"/>
        <v>101.35995778000049</v>
      </c>
      <c r="X113" s="27">
        <f t="shared" si="16"/>
        <v>726.58683630999667</v>
      </c>
      <c r="Y113" s="27">
        <f t="shared" si="17"/>
        <v>355.08813459999965</v>
      </c>
      <c r="Z113" s="27">
        <f t="shared" si="18"/>
        <v>-5636.7048629299934</v>
      </c>
      <c r="AA113" s="27">
        <f t="shared" si="19"/>
        <v>4464.5668975500002</v>
      </c>
    </row>
    <row r="114" spans="1:27" x14ac:dyDescent="0.3">
      <c r="A114" s="11">
        <v>51059</v>
      </c>
      <c r="B114" s="11" t="s">
        <v>108</v>
      </c>
      <c r="C114" s="11" t="s">
        <v>128</v>
      </c>
      <c r="D114" s="4">
        <f>'C21_LandUse_2017'!D114-'C21_LandUse_2013'!D114</f>
        <v>1945.861510375852</v>
      </c>
      <c r="E114" s="4">
        <f>'C21_LandUse_2017'!E114-'C21_LandUse_2013'!E114</f>
        <v>4.087243668395999</v>
      </c>
      <c r="F114" s="4">
        <f>'C21_LandUse_2017'!F114-'C21_LandUse_2013'!F114</f>
        <v>-5.3812140999998093E-2</v>
      </c>
      <c r="G114" s="4">
        <f>'C21_LandUse_2017'!G114-'C21_LandUse_2013'!G114</f>
        <v>-930.56915577089239</v>
      </c>
      <c r="H114" s="4">
        <f>'C21_LandUse_2017'!H114-'C21_LandUse_2013'!H114</f>
        <v>261.33396584699949</v>
      </c>
      <c r="I114" s="4">
        <f>'C21_LandUse_2017'!I114-'C21_LandUse_2013'!I114</f>
        <v>-286.05224250000174</v>
      </c>
      <c r="J114" s="4">
        <f>'C21_LandUse_2017'!J114-'C21_LandUse_2013'!J114</f>
        <v>-419.80263221000132</v>
      </c>
      <c r="K114" s="4">
        <f>'C21_LandUse_2017'!K114-'C21_LandUse_2013'!K114</f>
        <v>1.0380444205999879</v>
      </c>
      <c r="L114" s="4">
        <f>'C21_LandUse_2017'!L114-'C21_LandUse_2013'!L114</f>
        <v>-29.795039510001516</v>
      </c>
      <c r="M114" s="4">
        <f>'C21_LandUse_2017'!M114-'C21_LandUse_2013'!M114</f>
        <v>-382.66079472999991</v>
      </c>
      <c r="N114" s="4">
        <f>'C21_LandUse_2017'!N114-'C21_LandUse_2013'!N114</f>
        <v>-165.38610687119944</v>
      </c>
      <c r="O114" s="4">
        <f>'C21_LandUse_2017'!O114-'C21_LandUse_2013'!O114</f>
        <v>1.4945400000001428</v>
      </c>
      <c r="P114" s="4">
        <f>'C21_LandUse_2017'!P114-'C21_LandUse_2013'!P114</f>
        <v>0.47826747999988584</v>
      </c>
      <c r="Q114" s="4">
        <f>'C21_LandUse_2017'!Q114-'C21_LandUse_2013'!Q114</f>
        <v>1.0987099999965722E-2</v>
      </c>
      <c r="R114" s="24">
        <f t="shared" si="10"/>
        <v>1343.3012926116489</v>
      </c>
      <c r="S114" s="24">
        <f t="shared" si="11"/>
        <v>-928.5853611908924</v>
      </c>
      <c r="T114" s="24">
        <f t="shared" si="12"/>
        <v>5.0714759479959888</v>
      </c>
      <c r="U114" s="24">
        <f t="shared" si="13"/>
        <v>-419.80263221000132</v>
      </c>
      <c r="V114" s="27">
        <f t="shared" si="14"/>
        <v>-54.513316163003765</v>
      </c>
      <c r="W114" s="27">
        <f t="shared" si="15"/>
        <v>1397.8146087746527</v>
      </c>
      <c r="X114" s="27">
        <f t="shared" si="16"/>
        <v>4.0334315273960009</v>
      </c>
      <c r="Y114" s="27">
        <f t="shared" si="17"/>
        <v>1.0380444205999879</v>
      </c>
      <c r="Z114" s="27">
        <f t="shared" si="18"/>
        <v>-928.5853611908924</v>
      </c>
      <c r="AA114" s="27">
        <f t="shared" si="19"/>
        <v>-419.80263221000132</v>
      </c>
    </row>
    <row r="115" spans="1:27" x14ac:dyDescent="0.3">
      <c r="A115" s="11">
        <v>51061</v>
      </c>
      <c r="B115" s="11" t="s">
        <v>108</v>
      </c>
      <c r="C115" s="11" t="s">
        <v>129</v>
      </c>
      <c r="D115" s="4">
        <f>'C21_LandUse_2017'!D115-'C21_LandUse_2013'!D115</f>
        <v>47.456874216000017</v>
      </c>
      <c r="E115" s="4">
        <f>'C21_LandUse_2017'!E115-'C21_LandUse_2013'!E115</f>
        <v>153.44309520000024</v>
      </c>
      <c r="F115" s="4">
        <f>'C21_LandUse_2017'!F115-'C21_LandUse_2013'!F115</f>
        <v>-11.302203706</v>
      </c>
      <c r="G115" s="4">
        <f>'C21_LandUse_2017'!G115-'C21_LandUse_2013'!G115</f>
        <v>-1355.3225509999902</v>
      </c>
      <c r="H115" s="4">
        <f>'C21_LandUse_2017'!H115-'C21_LandUse_2013'!H115</f>
        <v>312.15754650000054</v>
      </c>
      <c r="I115" s="4">
        <f>'C21_LandUse_2017'!I115-'C21_LandUse_2013'!I115</f>
        <v>16.083938800000396</v>
      </c>
      <c r="J115" s="4">
        <f>'C21_LandUse_2017'!J115-'C21_LandUse_2013'!J115</f>
        <v>-68.412190999999439</v>
      </c>
      <c r="K115" s="4">
        <f>'C21_LandUse_2017'!K115-'C21_LandUse_2013'!K115</f>
        <v>244.59561499999836</v>
      </c>
      <c r="L115" s="4">
        <f>'C21_LandUse_2017'!L115-'C21_LandUse_2013'!L115</f>
        <v>-1.2204875185999953</v>
      </c>
      <c r="M115" s="4">
        <f>'C21_LandUse_2017'!M115-'C21_LandUse_2013'!M115</f>
        <v>209.87160509999921</v>
      </c>
      <c r="N115" s="4">
        <f>'C21_LandUse_2017'!N115-'C21_LandUse_2013'!N115</f>
        <v>458.53189099000156</v>
      </c>
      <c r="O115" s="4">
        <f>'C21_LandUse_2017'!O115-'C21_LandUse_2013'!O115</f>
        <v>-7.6857499999996435</v>
      </c>
      <c r="P115" s="4">
        <f>'C21_LandUse_2017'!P115-'C21_LandUse_2013'!P115</f>
        <v>1.7590959799999837</v>
      </c>
      <c r="Q115" s="4">
        <f>'C21_LandUse_2017'!Q115-'C21_LandUse_2013'!Q115</f>
        <v>2.1891506999963894E-2</v>
      </c>
      <c r="R115" s="24">
        <f t="shared" si="10"/>
        <v>1042.8813680874018</v>
      </c>
      <c r="S115" s="24">
        <f t="shared" si="11"/>
        <v>-1361.2273135129899</v>
      </c>
      <c r="T115" s="24">
        <f t="shared" si="12"/>
        <v>386.7365064939986</v>
      </c>
      <c r="U115" s="24">
        <f t="shared" si="13"/>
        <v>-68.412190999999439</v>
      </c>
      <c r="V115" s="27">
        <f t="shared" si="14"/>
        <v>327.02099778140092</v>
      </c>
      <c r="W115" s="27">
        <f t="shared" si="15"/>
        <v>715.86037030600073</v>
      </c>
      <c r="X115" s="27">
        <f t="shared" si="16"/>
        <v>142.14089149400024</v>
      </c>
      <c r="Y115" s="27">
        <f t="shared" si="17"/>
        <v>244.59561499999836</v>
      </c>
      <c r="Z115" s="27">
        <f t="shared" si="18"/>
        <v>-1361.2273135129899</v>
      </c>
      <c r="AA115" s="27">
        <f t="shared" si="19"/>
        <v>-68.412190999999439</v>
      </c>
    </row>
    <row r="116" spans="1:27" x14ac:dyDescent="0.3">
      <c r="A116" s="11">
        <v>51065</v>
      </c>
      <c r="B116" s="11" t="s">
        <v>108</v>
      </c>
      <c r="C116" s="11" t="s">
        <v>130</v>
      </c>
      <c r="D116" s="4">
        <f>'C21_LandUse_2017'!D116-'C21_LandUse_2013'!D116</f>
        <v>28.499056304900002</v>
      </c>
      <c r="E116" s="4">
        <f>'C21_LandUse_2017'!E116-'C21_LandUse_2013'!E116</f>
        <v>253.45562800000016</v>
      </c>
      <c r="F116" s="4">
        <f>'C21_LandUse_2017'!F116-'C21_LandUse_2013'!F116</f>
        <v>-1.8013586964100021</v>
      </c>
      <c r="G116" s="4">
        <f>'C21_LandUse_2017'!G116-'C21_LandUse_2013'!G116</f>
        <v>-5267.8230559999938</v>
      </c>
      <c r="H116" s="4">
        <f>'C21_LandUse_2017'!H116-'C21_LandUse_2013'!H116</f>
        <v>101.25834099999997</v>
      </c>
      <c r="I116" s="4">
        <f>'C21_LandUse_2017'!I116-'C21_LandUse_2013'!I116</f>
        <v>-5.1645599999999376</v>
      </c>
      <c r="J116" s="4">
        <f>'C21_LandUse_2017'!J116-'C21_LandUse_2013'!J116</f>
        <v>4461.0292900000004</v>
      </c>
      <c r="K116" s="4">
        <f>'C21_LandUse_2017'!K116-'C21_LandUse_2013'!K116</f>
        <v>269.11929480000254</v>
      </c>
      <c r="L116" s="4">
        <f>'C21_LandUse_2017'!L116-'C21_LandUse_2013'!L116</f>
        <v>0.79442590000000024</v>
      </c>
      <c r="M116" s="4">
        <f>'C21_LandUse_2017'!M116-'C21_LandUse_2013'!M116</f>
        <v>68.27059300000019</v>
      </c>
      <c r="N116" s="4">
        <f>'C21_LandUse_2017'!N116-'C21_LandUse_2013'!N116</f>
        <v>97.325179999999818</v>
      </c>
      <c r="O116" s="4">
        <f>'C21_LandUse_2017'!O116-'C21_LandUse_2013'!O116</f>
        <v>-5.1675615999997717</v>
      </c>
      <c r="P116" s="4">
        <f>'C21_LandUse_2017'!P116-'C21_LandUse_2013'!P116</f>
        <v>0.19225999999980559</v>
      </c>
      <c r="Q116" s="4">
        <f>'C21_LandUse_2017'!Q116-'C21_LandUse_2013'!Q116</f>
        <v>4.8580000000129075E-3</v>
      </c>
      <c r="R116" s="24">
        <f t="shared" si="10"/>
        <v>290.98303620490003</v>
      </c>
      <c r="S116" s="24">
        <f t="shared" si="11"/>
        <v>-5272.7934995999931</v>
      </c>
      <c r="T116" s="24">
        <f t="shared" si="12"/>
        <v>520.77356410359266</v>
      </c>
      <c r="U116" s="24">
        <f t="shared" si="13"/>
        <v>4461.0292900000004</v>
      </c>
      <c r="V116" s="27">
        <f t="shared" si="14"/>
        <v>96.888206900000029</v>
      </c>
      <c r="W116" s="27">
        <f t="shared" si="15"/>
        <v>194.0948293049</v>
      </c>
      <c r="X116" s="27">
        <f t="shared" si="16"/>
        <v>251.65426930359016</v>
      </c>
      <c r="Y116" s="27">
        <f t="shared" si="17"/>
        <v>269.11929480000254</v>
      </c>
      <c r="Z116" s="27">
        <f t="shared" si="18"/>
        <v>-5272.7934995999931</v>
      </c>
      <c r="AA116" s="27">
        <f t="shared" si="19"/>
        <v>4461.0292900000004</v>
      </c>
    </row>
    <row r="117" spans="1:27" x14ac:dyDescent="0.3">
      <c r="A117" s="11">
        <v>51069</v>
      </c>
      <c r="B117" s="11" t="s">
        <v>108</v>
      </c>
      <c r="C117" s="11" t="s">
        <v>33</v>
      </c>
      <c r="D117" s="4">
        <f>'C21_LandUse_2017'!D117-'C21_LandUse_2013'!D117</f>
        <v>-12.689328720400013</v>
      </c>
      <c r="E117" s="4">
        <f>'C21_LandUse_2017'!E117-'C21_LandUse_2013'!E117</f>
        <v>-29.646957499999189</v>
      </c>
      <c r="F117" s="4">
        <f>'C21_LandUse_2017'!F117-'C21_LandUse_2013'!F117</f>
        <v>4.9881039850000022</v>
      </c>
      <c r="G117" s="4">
        <f>'C21_LandUse_2017'!G117-'C21_LandUse_2013'!G117</f>
        <v>-885.59848099999363</v>
      </c>
      <c r="H117" s="4">
        <f>'C21_LandUse_2017'!H117-'C21_LandUse_2013'!H117</f>
        <v>580.03084169999966</v>
      </c>
      <c r="I117" s="4">
        <f>'C21_LandUse_2017'!I117-'C21_LandUse_2013'!I117</f>
        <v>38.093501000000288</v>
      </c>
      <c r="J117" s="4">
        <f>'C21_LandUse_2017'!J117-'C21_LandUse_2013'!J117</f>
        <v>-551.37696000000051</v>
      </c>
      <c r="K117" s="4">
        <f>'C21_LandUse_2017'!K117-'C21_LandUse_2013'!K117</f>
        <v>176.97174400000222</v>
      </c>
      <c r="L117" s="4">
        <f>'C21_LandUse_2017'!L117-'C21_LandUse_2013'!L117</f>
        <v>-3.8499936180000134</v>
      </c>
      <c r="M117" s="4">
        <f>'C21_LandUse_2017'!M117-'C21_LandUse_2013'!M117</f>
        <v>197.04373515000043</v>
      </c>
      <c r="N117" s="4">
        <f>'C21_LandUse_2017'!N117-'C21_LandUse_2013'!N117</f>
        <v>481.3009379699979</v>
      </c>
      <c r="O117" s="4">
        <f>'C21_LandUse_2017'!O117-'C21_LandUse_2013'!O117</f>
        <v>4.7088840000001255</v>
      </c>
      <c r="P117" s="4">
        <f>'C21_LandUse_2017'!P117-'C21_LandUse_2013'!P117</f>
        <v>6.5538529999855655E-3</v>
      </c>
      <c r="Q117" s="4">
        <f>'C21_LandUse_2017'!Q117-'C21_LandUse_2013'!Q117</f>
        <v>4.0640999999936867E-3</v>
      </c>
      <c r="R117" s="24">
        <f t="shared" si="10"/>
        <v>1279.9296934815984</v>
      </c>
      <c r="S117" s="24">
        <f t="shared" si="11"/>
        <v>-880.87897904699344</v>
      </c>
      <c r="T117" s="24">
        <f t="shared" si="12"/>
        <v>152.31289048500304</v>
      </c>
      <c r="U117" s="24">
        <f t="shared" si="13"/>
        <v>-551.37696000000051</v>
      </c>
      <c r="V117" s="27">
        <f t="shared" si="14"/>
        <v>614.27434908199996</v>
      </c>
      <c r="W117" s="27">
        <f t="shared" si="15"/>
        <v>665.65534439959833</v>
      </c>
      <c r="X117" s="27">
        <f t="shared" si="16"/>
        <v>-24.658853514999187</v>
      </c>
      <c r="Y117" s="27">
        <f t="shared" si="17"/>
        <v>176.97174400000222</v>
      </c>
      <c r="Z117" s="27">
        <f t="shared" si="18"/>
        <v>-880.87897904699344</v>
      </c>
      <c r="AA117" s="27">
        <f t="shared" si="19"/>
        <v>-551.37696000000051</v>
      </c>
    </row>
    <row r="118" spans="1:27" x14ac:dyDescent="0.3">
      <c r="A118" s="11">
        <v>51071</v>
      </c>
      <c r="B118" s="11" t="s">
        <v>108</v>
      </c>
      <c r="C118" s="11" t="s">
        <v>131</v>
      </c>
      <c r="D118" s="4">
        <f>'C21_LandUse_2017'!D118-'C21_LandUse_2013'!D118</f>
        <v>-20.395331563999999</v>
      </c>
      <c r="E118" s="4">
        <f>'C21_LandUse_2017'!E118-'C21_LandUse_2013'!E118</f>
        <v>-1.4459141399997861</v>
      </c>
      <c r="F118" s="4">
        <f>'C21_LandUse_2017'!F118-'C21_LandUse_2013'!F118</f>
        <v>-3.8870719900000026</v>
      </c>
      <c r="G118" s="4">
        <f>'C21_LandUse_2017'!G118-'C21_LandUse_2013'!G118</f>
        <v>-739.31939999997849</v>
      </c>
      <c r="H118" s="4">
        <f>'C21_LandUse_2017'!H118-'C21_LandUse_2013'!H118</f>
        <v>46.186478799999804</v>
      </c>
      <c r="I118" s="4">
        <f>'C21_LandUse_2017'!I118-'C21_LandUse_2013'!I118</f>
        <v>5.2050874000001386</v>
      </c>
      <c r="J118" s="4">
        <f>'C21_LandUse_2017'!J118-'C21_LandUse_2013'!J118</f>
        <v>633.71691709669994</v>
      </c>
      <c r="K118" s="4">
        <f>'C21_LandUse_2017'!K118-'C21_LandUse_2013'!K118</f>
        <v>36.25546740000209</v>
      </c>
      <c r="L118" s="4">
        <f>'C21_LandUse_2017'!L118-'C21_LandUse_2013'!L118</f>
        <v>-25.563893389999976</v>
      </c>
      <c r="M118" s="4">
        <f>'C21_LandUse_2017'!M118-'C21_LandUse_2013'!M118</f>
        <v>6.0731069999999363</v>
      </c>
      <c r="N118" s="4">
        <f>'C21_LandUse_2017'!N118-'C21_LandUse_2013'!N118</f>
        <v>58.417821000000004</v>
      </c>
      <c r="O118" s="4">
        <f>'C21_LandUse_2017'!O118-'C21_LandUse_2013'!O118</f>
        <v>4.7750349999996615</v>
      </c>
      <c r="P118" s="4">
        <f>'C21_LandUse_2017'!P118-'C21_LandUse_2013'!P118</f>
        <v>8.429999999997051E-4</v>
      </c>
      <c r="Q118" s="4">
        <f>'C21_LandUse_2017'!Q118-'C21_LandUse_2013'!Q118</f>
        <v>2.8999999999834714E-5</v>
      </c>
      <c r="R118" s="24">
        <f t="shared" si="10"/>
        <v>69.923269245999904</v>
      </c>
      <c r="S118" s="24">
        <f t="shared" si="11"/>
        <v>-734.54349299997875</v>
      </c>
      <c r="T118" s="24">
        <f t="shared" si="12"/>
        <v>30.922481270002301</v>
      </c>
      <c r="U118" s="24">
        <f t="shared" si="13"/>
        <v>633.71691709669994</v>
      </c>
      <c r="V118" s="27">
        <f t="shared" si="14"/>
        <v>25.827672809999967</v>
      </c>
      <c r="W118" s="27">
        <f t="shared" si="15"/>
        <v>44.095596435999937</v>
      </c>
      <c r="X118" s="27">
        <f t="shared" si="16"/>
        <v>-5.3329861299997887</v>
      </c>
      <c r="Y118" s="27">
        <f t="shared" si="17"/>
        <v>36.25546740000209</v>
      </c>
      <c r="Z118" s="27">
        <f t="shared" si="18"/>
        <v>-734.54349299997875</v>
      </c>
      <c r="AA118" s="27">
        <f t="shared" si="19"/>
        <v>633.71691709669994</v>
      </c>
    </row>
    <row r="119" spans="1:27" x14ac:dyDescent="0.3">
      <c r="A119" s="11">
        <v>51073</v>
      </c>
      <c r="B119" s="11" t="s">
        <v>108</v>
      </c>
      <c r="C119" s="11" t="s">
        <v>132</v>
      </c>
      <c r="D119" s="4">
        <f>'C21_LandUse_2017'!D119-'C21_LandUse_2013'!D119</f>
        <v>237.19616300000001</v>
      </c>
      <c r="E119" s="4">
        <f>'C21_LandUse_2017'!E119-'C21_LandUse_2013'!E119</f>
        <v>189.06408119999833</v>
      </c>
      <c r="F119" s="4">
        <f>'C21_LandUse_2017'!F119-'C21_LandUse_2013'!F119</f>
        <v>0.29425689999999882</v>
      </c>
      <c r="G119" s="4">
        <f>'C21_LandUse_2017'!G119-'C21_LandUse_2013'!G119</f>
        <v>-2140.5119400000112</v>
      </c>
      <c r="H119" s="4">
        <f>'C21_LandUse_2017'!H119-'C21_LandUse_2013'!H119</f>
        <v>28.655210000000125</v>
      </c>
      <c r="I119" s="4">
        <f>'C21_LandUse_2017'!I119-'C21_LandUse_2013'!I119</f>
        <v>-15.070680000000038</v>
      </c>
      <c r="J119" s="4">
        <f>'C21_LandUse_2017'!J119-'C21_LandUse_2013'!J119</f>
        <v>1584.8160599999997</v>
      </c>
      <c r="K119" s="4">
        <f>'C21_LandUse_2017'!K119-'C21_LandUse_2013'!K119</f>
        <v>88.324742999999671</v>
      </c>
      <c r="L119" s="4">
        <f>'C21_LandUse_2017'!L119-'C21_LandUse_2013'!L119</f>
        <v>-27.112729999999829</v>
      </c>
      <c r="M119" s="4">
        <f>'C21_LandUse_2017'!M119-'C21_LandUse_2013'!M119</f>
        <v>-7.0958799999998519</v>
      </c>
      <c r="N119" s="4">
        <f>'C21_LandUse_2017'!N119-'C21_LandUse_2013'!N119</f>
        <v>53.233299999999872</v>
      </c>
      <c r="O119" s="4">
        <f>'C21_LandUse_2017'!O119-'C21_LandUse_2013'!O119</f>
        <v>6.2269599999999627</v>
      </c>
      <c r="P119" s="4">
        <f>'C21_LandUse_2017'!P119-'C21_LandUse_2013'!P119</f>
        <v>1.6315999999997075</v>
      </c>
      <c r="Q119" s="4">
        <f>'C21_LandUse_2017'!Q119-'C21_LandUse_2013'!Q119</f>
        <v>0.35161000000016429</v>
      </c>
      <c r="R119" s="24">
        <f t="shared" si="10"/>
        <v>269.80538300000029</v>
      </c>
      <c r="S119" s="24">
        <f t="shared" si="11"/>
        <v>-2132.3017700000114</v>
      </c>
      <c r="T119" s="24">
        <f t="shared" si="12"/>
        <v>277.68308109999799</v>
      </c>
      <c r="U119" s="24">
        <f t="shared" si="13"/>
        <v>1584.8160599999997</v>
      </c>
      <c r="V119" s="27">
        <f t="shared" si="14"/>
        <v>-13.528199999999742</v>
      </c>
      <c r="W119" s="27">
        <f t="shared" si="15"/>
        <v>283.33358300000003</v>
      </c>
      <c r="X119" s="27">
        <f t="shared" si="16"/>
        <v>189.35833809999832</v>
      </c>
      <c r="Y119" s="27">
        <f t="shared" si="17"/>
        <v>88.324742999999671</v>
      </c>
      <c r="Z119" s="27">
        <f t="shared" si="18"/>
        <v>-2132.3017700000114</v>
      </c>
      <c r="AA119" s="27">
        <f t="shared" si="19"/>
        <v>1584.8160599999997</v>
      </c>
    </row>
    <row r="120" spans="1:27" x14ac:dyDescent="0.3">
      <c r="A120" s="11">
        <v>51075</v>
      </c>
      <c r="B120" s="11" t="s">
        <v>108</v>
      </c>
      <c r="C120" s="11" t="s">
        <v>133</v>
      </c>
      <c r="D120" s="4">
        <f>'C21_LandUse_2017'!D120-'C21_LandUse_2013'!D120</f>
        <v>-66.807918712000003</v>
      </c>
      <c r="E120" s="4">
        <f>'C21_LandUse_2017'!E120-'C21_LandUse_2013'!E120</f>
        <v>80.477652129999115</v>
      </c>
      <c r="F120" s="4">
        <f>'C21_LandUse_2017'!F120-'C21_LandUse_2013'!F120</f>
        <v>-4.368226319999998</v>
      </c>
      <c r="G120" s="4">
        <f>'C21_LandUse_2017'!G120-'C21_LandUse_2013'!G120</f>
        <v>-4147.5010680000123</v>
      </c>
      <c r="H120" s="4">
        <f>'C21_LandUse_2017'!H120-'C21_LandUse_2013'!H120</f>
        <v>196.93752500000028</v>
      </c>
      <c r="I120" s="4">
        <f>'C21_LandUse_2017'!I120-'C21_LandUse_2013'!I120</f>
        <v>40.398987000000034</v>
      </c>
      <c r="J120" s="4">
        <f>'C21_LandUse_2017'!J120-'C21_LandUse_2013'!J120</f>
        <v>3493.0550399999997</v>
      </c>
      <c r="K120" s="4">
        <f>'C21_LandUse_2017'!K120-'C21_LandUse_2013'!K120</f>
        <v>86.744415999997727</v>
      </c>
      <c r="L120" s="4">
        <f>'C21_LandUse_2017'!L120-'C21_LandUse_2013'!L120</f>
        <v>-0.51308130000000318</v>
      </c>
      <c r="M120" s="4">
        <f>'C21_LandUse_2017'!M120-'C21_LandUse_2013'!M120</f>
        <v>92.874794000000293</v>
      </c>
      <c r="N120" s="4">
        <f>'C21_LandUse_2017'!N120-'C21_LandUse_2013'!N120</f>
        <v>230.17858500000148</v>
      </c>
      <c r="O120" s="4">
        <f>'C21_LandUse_2017'!O120-'C21_LandUse_2013'!O120</f>
        <v>-1.8096700000005512</v>
      </c>
      <c r="P120" s="4">
        <f>'C21_LandUse_2017'!P120-'C21_LandUse_2013'!P120</f>
        <v>0.33515299999999115</v>
      </c>
      <c r="Q120" s="4">
        <f>'C21_LandUse_2017'!Q120-'C21_LandUse_2013'!Q120</f>
        <v>6.2212000000272383E-3</v>
      </c>
      <c r="R120" s="24">
        <f t="shared" si="10"/>
        <v>493.06889098800207</v>
      </c>
      <c r="S120" s="24">
        <f t="shared" si="11"/>
        <v>-4148.9693638000126</v>
      </c>
      <c r="T120" s="24">
        <f t="shared" si="12"/>
        <v>162.85384180999685</v>
      </c>
      <c r="U120" s="24">
        <f t="shared" si="13"/>
        <v>3493.0550399999997</v>
      </c>
      <c r="V120" s="27">
        <f t="shared" si="14"/>
        <v>236.8234307000003</v>
      </c>
      <c r="W120" s="27">
        <f t="shared" si="15"/>
        <v>256.24546028800177</v>
      </c>
      <c r="X120" s="27">
        <f t="shared" si="16"/>
        <v>76.109425809999124</v>
      </c>
      <c r="Y120" s="27">
        <f t="shared" si="17"/>
        <v>86.744415999997727</v>
      </c>
      <c r="Z120" s="27">
        <f t="shared" si="18"/>
        <v>-4148.9693638000126</v>
      </c>
      <c r="AA120" s="27">
        <f t="shared" si="19"/>
        <v>3493.0550399999997</v>
      </c>
    </row>
    <row r="121" spans="1:27" x14ac:dyDescent="0.3">
      <c r="A121" s="11">
        <v>51079</v>
      </c>
      <c r="B121" s="11" t="s">
        <v>108</v>
      </c>
      <c r="C121" s="11" t="s">
        <v>134</v>
      </c>
      <c r="D121" s="4">
        <f>'C21_LandUse_2017'!D121-'C21_LandUse_2013'!D121</f>
        <v>-154.19031100000001</v>
      </c>
      <c r="E121" s="4">
        <f>'C21_LandUse_2017'!E121-'C21_LandUse_2013'!E121</f>
        <v>18.482330506000039</v>
      </c>
      <c r="F121" s="4">
        <f>'C21_LandUse_2017'!F121-'C21_LandUse_2013'!F121</f>
        <v>0.67948633999999863</v>
      </c>
      <c r="G121" s="4">
        <f>'C21_LandUse_2017'!G121-'C21_LandUse_2013'!G121</f>
        <v>-465.6870479999925</v>
      </c>
      <c r="H121" s="4">
        <f>'C21_LandUse_2017'!H121-'C21_LandUse_2013'!H121</f>
        <v>131.05813660799981</v>
      </c>
      <c r="I121" s="4">
        <f>'C21_LandUse_2017'!I121-'C21_LandUse_2013'!I121</f>
        <v>19.565299999999979</v>
      </c>
      <c r="J121" s="4">
        <f>'C21_LandUse_2017'!J121-'C21_LandUse_2013'!J121</f>
        <v>170.03369099999986</v>
      </c>
      <c r="K121" s="4">
        <f>'C21_LandUse_2017'!K121-'C21_LandUse_2013'!K121</f>
        <v>31.935906700000487</v>
      </c>
      <c r="L121" s="4">
        <f>'C21_LandUse_2017'!L121-'C21_LandUse_2013'!L121</f>
        <v>-7.6002390000000162</v>
      </c>
      <c r="M121" s="4">
        <f>'C21_LandUse_2017'!M121-'C21_LandUse_2013'!M121</f>
        <v>100.70378657000015</v>
      </c>
      <c r="N121" s="4">
        <f>'C21_LandUse_2017'!N121-'C21_LandUse_2013'!N121</f>
        <v>156.41473850000057</v>
      </c>
      <c r="O121" s="4">
        <f>'C21_LandUse_2017'!O121-'C21_LandUse_2013'!O121</f>
        <v>-1.4119200000000092</v>
      </c>
      <c r="P121" s="4">
        <f>'C21_LandUse_2017'!P121-'C21_LandUse_2013'!P121</f>
        <v>4.4620000000179516E-3</v>
      </c>
      <c r="Q121" s="4">
        <f>'C21_LandUse_2017'!Q121-'C21_LandUse_2013'!Q121</f>
        <v>-1.582999999989454E-4</v>
      </c>
      <c r="R121" s="24">
        <f t="shared" si="10"/>
        <v>245.95141167800048</v>
      </c>
      <c r="S121" s="24">
        <f t="shared" si="11"/>
        <v>-467.09466429999253</v>
      </c>
      <c r="T121" s="24">
        <f t="shared" si="12"/>
        <v>51.097723546000523</v>
      </c>
      <c r="U121" s="24">
        <f t="shared" si="13"/>
        <v>170.03369099999986</v>
      </c>
      <c r="V121" s="27">
        <f t="shared" si="14"/>
        <v>143.02319760799978</v>
      </c>
      <c r="W121" s="27">
        <f t="shared" si="15"/>
        <v>102.92821407000071</v>
      </c>
      <c r="X121" s="27">
        <f t="shared" si="16"/>
        <v>19.161816846000036</v>
      </c>
      <c r="Y121" s="27">
        <f t="shared" si="17"/>
        <v>31.935906700000487</v>
      </c>
      <c r="Z121" s="27">
        <f t="shared" si="18"/>
        <v>-467.09466429999253</v>
      </c>
      <c r="AA121" s="27">
        <f t="shared" si="19"/>
        <v>170.03369099999986</v>
      </c>
    </row>
    <row r="122" spans="1:27" x14ac:dyDescent="0.3">
      <c r="A122" s="11">
        <v>51085</v>
      </c>
      <c r="B122" s="11" t="s">
        <v>108</v>
      </c>
      <c r="C122" s="11" t="s">
        <v>135</v>
      </c>
      <c r="D122" s="4">
        <f>'C21_LandUse_2017'!D122-'C21_LandUse_2013'!D122</f>
        <v>573.69045379999989</v>
      </c>
      <c r="E122" s="4">
        <f>'C21_LandUse_2017'!E122-'C21_LandUse_2013'!E122</f>
        <v>439.34302730000491</v>
      </c>
      <c r="F122" s="4">
        <f>'C21_LandUse_2017'!F122-'C21_LandUse_2013'!F122</f>
        <v>-0.24249750000000603</v>
      </c>
      <c r="G122" s="4">
        <f>'C21_LandUse_2017'!G122-'C21_LandUse_2013'!G122</f>
        <v>-5334.2185800000152</v>
      </c>
      <c r="H122" s="4">
        <f>'C21_LandUse_2017'!H122-'C21_LandUse_2013'!H122</f>
        <v>236.78586309999991</v>
      </c>
      <c r="I122" s="4">
        <f>'C21_LandUse_2017'!I122-'C21_LandUse_2013'!I122</f>
        <v>-24.391442000000097</v>
      </c>
      <c r="J122" s="4">
        <f>'C21_LandUse_2017'!J122-'C21_LandUse_2013'!J122</f>
        <v>3622.4030899999998</v>
      </c>
      <c r="K122" s="4">
        <f>'C21_LandUse_2017'!K122-'C21_LandUse_2013'!K122</f>
        <v>243.16402999999991</v>
      </c>
      <c r="L122" s="4">
        <f>'C21_LandUse_2017'!L122-'C21_LandUse_2013'!L122</f>
        <v>38.428601198999957</v>
      </c>
      <c r="M122" s="4">
        <f>'C21_LandUse_2017'!M122-'C21_LandUse_2013'!M122</f>
        <v>162.4441826000002</v>
      </c>
      <c r="N122" s="4">
        <f>'C21_LandUse_2017'!N122-'C21_LandUse_2013'!N122</f>
        <v>41.404533000000811</v>
      </c>
      <c r="O122" s="4">
        <f>'C21_LandUse_2017'!O122-'C21_LandUse_2013'!O122</f>
        <v>-2.4234200000000783</v>
      </c>
      <c r="P122" s="4">
        <f>'C21_LandUse_2017'!P122-'C21_LandUse_2013'!P122</f>
        <v>2.8007315889990423</v>
      </c>
      <c r="Q122" s="4">
        <f>'C21_LandUse_2017'!Q122-'C21_LandUse_2013'!Q122</f>
        <v>0.81082919999971637</v>
      </c>
      <c r="R122" s="24">
        <f t="shared" si="10"/>
        <v>1028.3621916990007</v>
      </c>
      <c r="S122" s="24">
        <f t="shared" si="11"/>
        <v>-5333.0304392110165</v>
      </c>
      <c r="T122" s="24">
        <f t="shared" si="12"/>
        <v>682.2645598000048</v>
      </c>
      <c r="U122" s="24">
        <f t="shared" si="13"/>
        <v>3622.4030899999998</v>
      </c>
      <c r="V122" s="27">
        <f t="shared" si="14"/>
        <v>250.82302229899977</v>
      </c>
      <c r="W122" s="27">
        <f t="shared" si="15"/>
        <v>777.5391694000009</v>
      </c>
      <c r="X122" s="27">
        <f t="shared" si="16"/>
        <v>439.10052980000489</v>
      </c>
      <c r="Y122" s="27">
        <f t="shared" si="17"/>
        <v>243.16402999999991</v>
      </c>
      <c r="Z122" s="27">
        <f t="shared" si="18"/>
        <v>-5333.0304392110165</v>
      </c>
      <c r="AA122" s="27">
        <f t="shared" si="19"/>
        <v>3622.4030899999998</v>
      </c>
    </row>
    <row r="123" spans="1:27" x14ac:dyDescent="0.3">
      <c r="A123" s="11">
        <v>51087</v>
      </c>
      <c r="B123" s="11" t="s">
        <v>108</v>
      </c>
      <c r="C123" s="11" t="s">
        <v>136</v>
      </c>
      <c r="D123" s="4">
        <f>'C21_LandUse_2017'!D123-'C21_LandUse_2013'!D123</f>
        <v>1854.398997</v>
      </c>
      <c r="E123" s="4">
        <f>'C21_LandUse_2017'!E123-'C21_LandUse_2013'!E123</f>
        <v>41.817065599999296</v>
      </c>
      <c r="F123" s="4">
        <f>'C21_LandUse_2017'!F123-'C21_LandUse_2013'!F123</f>
        <v>-0.1211859000000004</v>
      </c>
      <c r="G123" s="4">
        <f>'C21_LandUse_2017'!G123-'C21_LandUse_2013'!G123</f>
        <v>-1727.9111730000004</v>
      </c>
      <c r="H123" s="4">
        <f>'C21_LandUse_2017'!H123-'C21_LandUse_2013'!H123</f>
        <v>122.88496520000263</v>
      </c>
      <c r="I123" s="4">
        <f>'C21_LandUse_2017'!I123-'C21_LandUse_2013'!I123</f>
        <v>-168.44576600000073</v>
      </c>
      <c r="J123" s="4">
        <f>'C21_LandUse_2017'!J123-'C21_LandUse_2013'!J123</f>
        <v>200.44018999999935</v>
      </c>
      <c r="K123" s="4">
        <f>'C21_LandUse_2017'!K123-'C21_LandUse_2013'!K123</f>
        <v>35.842743000000155</v>
      </c>
      <c r="L123" s="4">
        <f>'C21_LandUse_2017'!L123-'C21_LandUse_2013'!L123</f>
        <v>55.04443934950001</v>
      </c>
      <c r="M123" s="4">
        <f>'C21_LandUse_2017'!M123-'C21_LandUse_2013'!M123</f>
        <v>-158.84014580000076</v>
      </c>
      <c r="N123" s="4">
        <f>'C21_LandUse_2017'!N123-'C21_LandUse_2013'!N123</f>
        <v>-269.95550600000206</v>
      </c>
      <c r="O123" s="4">
        <f>'C21_LandUse_2017'!O123-'C21_LandUse_2013'!O123</f>
        <v>11.777349800000138</v>
      </c>
      <c r="P123" s="4">
        <f>'C21_LandUse_2017'!P123-'C21_LandUse_2013'!P123</f>
        <v>2.329490000000078</v>
      </c>
      <c r="Q123" s="4">
        <f>'C21_LandUse_2017'!Q123-'C21_LandUse_2013'!Q123</f>
        <v>0.73140560000001642</v>
      </c>
      <c r="R123" s="24">
        <f t="shared" si="10"/>
        <v>1435.086983749499</v>
      </c>
      <c r="S123" s="24">
        <f t="shared" si="11"/>
        <v>-1713.0729276000002</v>
      </c>
      <c r="T123" s="24">
        <f t="shared" si="12"/>
        <v>77.538622699999451</v>
      </c>
      <c r="U123" s="24">
        <f t="shared" si="13"/>
        <v>200.44018999999935</v>
      </c>
      <c r="V123" s="27">
        <f t="shared" si="14"/>
        <v>9.4836385495019044</v>
      </c>
      <c r="W123" s="27">
        <f t="shared" si="15"/>
        <v>1425.6033451999972</v>
      </c>
      <c r="X123" s="27">
        <f t="shared" si="16"/>
        <v>41.695879699999296</v>
      </c>
      <c r="Y123" s="27">
        <f t="shared" si="17"/>
        <v>35.842743000000155</v>
      </c>
      <c r="Z123" s="27">
        <f t="shared" si="18"/>
        <v>-1713.0729276000002</v>
      </c>
      <c r="AA123" s="27">
        <f t="shared" si="19"/>
        <v>200.44018999999935</v>
      </c>
    </row>
    <row r="124" spans="1:27" x14ac:dyDescent="0.3">
      <c r="A124" s="11">
        <v>51091</v>
      </c>
      <c r="B124" s="11" t="s">
        <v>108</v>
      </c>
      <c r="C124" s="11" t="s">
        <v>137</v>
      </c>
      <c r="D124" s="4">
        <f>'C21_LandUse_2017'!D124-'C21_LandUse_2013'!D124</f>
        <v>0.23202449999999963</v>
      </c>
      <c r="E124" s="4">
        <f>'C21_LandUse_2017'!E124-'C21_LandUse_2013'!E124</f>
        <v>8.9181282499999952</v>
      </c>
      <c r="F124" s="4">
        <f>'C21_LandUse_2017'!F124-'C21_LandUse_2013'!F124</f>
        <v>4.6982264800000024</v>
      </c>
      <c r="G124" s="4">
        <f>'C21_LandUse_2017'!G124-'C21_LandUse_2013'!G124</f>
        <v>-395.5219224000175</v>
      </c>
      <c r="H124" s="4">
        <f>'C21_LandUse_2017'!H124-'C21_LandUse_2013'!H124</f>
        <v>15.931590533000019</v>
      </c>
      <c r="I124" s="4">
        <f>'C21_LandUse_2017'!I124-'C21_LandUse_2013'!I124</f>
        <v>0.60901899999998932</v>
      </c>
      <c r="J124" s="4">
        <f>'C21_LandUse_2017'!J124-'C21_LandUse_2013'!J124</f>
        <v>312.32412952000004</v>
      </c>
      <c r="K124" s="4">
        <f>'C21_LandUse_2017'!K124-'C21_LandUse_2013'!K124</f>
        <v>35.709952999997768</v>
      </c>
      <c r="L124" s="4">
        <f>'C21_LandUse_2017'!L124-'C21_LandUse_2013'!L124</f>
        <v>-2.8075631060000035</v>
      </c>
      <c r="M124" s="4">
        <f>'C21_LandUse_2017'!M124-'C21_LandUse_2013'!M124</f>
        <v>-7.6491770000000088</v>
      </c>
      <c r="N124" s="4">
        <f>'C21_LandUse_2017'!N124-'C21_LandUse_2013'!N124</f>
        <v>27.428327999999965</v>
      </c>
      <c r="O124" s="4">
        <f>'C21_LandUse_2017'!O124-'C21_LandUse_2013'!O124</f>
        <v>0.14181000000007771</v>
      </c>
      <c r="P124" s="4">
        <f>'C21_LandUse_2017'!P124-'C21_LandUse_2013'!P124</f>
        <v>-1.8292330999969408E-3</v>
      </c>
      <c r="Q124" s="4">
        <f>'C21_LandUse_2017'!Q124-'C21_LandUse_2013'!Q124</f>
        <v>-5.1569999999401261E-4</v>
      </c>
      <c r="R124" s="24">
        <f t="shared" si="10"/>
        <v>33.744221926999963</v>
      </c>
      <c r="S124" s="24">
        <f t="shared" si="11"/>
        <v>-395.38245733311743</v>
      </c>
      <c r="T124" s="24">
        <f t="shared" si="12"/>
        <v>49.326307729997765</v>
      </c>
      <c r="U124" s="24">
        <f t="shared" si="13"/>
        <v>312.32412952000004</v>
      </c>
      <c r="V124" s="27">
        <f t="shared" si="14"/>
        <v>13.733046427000005</v>
      </c>
      <c r="W124" s="27">
        <f t="shared" si="15"/>
        <v>20.011175499999958</v>
      </c>
      <c r="X124" s="27">
        <f t="shared" si="16"/>
        <v>13.616354729999998</v>
      </c>
      <c r="Y124" s="27">
        <f t="shared" si="17"/>
        <v>35.709952999997768</v>
      </c>
      <c r="Z124" s="27">
        <f t="shared" si="18"/>
        <v>-395.38245733311743</v>
      </c>
      <c r="AA124" s="27">
        <f t="shared" si="19"/>
        <v>312.32412952000004</v>
      </c>
    </row>
    <row r="125" spans="1:27" x14ac:dyDescent="0.3">
      <c r="A125" s="11">
        <v>51093</v>
      </c>
      <c r="B125" s="11" t="s">
        <v>108</v>
      </c>
      <c r="C125" s="11" t="s">
        <v>138</v>
      </c>
      <c r="D125" s="4">
        <f>'C21_LandUse_2017'!D125-'C21_LandUse_2013'!D125</f>
        <v>479.84157700000003</v>
      </c>
      <c r="E125" s="4">
        <f>'C21_LandUse_2017'!E125-'C21_LandUse_2013'!E125</f>
        <v>1469.598539599996</v>
      </c>
      <c r="F125" s="4">
        <f>'C21_LandUse_2017'!F125-'C21_LandUse_2013'!F125</f>
        <v>3.4683773000000002</v>
      </c>
      <c r="G125" s="4">
        <f>'C21_LandUse_2017'!G125-'C21_LandUse_2013'!G125</f>
        <v>-4085.0875899999955</v>
      </c>
      <c r="H125" s="4">
        <f>'C21_LandUse_2017'!H125-'C21_LandUse_2013'!H125</f>
        <v>-138.36083000000008</v>
      </c>
      <c r="I125" s="4">
        <f>'C21_LandUse_2017'!I125-'C21_LandUse_2013'!I125</f>
        <v>-35.112679999999727</v>
      </c>
      <c r="J125" s="4">
        <f>'C21_LandUse_2017'!J125-'C21_LandUse_2013'!J125</f>
        <v>2034.8227400000005</v>
      </c>
      <c r="K125" s="4">
        <f>'C21_LandUse_2017'!K125-'C21_LandUse_2013'!K125</f>
        <v>188.44043575500018</v>
      </c>
      <c r="L125" s="4">
        <f>'C21_LandUse_2017'!L125-'C21_LandUse_2013'!L125</f>
        <v>-43.733380000000125</v>
      </c>
      <c r="M125" s="4">
        <f>'C21_LandUse_2017'!M125-'C21_LandUse_2013'!M125</f>
        <v>-36.543690000000424</v>
      </c>
      <c r="N125" s="4">
        <f>'C21_LandUse_2017'!N125-'C21_LandUse_2013'!N125</f>
        <v>128.42610000000059</v>
      </c>
      <c r="O125" s="4">
        <f>'C21_LandUse_2017'!O125-'C21_LandUse_2013'!O125</f>
        <v>26.947680000000219</v>
      </c>
      <c r="P125" s="4">
        <f>'C21_LandUse_2017'!P125-'C21_LandUse_2013'!P125</f>
        <v>7.0672000000013213</v>
      </c>
      <c r="Q125" s="4">
        <f>'C21_LandUse_2017'!Q125-'C21_LandUse_2013'!Q125</f>
        <v>0.23810000000048603</v>
      </c>
      <c r="R125" s="24">
        <f t="shared" si="10"/>
        <v>354.51709700000026</v>
      </c>
      <c r="S125" s="24">
        <f t="shared" si="11"/>
        <v>-4050.8346099999935</v>
      </c>
      <c r="T125" s="24">
        <f t="shared" si="12"/>
        <v>1661.5073526549961</v>
      </c>
      <c r="U125" s="24">
        <f t="shared" si="13"/>
        <v>2034.8227400000005</v>
      </c>
      <c r="V125" s="27">
        <f t="shared" si="14"/>
        <v>-217.20688999999993</v>
      </c>
      <c r="W125" s="27">
        <f t="shared" si="15"/>
        <v>571.72398700000019</v>
      </c>
      <c r="X125" s="27">
        <f t="shared" si="16"/>
        <v>1473.0669168999959</v>
      </c>
      <c r="Y125" s="27">
        <f t="shared" si="17"/>
        <v>188.44043575500018</v>
      </c>
      <c r="Z125" s="27">
        <f t="shared" si="18"/>
        <v>-4050.8346099999935</v>
      </c>
      <c r="AA125" s="27">
        <f t="shared" si="19"/>
        <v>2034.8227400000005</v>
      </c>
    </row>
    <row r="126" spans="1:27" x14ac:dyDescent="0.3">
      <c r="A126" s="11">
        <v>51095</v>
      </c>
      <c r="B126" s="11" t="s">
        <v>108</v>
      </c>
      <c r="C126" s="11" t="s">
        <v>139</v>
      </c>
      <c r="D126" s="4">
        <f>'C21_LandUse_2017'!D126-'C21_LandUse_2013'!D126</f>
        <v>487.31457179999995</v>
      </c>
      <c r="E126" s="4">
        <f>'C21_LandUse_2017'!E126-'C21_LandUse_2013'!E126</f>
        <v>4.3250999949000288</v>
      </c>
      <c r="F126" s="4">
        <f>'C21_LandUse_2017'!F126-'C21_LandUse_2013'!F126</f>
        <v>0.3864473097000003</v>
      </c>
      <c r="G126" s="4">
        <f>'C21_LandUse_2017'!G126-'C21_LandUse_2013'!G126</f>
        <v>49.228035300002375</v>
      </c>
      <c r="H126" s="4">
        <f>'C21_LandUse_2017'!H126-'C21_LandUse_2013'!H126</f>
        <v>1.7238530899994657</v>
      </c>
      <c r="I126" s="4">
        <f>'C21_LandUse_2017'!I126-'C21_LandUse_2013'!I126</f>
        <v>-18.417091880000044</v>
      </c>
      <c r="J126" s="4">
        <f>'C21_LandUse_2017'!J126-'C21_LandUse_2013'!J126</f>
        <v>-405.0541005</v>
      </c>
      <c r="K126" s="4">
        <f>'C21_LandUse_2017'!K126-'C21_LandUse_2013'!K126</f>
        <v>16.558970951899937</v>
      </c>
      <c r="L126" s="4">
        <f>'C21_LandUse_2017'!L126-'C21_LandUse_2013'!L126</f>
        <v>-73.04226648000008</v>
      </c>
      <c r="M126" s="4">
        <f>'C21_LandUse_2017'!M126-'C21_LandUse_2013'!M126</f>
        <v>-88.48160420000022</v>
      </c>
      <c r="N126" s="4">
        <f>'C21_LandUse_2017'!N126-'C21_LandUse_2013'!N126</f>
        <v>26.09565621999991</v>
      </c>
      <c r="O126" s="4">
        <f>'C21_LandUse_2017'!O126-'C21_LandUse_2013'!O126</f>
        <v>-1.4349160000001575</v>
      </c>
      <c r="P126" s="4">
        <f>'C21_LandUse_2017'!P126-'C21_LandUse_2013'!P126</f>
        <v>0.80241640000031111</v>
      </c>
      <c r="Q126" s="4">
        <f>'C21_LandUse_2017'!Q126-'C21_LandUse_2013'!Q126</f>
        <v>8.9669000000185406E-3</v>
      </c>
      <c r="R126" s="24">
        <f t="shared" si="10"/>
        <v>335.19311854999899</v>
      </c>
      <c r="S126" s="24">
        <f t="shared" si="11"/>
        <v>48.604502600002547</v>
      </c>
      <c r="T126" s="24">
        <f t="shared" si="12"/>
        <v>21.270518256499965</v>
      </c>
      <c r="U126" s="24">
        <f t="shared" si="13"/>
        <v>-405.0541005</v>
      </c>
      <c r="V126" s="27">
        <f t="shared" si="14"/>
        <v>-89.735505270000658</v>
      </c>
      <c r="W126" s="27">
        <f t="shared" si="15"/>
        <v>424.92862381999964</v>
      </c>
      <c r="X126" s="27">
        <f t="shared" si="16"/>
        <v>4.7115473046000291</v>
      </c>
      <c r="Y126" s="27">
        <f t="shared" si="17"/>
        <v>16.558970951899937</v>
      </c>
      <c r="Z126" s="27">
        <f t="shared" si="18"/>
        <v>48.604502600002547</v>
      </c>
      <c r="AA126" s="27">
        <f t="shared" si="19"/>
        <v>-405.0541005</v>
      </c>
    </row>
    <row r="127" spans="1:27" x14ac:dyDescent="0.3">
      <c r="A127" s="11">
        <v>51097</v>
      </c>
      <c r="B127" s="11" t="s">
        <v>108</v>
      </c>
      <c r="C127" s="11" t="s">
        <v>140</v>
      </c>
      <c r="D127" s="4">
        <f>'C21_LandUse_2017'!D127-'C21_LandUse_2013'!D127</f>
        <v>15.613672729999999</v>
      </c>
      <c r="E127" s="4">
        <f>'C21_LandUse_2017'!E127-'C21_LandUse_2013'!E127</f>
        <v>847.04961388000083</v>
      </c>
      <c r="F127" s="4">
        <f>'C21_LandUse_2017'!F127-'C21_LandUse_2013'!F127</f>
        <v>0.46938296200000007</v>
      </c>
      <c r="G127" s="4">
        <f>'C21_LandUse_2017'!G127-'C21_LandUse_2013'!G127</f>
        <v>-6666.2847460000194</v>
      </c>
      <c r="H127" s="4">
        <f>'C21_LandUse_2017'!H127-'C21_LandUse_2013'!H127</f>
        <v>-16.207490000000007</v>
      </c>
      <c r="I127" s="4">
        <f>'C21_LandUse_2017'!I127-'C21_LandUse_2013'!I127</f>
        <v>-11.075960000000009</v>
      </c>
      <c r="J127" s="4">
        <f>'C21_LandUse_2017'!J127-'C21_LandUse_2013'!J127</f>
        <v>5483.4862439999997</v>
      </c>
      <c r="K127" s="4">
        <f>'C21_LandUse_2017'!K127-'C21_LandUse_2013'!K127</f>
        <v>263.35491775000037</v>
      </c>
      <c r="L127" s="4">
        <f>'C21_LandUse_2017'!L127-'C21_LandUse_2013'!L127</f>
        <v>-7.8767320000000609</v>
      </c>
      <c r="M127" s="4">
        <f>'C21_LandUse_2017'!M127-'C21_LandUse_2013'!M127</f>
        <v>21.040350000000217</v>
      </c>
      <c r="N127" s="4">
        <f>'C21_LandUse_2017'!N127-'C21_LandUse_2013'!N127</f>
        <v>63.616140000000087</v>
      </c>
      <c r="O127" s="4">
        <f>'C21_LandUse_2017'!O127-'C21_LandUse_2013'!O127</f>
        <v>5.4862399999997251</v>
      </c>
      <c r="P127" s="4">
        <f>'C21_LandUse_2017'!P127-'C21_LandUse_2013'!P127</f>
        <v>1.322399996999593</v>
      </c>
      <c r="Q127" s="4">
        <f>'C21_LandUse_2017'!Q127-'C21_LandUse_2013'!Q127</f>
        <v>6.0999900006208918E-3</v>
      </c>
      <c r="R127" s="24">
        <f t="shared" si="10"/>
        <v>65.109980730000217</v>
      </c>
      <c r="S127" s="24">
        <f t="shared" si="11"/>
        <v>-6659.470006013019</v>
      </c>
      <c r="T127" s="24">
        <f t="shared" si="12"/>
        <v>1110.8739145920013</v>
      </c>
      <c r="U127" s="24">
        <f t="shared" si="13"/>
        <v>5483.4862439999997</v>
      </c>
      <c r="V127" s="27">
        <f t="shared" si="14"/>
        <v>-35.160182000000077</v>
      </c>
      <c r="W127" s="27">
        <f t="shared" si="15"/>
        <v>100.27016273000029</v>
      </c>
      <c r="X127" s="27">
        <f t="shared" si="16"/>
        <v>847.51899684200089</v>
      </c>
      <c r="Y127" s="27">
        <f t="shared" si="17"/>
        <v>263.35491775000037</v>
      </c>
      <c r="Z127" s="27">
        <f t="shared" si="18"/>
        <v>-6659.470006013019</v>
      </c>
      <c r="AA127" s="27">
        <f t="shared" si="19"/>
        <v>5483.4862439999997</v>
      </c>
    </row>
    <row r="128" spans="1:27" x14ac:dyDescent="0.3">
      <c r="A128" s="11">
        <v>51099</v>
      </c>
      <c r="B128" s="11" t="s">
        <v>108</v>
      </c>
      <c r="C128" s="11" t="s">
        <v>141</v>
      </c>
      <c r="D128" s="4">
        <f>'C21_LandUse_2017'!D128-'C21_LandUse_2013'!D128</f>
        <v>430.75296202620001</v>
      </c>
      <c r="E128" s="4">
        <f>'C21_LandUse_2017'!E128-'C21_LandUse_2013'!E128</f>
        <v>46.629630897400602</v>
      </c>
      <c r="F128" s="4">
        <f>'C21_LandUse_2017'!F128-'C21_LandUse_2013'!F128</f>
        <v>-0.33481337739999972</v>
      </c>
      <c r="G128" s="4">
        <f>'C21_LandUse_2017'!G128-'C21_LandUse_2013'!G128</f>
        <v>-110.98856620000151</v>
      </c>
      <c r="H128" s="4">
        <f>'C21_LandUse_2017'!H128-'C21_LandUse_2013'!H128</f>
        <v>96.39548898399994</v>
      </c>
      <c r="I128" s="4">
        <f>'C21_LandUse_2017'!I128-'C21_LandUse_2013'!I128</f>
        <v>-38.432958300000109</v>
      </c>
      <c r="J128" s="4">
        <f>'C21_LandUse_2017'!J128-'C21_LandUse_2013'!J128</f>
        <v>-220.41148940000039</v>
      </c>
      <c r="K128" s="4">
        <f>'C21_LandUse_2017'!K128-'C21_LandUse_2013'!K128</f>
        <v>-49.339265188100399</v>
      </c>
      <c r="L128" s="4">
        <f>'C21_LandUse_2017'!L128-'C21_LandUse_2013'!L128</f>
        <v>5.0644137497000088</v>
      </c>
      <c r="M128" s="4">
        <f>'C21_LandUse_2017'!M128-'C21_LandUse_2013'!M128</f>
        <v>65.768026200000122</v>
      </c>
      <c r="N128" s="4">
        <f>'C21_LandUse_2017'!N128-'C21_LandUse_2013'!N128</f>
        <v>-250.38029879999976</v>
      </c>
      <c r="O128" s="4">
        <f>'C21_LandUse_2017'!O128-'C21_LandUse_2013'!O128</f>
        <v>31.86582999999996</v>
      </c>
      <c r="P128" s="4">
        <f>'C21_LandUse_2017'!P128-'C21_LandUse_2013'!P128</f>
        <v>-6.0460056150000128</v>
      </c>
      <c r="Q128" s="4">
        <f>'C21_LandUse_2017'!Q128-'C21_LandUse_2013'!Q128</f>
        <v>-0.53318669999998747</v>
      </c>
      <c r="R128" s="24">
        <f t="shared" si="10"/>
        <v>309.16763385990021</v>
      </c>
      <c r="S128" s="24">
        <f t="shared" si="11"/>
        <v>-85.701928515001555</v>
      </c>
      <c r="T128" s="24">
        <f t="shared" si="12"/>
        <v>-3.0444476680997923</v>
      </c>
      <c r="U128" s="24">
        <f t="shared" si="13"/>
        <v>-220.41148940000039</v>
      </c>
      <c r="V128" s="27">
        <f t="shared" si="14"/>
        <v>63.026944433699839</v>
      </c>
      <c r="W128" s="27">
        <f t="shared" si="15"/>
        <v>246.14068942620037</v>
      </c>
      <c r="X128" s="27">
        <f t="shared" si="16"/>
        <v>46.294817520000606</v>
      </c>
      <c r="Y128" s="27">
        <f t="shared" si="17"/>
        <v>-49.339265188100399</v>
      </c>
      <c r="Z128" s="27">
        <f t="shared" si="18"/>
        <v>-85.701928515001555</v>
      </c>
      <c r="AA128" s="27">
        <f t="shared" si="19"/>
        <v>-220.41148940000039</v>
      </c>
    </row>
    <row r="129" spans="1:27" x14ac:dyDescent="0.3">
      <c r="A129" s="11">
        <v>51101</v>
      </c>
      <c r="B129" s="11" t="s">
        <v>108</v>
      </c>
      <c r="C129" s="11" t="s">
        <v>142</v>
      </c>
      <c r="D129" s="4">
        <f>'C21_LandUse_2017'!D129-'C21_LandUse_2013'!D129</f>
        <v>63.776531963999993</v>
      </c>
      <c r="E129" s="4">
        <f>'C21_LandUse_2017'!E129-'C21_LandUse_2013'!E129</f>
        <v>1590.5240427999997</v>
      </c>
      <c r="F129" s="4">
        <f>'C21_LandUse_2017'!F129-'C21_LandUse_2013'!F129</f>
        <v>-5.7351170100000006</v>
      </c>
      <c r="G129" s="4">
        <f>'C21_LandUse_2017'!G129-'C21_LandUse_2013'!G129</f>
        <v>-4257.8417760000011</v>
      </c>
      <c r="H129" s="4">
        <f>'C21_LandUse_2017'!H129-'C21_LandUse_2013'!H129</f>
        <v>27.501249000000143</v>
      </c>
      <c r="I129" s="4">
        <f>'C21_LandUse_2017'!I129-'C21_LandUse_2013'!I129</f>
        <v>-9.3984290000000783</v>
      </c>
      <c r="J129" s="4">
        <f>'C21_LandUse_2017'!J129-'C21_LandUse_2013'!J129</f>
        <v>1773.2435299000003</v>
      </c>
      <c r="K129" s="4">
        <f>'C21_LandUse_2017'!K129-'C21_LandUse_2013'!K129</f>
        <v>678.09302321079986</v>
      </c>
      <c r="L129" s="4">
        <f>'C21_LandUse_2017'!L129-'C21_LandUse_2013'!L129</f>
        <v>1.7087601000000063</v>
      </c>
      <c r="M129" s="4">
        <f>'C21_LandUse_2017'!M129-'C21_LandUse_2013'!M129</f>
        <v>41.018316899999945</v>
      </c>
      <c r="N129" s="4">
        <f>'C21_LandUse_2017'!N129-'C21_LandUse_2013'!N129</f>
        <v>89.77469579999979</v>
      </c>
      <c r="O129" s="4">
        <f>'C21_LandUse_2017'!O129-'C21_LandUse_2013'!O129</f>
        <v>6.9779600000001665</v>
      </c>
      <c r="P129" s="4">
        <f>'C21_LandUse_2017'!P129-'C21_LandUse_2013'!P129</f>
        <v>0.32523599999967701</v>
      </c>
      <c r="Q129" s="4">
        <f>'C21_LandUse_2017'!Q129-'C21_LandUse_2013'!Q129</f>
        <v>2.7046200000086174E-2</v>
      </c>
      <c r="R129" s="24">
        <f t="shared" si="10"/>
        <v>214.38112476399979</v>
      </c>
      <c r="S129" s="24">
        <f t="shared" si="11"/>
        <v>-4250.5115338000014</v>
      </c>
      <c r="T129" s="24">
        <f t="shared" si="12"/>
        <v>2262.8819490007995</v>
      </c>
      <c r="U129" s="24">
        <f t="shared" si="13"/>
        <v>1773.2435299000003</v>
      </c>
      <c r="V129" s="27">
        <f t="shared" si="14"/>
        <v>19.811580100000072</v>
      </c>
      <c r="W129" s="27">
        <f t="shared" si="15"/>
        <v>194.56954466399972</v>
      </c>
      <c r="X129" s="27">
        <f t="shared" si="16"/>
        <v>1584.7889257899997</v>
      </c>
      <c r="Y129" s="27">
        <f t="shared" si="17"/>
        <v>678.09302321079986</v>
      </c>
      <c r="Z129" s="27">
        <f t="shared" si="18"/>
        <v>-4250.5115338000014</v>
      </c>
      <c r="AA129" s="27">
        <f t="shared" si="19"/>
        <v>1773.2435299000003</v>
      </c>
    </row>
    <row r="130" spans="1:27" x14ac:dyDescent="0.3">
      <c r="A130" s="11">
        <v>51103</v>
      </c>
      <c r="B130" s="11" t="s">
        <v>108</v>
      </c>
      <c r="C130" s="11" t="s">
        <v>90</v>
      </c>
      <c r="D130" s="4">
        <f>'C21_LandUse_2017'!D130-'C21_LandUse_2013'!D130</f>
        <v>14.064330981999998</v>
      </c>
      <c r="E130" s="4">
        <f>'C21_LandUse_2017'!E130-'C21_LandUse_2013'!E130</f>
        <v>277.83512619999965</v>
      </c>
      <c r="F130" s="4">
        <f>'C21_LandUse_2017'!F130-'C21_LandUse_2013'!F130</f>
        <v>0.19725908000000003</v>
      </c>
      <c r="G130" s="4">
        <f>'C21_LandUse_2017'!G130-'C21_LandUse_2013'!G130</f>
        <v>-967.30148840000038</v>
      </c>
      <c r="H130" s="4">
        <f>'C21_LandUse_2017'!H130-'C21_LandUse_2013'!H130</f>
        <v>30.390154800000005</v>
      </c>
      <c r="I130" s="4">
        <f>'C21_LandUse_2017'!I130-'C21_LandUse_2013'!I130</f>
        <v>-6.602777500000002</v>
      </c>
      <c r="J130" s="4">
        <f>'C21_LandUse_2017'!J130-'C21_LandUse_2013'!J130</f>
        <v>376.45031800000015</v>
      </c>
      <c r="K130" s="4">
        <f>'C21_LandUse_2017'!K130-'C21_LandUse_2013'!K130</f>
        <v>86.525466699999924</v>
      </c>
      <c r="L130" s="4">
        <f>'C21_LandUse_2017'!L130-'C21_LandUse_2013'!L130</f>
        <v>1.9673301999999921</v>
      </c>
      <c r="M130" s="4">
        <f>'C21_LandUse_2017'!M130-'C21_LandUse_2013'!M130</f>
        <v>17.899694000000181</v>
      </c>
      <c r="N130" s="4">
        <f>'C21_LandUse_2017'!N130-'C21_LandUse_2013'!N130</f>
        <v>167.7974609999992</v>
      </c>
      <c r="O130" s="4">
        <f>'C21_LandUse_2017'!O130-'C21_LandUse_2013'!O130</f>
        <v>-0.59819999999990614</v>
      </c>
      <c r="P130" s="4">
        <f>'C21_LandUse_2017'!P130-'C21_LandUse_2013'!P130</f>
        <v>1.32387000000017</v>
      </c>
      <c r="Q130" s="4">
        <f>'C21_LandUse_2017'!Q130-'C21_LandUse_2013'!Q130</f>
        <v>5.2869999999984429E-2</v>
      </c>
      <c r="R130" s="24">
        <f t="shared" si="10"/>
        <v>225.51619348199938</v>
      </c>
      <c r="S130" s="24">
        <f t="shared" si="11"/>
        <v>-966.52294840000013</v>
      </c>
      <c r="T130" s="24">
        <f t="shared" si="12"/>
        <v>364.55785197999955</v>
      </c>
      <c r="U130" s="24">
        <f t="shared" si="13"/>
        <v>376.45031800000015</v>
      </c>
      <c r="V130" s="27">
        <f t="shared" si="14"/>
        <v>25.754707499999995</v>
      </c>
      <c r="W130" s="27">
        <f t="shared" si="15"/>
        <v>199.76148598199939</v>
      </c>
      <c r="X130" s="27">
        <f t="shared" si="16"/>
        <v>278.03238527999963</v>
      </c>
      <c r="Y130" s="27">
        <f t="shared" si="17"/>
        <v>86.525466699999924</v>
      </c>
      <c r="Z130" s="27">
        <f t="shared" si="18"/>
        <v>-966.52294840000013</v>
      </c>
      <c r="AA130" s="27">
        <f t="shared" si="19"/>
        <v>376.45031800000015</v>
      </c>
    </row>
    <row r="131" spans="1:27" x14ac:dyDescent="0.3">
      <c r="A131" s="11">
        <v>51107</v>
      </c>
      <c r="B131" s="11" t="s">
        <v>108</v>
      </c>
      <c r="C131" s="11" t="s">
        <v>143</v>
      </c>
      <c r="D131" s="4">
        <f>'C21_LandUse_2017'!D131-'C21_LandUse_2013'!D131</f>
        <v>-1783.1661895249999</v>
      </c>
      <c r="E131" s="4">
        <f>'C21_LandUse_2017'!E131-'C21_LandUse_2013'!E131</f>
        <v>55.126736210000672</v>
      </c>
      <c r="F131" s="4">
        <f>'C21_LandUse_2017'!F131-'C21_LandUse_2013'!F131</f>
        <v>2.4404309999999896</v>
      </c>
      <c r="G131" s="4">
        <f>'C21_LandUse_2017'!G131-'C21_LandUse_2013'!G131</f>
        <v>-3120.7950790000032</v>
      </c>
      <c r="H131" s="4">
        <f>'C21_LandUse_2017'!H131-'C21_LandUse_2013'!H131</f>
        <v>2342.0663072000025</v>
      </c>
      <c r="I131" s="4">
        <f>'C21_LandUse_2017'!I131-'C21_LandUse_2013'!I131</f>
        <v>630.55331881999882</v>
      </c>
      <c r="J131" s="4">
        <f>'C21_LandUse_2017'!J131-'C21_LandUse_2013'!J131</f>
        <v>-996.26568100000077</v>
      </c>
      <c r="K131" s="4">
        <f>'C21_LandUse_2017'!K131-'C21_LandUse_2013'!K131</f>
        <v>50.16254000000481</v>
      </c>
      <c r="L131" s="4">
        <f>'C21_LandUse_2017'!L131-'C21_LandUse_2013'!L131</f>
        <v>102.32786687099997</v>
      </c>
      <c r="M131" s="4">
        <f>'C21_LandUse_2017'!M131-'C21_LandUse_2013'!M131</f>
        <v>620.17034740000054</v>
      </c>
      <c r="N131" s="4">
        <f>'C21_LandUse_2017'!N131-'C21_LandUse_2013'!N131</f>
        <v>2088.2654961000007</v>
      </c>
      <c r="O131" s="4">
        <f>'C21_LandUse_2017'!O131-'C21_LandUse_2013'!O131</f>
        <v>7.5432220000002417</v>
      </c>
      <c r="P131" s="4">
        <f>'C21_LandUse_2017'!P131-'C21_LandUse_2013'!P131</f>
        <v>1.4354441929999666</v>
      </c>
      <c r="Q131" s="4">
        <f>'C21_LandUse_2017'!Q131-'C21_LandUse_2013'!Q131</f>
        <v>0.13060160000009091</v>
      </c>
      <c r="R131" s="24">
        <f t="shared" ref="R131:R194" si="20">SUM(D131,H131:I131,L131:N131)</f>
        <v>4000.2171468660026</v>
      </c>
      <c r="S131" s="24">
        <f t="shared" ref="S131:S194" si="21">SUM(G131,O131:Q131)</f>
        <v>-3111.6858112070031</v>
      </c>
      <c r="T131" s="24">
        <f t="shared" ref="T131:T194" si="22">SUM(E131:F131,K131)</f>
        <v>107.72970721000547</v>
      </c>
      <c r="U131" s="24">
        <f t="shared" ref="U131:U194" si="23">J131</f>
        <v>-996.26568100000077</v>
      </c>
      <c r="V131" s="27">
        <f t="shared" ref="V131:V194" si="24">SUM(H131:I131,L131)</f>
        <v>3074.9474928910013</v>
      </c>
      <c r="W131" s="27">
        <f t="shared" ref="W131:W194" si="25">SUM(D131,M131:N131)</f>
        <v>925.26965397500135</v>
      </c>
      <c r="X131" s="27">
        <f t="shared" ref="X131:X194" si="26">SUM(E131:F131)</f>
        <v>57.567167210000662</v>
      </c>
      <c r="Y131" s="27">
        <f t="shared" ref="Y131:Y194" si="27">K131</f>
        <v>50.16254000000481</v>
      </c>
      <c r="Z131" s="27">
        <f t="shared" ref="Z131:Z194" si="28">SUM(G131,O131:Q131)</f>
        <v>-3111.6858112070031</v>
      </c>
      <c r="AA131" s="27">
        <f t="shared" ref="AA131:AA194" si="29">J131</f>
        <v>-996.26568100000077</v>
      </c>
    </row>
    <row r="132" spans="1:27" x14ac:dyDescent="0.3">
      <c r="A132" s="11">
        <v>51109</v>
      </c>
      <c r="B132" s="11" t="s">
        <v>108</v>
      </c>
      <c r="C132" s="11" t="s">
        <v>144</v>
      </c>
      <c r="D132" s="4">
        <f>'C21_LandUse_2017'!D132-'C21_LandUse_2013'!D132</f>
        <v>-71.128854362200002</v>
      </c>
      <c r="E132" s="4">
        <f>'C21_LandUse_2017'!E132-'C21_LandUse_2013'!E132</f>
        <v>106.40067094000005</v>
      </c>
      <c r="F132" s="4">
        <f>'C21_LandUse_2017'!F132-'C21_LandUse_2013'!F132</f>
        <v>-2.9499537359999977</v>
      </c>
      <c r="G132" s="4">
        <f>'C21_LandUse_2017'!G132-'C21_LandUse_2013'!G132</f>
        <v>-12512.434081999992</v>
      </c>
      <c r="H132" s="4">
        <f>'C21_LandUse_2017'!H132-'C21_LandUse_2013'!H132</f>
        <v>228.74047900000005</v>
      </c>
      <c r="I132" s="4">
        <f>'C21_LandUse_2017'!I132-'C21_LandUse_2013'!I132</f>
        <v>10.855486000000383</v>
      </c>
      <c r="J132" s="4">
        <f>'C21_LandUse_2017'!J132-'C21_LandUse_2013'!J132</f>
        <v>10800.901228999999</v>
      </c>
      <c r="K132" s="4">
        <f>'C21_LandUse_2017'!K132-'C21_LandUse_2013'!K132</f>
        <v>971.10834639999666</v>
      </c>
      <c r="L132" s="4">
        <f>'C21_LandUse_2017'!L132-'C21_LandUse_2013'!L132</f>
        <v>11.676748420000003</v>
      </c>
      <c r="M132" s="4">
        <f>'C21_LandUse_2017'!M132-'C21_LandUse_2013'!M132</f>
        <v>192.04064000000017</v>
      </c>
      <c r="N132" s="4">
        <f>'C21_LandUse_2017'!N132-'C21_LandUse_2013'!N132</f>
        <v>267.20902000000024</v>
      </c>
      <c r="O132" s="4">
        <f>'C21_LandUse_2017'!O132-'C21_LandUse_2013'!O132</f>
        <v>-3.7294350000011036</v>
      </c>
      <c r="P132" s="4">
        <f>'C21_LandUse_2017'!P132-'C21_LandUse_2013'!P132</f>
        <v>1.2641347999997379</v>
      </c>
      <c r="Q132" s="4">
        <f>'C21_LandUse_2017'!Q132-'C21_LandUse_2013'!Q132</f>
        <v>8.9469019999796728E-2</v>
      </c>
      <c r="R132" s="24">
        <f t="shared" si="20"/>
        <v>639.39351905780086</v>
      </c>
      <c r="S132" s="24">
        <f t="shared" si="21"/>
        <v>-12514.809913179994</v>
      </c>
      <c r="T132" s="24">
        <f t="shared" si="22"/>
        <v>1074.5590636039967</v>
      </c>
      <c r="U132" s="24">
        <f t="shared" si="23"/>
        <v>10800.901228999999</v>
      </c>
      <c r="V132" s="27">
        <f t="shared" si="24"/>
        <v>251.27271342000043</v>
      </c>
      <c r="W132" s="27">
        <f t="shared" si="25"/>
        <v>388.1208056378004</v>
      </c>
      <c r="X132" s="27">
        <f t="shared" si="26"/>
        <v>103.45071720400006</v>
      </c>
      <c r="Y132" s="27">
        <f t="shared" si="27"/>
        <v>971.10834639999666</v>
      </c>
      <c r="Z132" s="27">
        <f t="shared" si="28"/>
        <v>-12514.809913179994</v>
      </c>
      <c r="AA132" s="27">
        <f t="shared" si="29"/>
        <v>10800.901228999999</v>
      </c>
    </row>
    <row r="133" spans="1:27" x14ac:dyDescent="0.3">
      <c r="A133" s="11">
        <v>51113</v>
      </c>
      <c r="B133" s="11" t="s">
        <v>108</v>
      </c>
      <c r="C133" s="11" t="s">
        <v>55</v>
      </c>
      <c r="D133" s="4">
        <f>'C21_LandUse_2017'!D133-'C21_LandUse_2013'!D133</f>
        <v>40.593818794000001</v>
      </c>
      <c r="E133" s="4">
        <f>'C21_LandUse_2017'!E133-'C21_LandUse_2013'!E133</f>
        <v>52.175713000500764</v>
      </c>
      <c r="F133" s="4">
        <f>'C21_LandUse_2017'!F133-'C21_LandUse_2013'!F133</f>
        <v>-5.8272333796330003</v>
      </c>
      <c r="G133" s="4">
        <f>'C21_LandUse_2017'!G133-'C21_LandUse_2013'!G133</f>
        <v>-296.93006399998558</v>
      </c>
      <c r="H133" s="4">
        <f>'C21_LandUse_2017'!H133-'C21_LandUse_2013'!H133</f>
        <v>83.033180604900053</v>
      </c>
      <c r="I133" s="4">
        <f>'C21_LandUse_2017'!I133-'C21_LandUse_2013'!I133</f>
        <v>-10.541530701000056</v>
      </c>
      <c r="J133" s="4">
        <f>'C21_LandUse_2017'!J133-'C21_LandUse_2013'!J133</f>
        <v>15.146566199999825</v>
      </c>
      <c r="K133" s="4">
        <f>'C21_LandUse_2017'!K133-'C21_LandUse_2013'!K133</f>
        <v>86.340622391006036</v>
      </c>
      <c r="L133" s="4">
        <f>'C21_LandUse_2017'!L133-'C21_LandUse_2013'!L133</f>
        <v>2.9690998630000109</v>
      </c>
      <c r="M133" s="4">
        <f>'C21_LandUse_2017'!M133-'C21_LandUse_2013'!M133</f>
        <v>19.554954189999989</v>
      </c>
      <c r="N133" s="4">
        <f>'C21_LandUse_2017'!N133-'C21_LandUse_2013'!N133</f>
        <v>14.005112459999964</v>
      </c>
      <c r="O133" s="4">
        <f>'C21_LandUse_2017'!O133-'C21_LandUse_2013'!O133</f>
        <v>-0.54644999999982247</v>
      </c>
      <c r="P133" s="4">
        <f>'C21_LandUse_2017'!P133-'C21_LandUse_2013'!P133</f>
        <v>3.1447000000014214E-2</v>
      </c>
      <c r="Q133" s="4">
        <f>'C21_LandUse_2017'!Q133-'C21_LandUse_2013'!Q133</f>
        <v>3.2450000000068258E-3</v>
      </c>
      <c r="R133" s="24">
        <f t="shared" si="20"/>
        <v>149.61463521089996</v>
      </c>
      <c r="S133" s="24">
        <f t="shared" si="21"/>
        <v>-297.44182199998539</v>
      </c>
      <c r="T133" s="24">
        <f t="shared" si="22"/>
        <v>132.68910201187379</v>
      </c>
      <c r="U133" s="24">
        <f t="shared" si="23"/>
        <v>15.146566199999825</v>
      </c>
      <c r="V133" s="27">
        <f t="shared" si="24"/>
        <v>75.460749766900008</v>
      </c>
      <c r="W133" s="27">
        <f t="shared" si="25"/>
        <v>74.153885443999954</v>
      </c>
      <c r="X133" s="27">
        <f t="shared" si="26"/>
        <v>46.348479620867764</v>
      </c>
      <c r="Y133" s="27">
        <f t="shared" si="27"/>
        <v>86.340622391006036</v>
      </c>
      <c r="Z133" s="27">
        <f t="shared" si="28"/>
        <v>-297.44182199998539</v>
      </c>
      <c r="AA133" s="27">
        <f t="shared" si="29"/>
        <v>15.146566199999825</v>
      </c>
    </row>
    <row r="134" spans="1:27" x14ac:dyDescent="0.3">
      <c r="A134" s="11">
        <v>51115</v>
      </c>
      <c r="B134" s="11" t="s">
        <v>108</v>
      </c>
      <c r="C134" s="11" t="s">
        <v>145</v>
      </c>
      <c r="D134" s="4">
        <f>'C21_LandUse_2017'!D134-'C21_LandUse_2013'!D134</f>
        <v>8.3262565500000001</v>
      </c>
      <c r="E134" s="4">
        <f>'C21_LandUse_2017'!E134-'C21_LandUse_2013'!E134</f>
        <v>36.993461600000046</v>
      </c>
      <c r="F134" s="4">
        <f>'C21_LandUse_2017'!F134-'C21_LandUse_2013'!F134</f>
        <v>-0.55796770000000029</v>
      </c>
      <c r="G134" s="4">
        <f>'C21_LandUse_2017'!G134-'C21_LandUse_2013'!G134</f>
        <v>-788.51797000000079</v>
      </c>
      <c r="H134" s="4">
        <f>'C21_LandUse_2017'!H134-'C21_LandUse_2013'!H134</f>
        <v>-15.586659999999938</v>
      </c>
      <c r="I134" s="4">
        <f>'C21_LandUse_2017'!I134-'C21_LandUse_2013'!I134</f>
        <v>-2.1349500000000035</v>
      </c>
      <c r="J134" s="4">
        <f>'C21_LandUse_2017'!J134-'C21_LandUse_2013'!J134</f>
        <v>679.08384999999998</v>
      </c>
      <c r="K134" s="4">
        <f>'C21_LandUse_2017'!K134-'C21_LandUse_2013'!K134</f>
        <v>1.1792699999999741</v>
      </c>
      <c r="L134" s="4">
        <f>'C21_LandUse_2017'!L134-'C21_LandUse_2013'!L134</f>
        <v>-1.0065399999999727</v>
      </c>
      <c r="M134" s="4">
        <f>'C21_LandUse_2017'!M134-'C21_LandUse_2013'!M134</f>
        <v>-7.0140000000001237</v>
      </c>
      <c r="N134" s="4">
        <f>'C21_LandUse_2017'!N134-'C21_LandUse_2013'!N134</f>
        <v>73.774199999999837</v>
      </c>
      <c r="O134" s="4">
        <f>'C21_LandUse_2017'!O134-'C21_LandUse_2013'!O134</f>
        <v>12.611789999999928</v>
      </c>
      <c r="P134" s="4">
        <f>'C21_LandUse_2017'!P134-'C21_LandUse_2013'!P134</f>
        <v>2.6785229000000044</v>
      </c>
      <c r="Q134" s="4">
        <f>'C21_LandUse_2017'!Q134-'C21_LandUse_2013'!Q134</f>
        <v>0.17517072000009648</v>
      </c>
      <c r="R134" s="24">
        <f t="shared" si="20"/>
        <v>56.358306549999796</v>
      </c>
      <c r="S134" s="24">
        <f t="shared" si="21"/>
        <v>-773.0524863800008</v>
      </c>
      <c r="T134" s="24">
        <f t="shared" si="22"/>
        <v>37.614763900000021</v>
      </c>
      <c r="U134" s="24">
        <f t="shared" si="23"/>
        <v>679.08384999999998</v>
      </c>
      <c r="V134" s="27">
        <f t="shared" si="24"/>
        <v>-18.728149999999914</v>
      </c>
      <c r="W134" s="27">
        <f t="shared" si="25"/>
        <v>75.08645654999971</v>
      </c>
      <c r="X134" s="27">
        <f t="shared" si="26"/>
        <v>36.435493900000047</v>
      </c>
      <c r="Y134" s="27">
        <f t="shared" si="27"/>
        <v>1.1792699999999741</v>
      </c>
      <c r="Z134" s="27">
        <f t="shared" si="28"/>
        <v>-773.0524863800008</v>
      </c>
      <c r="AA134" s="27">
        <f t="shared" si="29"/>
        <v>679.08384999999998</v>
      </c>
    </row>
    <row r="135" spans="1:27" x14ac:dyDescent="0.3">
      <c r="A135" s="11">
        <v>51119</v>
      </c>
      <c r="B135" s="11" t="s">
        <v>108</v>
      </c>
      <c r="C135" s="11" t="s">
        <v>146</v>
      </c>
      <c r="D135" s="4">
        <f>'C21_LandUse_2017'!D135-'C21_LandUse_2013'!D135</f>
        <v>10.785932280000001</v>
      </c>
      <c r="E135" s="4">
        <f>'C21_LandUse_2017'!E135-'C21_LandUse_2013'!E135</f>
        <v>237.65431900000112</v>
      </c>
      <c r="F135" s="4">
        <f>'C21_LandUse_2017'!F135-'C21_LandUse_2013'!F135</f>
        <v>-0.17755590000000021</v>
      </c>
      <c r="G135" s="4">
        <f>'C21_LandUse_2017'!G135-'C21_LandUse_2013'!G135</f>
        <v>-1640.9310999999943</v>
      </c>
      <c r="H135" s="4">
        <f>'C21_LandUse_2017'!H135-'C21_LandUse_2013'!H135</f>
        <v>-3.485369999999989</v>
      </c>
      <c r="I135" s="4">
        <f>'C21_LandUse_2017'!I135-'C21_LandUse_2013'!I135</f>
        <v>-1.1522999999999683</v>
      </c>
      <c r="J135" s="4">
        <f>'C21_LandUse_2017'!J135-'C21_LandUse_2013'!J135</f>
        <v>1235.7145000000003</v>
      </c>
      <c r="K135" s="4">
        <f>'C21_LandUse_2017'!K135-'C21_LandUse_2013'!K135</f>
        <v>65.603967000000011</v>
      </c>
      <c r="L135" s="4">
        <f>'C21_LandUse_2017'!L135-'C21_LandUse_2013'!L135</f>
        <v>-5.3425100000000612</v>
      </c>
      <c r="M135" s="4">
        <f>'C21_LandUse_2017'!M135-'C21_LandUse_2013'!M135</f>
        <v>14.208300000000236</v>
      </c>
      <c r="N135" s="4">
        <f>'C21_LandUse_2017'!N135-'C21_LandUse_2013'!N135</f>
        <v>87.529899999999543</v>
      </c>
      <c r="O135" s="4">
        <f>'C21_LandUse_2017'!O135-'C21_LandUse_2013'!O135</f>
        <v>-0.75379999999995562</v>
      </c>
      <c r="P135" s="4">
        <f>'C21_LandUse_2017'!P135-'C21_LandUse_2013'!P135</f>
        <v>0.29621999999994841</v>
      </c>
      <c r="Q135" s="4">
        <f>'C21_LandUse_2017'!Q135-'C21_LandUse_2013'!Q135</f>
        <v>5.1510000000007494E-2</v>
      </c>
      <c r="R135" s="24">
        <f t="shared" si="20"/>
        <v>102.54395227999976</v>
      </c>
      <c r="S135" s="24">
        <f t="shared" si="21"/>
        <v>-1641.3371699999943</v>
      </c>
      <c r="T135" s="24">
        <f t="shared" si="22"/>
        <v>303.08073010000112</v>
      </c>
      <c r="U135" s="24">
        <f t="shared" si="23"/>
        <v>1235.7145000000003</v>
      </c>
      <c r="V135" s="27">
        <f t="shared" si="24"/>
        <v>-9.9801800000000185</v>
      </c>
      <c r="W135" s="27">
        <f t="shared" si="25"/>
        <v>112.52413227999978</v>
      </c>
      <c r="X135" s="27">
        <f t="shared" si="26"/>
        <v>237.47676310000114</v>
      </c>
      <c r="Y135" s="27">
        <f t="shared" si="27"/>
        <v>65.603967000000011</v>
      </c>
      <c r="Z135" s="27">
        <f t="shared" si="28"/>
        <v>-1641.3371699999943</v>
      </c>
      <c r="AA135" s="27">
        <f t="shared" si="29"/>
        <v>1235.7145000000003</v>
      </c>
    </row>
    <row r="136" spans="1:27" x14ac:dyDescent="0.3">
      <c r="A136" s="11">
        <v>51121</v>
      </c>
      <c r="B136" s="11" t="s">
        <v>108</v>
      </c>
      <c r="C136" s="11" t="s">
        <v>37</v>
      </c>
      <c r="D136" s="4">
        <f>'C21_LandUse_2017'!D136-'C21_LandUse_2013'!D136</f>
        <v>-80.738594000000006</v>
      </c>
      <c r="E136" s="4">
        <f>'C21_LandUse_2017'!E136-'C21_LandUse_2013'!E136</f>
        <v>3.0682555000003049</v>
      </c>
      <c r="F136" s="4">
        <f>'C21_LandUse_2017'!F136-'C21_LandUse_2013'!F136</f>
        <v>-0.54515069999999355</v>
      </c>
      <c r="G136" s="4">
        <f>'C21_LandUse_2017'!G136-'C21_LandUse_2013'!G136</f>
        <v>-90.463689999975031</v>
      </c>
      <c r="H136" s="4">
        <f>'C21_LandUse_2017'!H136-'C21_LandUse_2013'!H136</f>
        <v>342.68082170999969</v>
      </c>
      <c r="I136" s="4">
        <f>'C21_LandUse_2017'!I136-'C21_LandUse_2013'!I136</f>
        <v>24.914569999999912</v>
      </c>
      <c r="J136" s="4">
        <f>'C21_LandUse_2017'!J136-'C21_LandUse_2013'!J136</f>
        <v>-482.09442000000035</v>
      </c>
      <c r="K136" s="4">
        <f>'C21_LandUse_2017'!K136-'C21_LandUse_2013'!K136</f>
        <v>53.346785000001546</v>
      </c>
      <c r="L136" s="4">
        <f>'C21_LandUse_2017'!L136-'C21_LandUse_2013'!L136</f>
        <v>-54.729972109999949</v>
      </c>
      <c r="M136" s="4">
        <f>'C21_LandUse_2017'!M136-'C21_LandUse_2013'!M136</f>
        <v>-44.028687300000001</v>
      </c>
      <c r="N136" s="4">
        <f>'C21_LandUse_2017'!N136-'C21_LandUse_2013'!N136</f>
        <v>329.147495969999</v>
      </c>
      <c r="O136" s="4">
        <f>'C21_LandUse_2017'!O136-'C21_LandUse_2013'!O136</f>
        <v>-0.65699999999992542</v>
      </c>
      <c r="P136" s="4">
        <f>'C21_LandUse_2017'!P136-'C21_LandUse_2013'!P136</f>
        <v>7.821060000000557E-2</v>
      </c>
      <c r="Q136" s="4">
        <f>'C21_LandUse_2017'!Q136-'C21_LandUse_2013'!Q136</f>
        <v>7.9699999997018267E-5</v>
      </c>
      <c r="R136" s="24">
        <f t="shared" si="20"/>
        <v>517.24563426999862</v>
      </c>
      <c r="S136" s="24">
        <f t="shared" si="21"/>
        <v>-91.042399699974951</v>
      </c>
      <c r="T136" s="24">
        <f t="shared" si="22"/>
        <v>55.869889800001857</v>
      </c>
      <c r="U136" s="24">
        <f t="shared" si="23"/>
        <v>-482.09442000000035</v>
      </c>
      <c r="V136" s="27">
        <f t="shared" si="24"/>
        <v>312.86541959999965</v>
      </c>
      <c r="W136" s="27">
        <f t="shared" si="25"/>
        <v>204.38021466999899</v>
      </c>
      <c r="X136" s="27">
        <f t="shared" si="26"/>
        <v>2.5231048000003113</v>
      </c>
      <c r="Y136" s="27">
        <f t="shared" si="27"/>
        <v>53.346785000001546</v>
      </c>
      <c r="Z136" s="27">
        <f t="shared" si="28"/>
        <v>-91.042399699974951</v>
      </c>
      <c r="AA136" s="27">
        <f t="shared" si="29"/>
        <v>-482.09442000000035</v>
      </c>
    </row>
    <row r="137" spans="1:27" x14ac:dyDescent="0.3">
      <c r="A137" s="11">
        <v>51125</v>
      </c>
      <c r="B137" s="11" t="s">
        <v>108</v>
      </c>
      <c r="C137" s="11" t="s">
        <v>147</v>
      </c>
      <c r="D137" s="4">
        <f>'C21_LandUse_2017'!D137-'C21_LandUse_2013'!D137</f>
        <v>55.685320710399992</v>
      </c>
      <c r="E137" s="4">
        <f>'C21_LandUse_2017'!E137-'C21_LandUse_2013'!E137</f>
        <v>105.21281004434013</v>
      </c>
      <c r="F137" s="4">
        <f>'C21_LandUse_2017'!F137-'C21_LandUse_2013'!F137</f>
        <v>-2.3086944777699969</v>
      </c>
      <c r="G137" s="4">
        <f>'C21_LandUse_2017'!G137-'C21_LandUse_2013'!G137</f>
        <v>-5131.4499260000011</v>
      </c>
      <c r="H137" s="4">
        <f>'C21_LandUse_2017'!H137-'C21_LandUse_2013'!H137</f>
        <v>218.60919479799986</v>
      </c>
      <c r="I137" s="4">
        <f>'C21_LandUse_2017'!I137-'C21_LandUse_2013'!I137</f>
        <v>-8.4843364000000747</v>
      </c>
      <c r="J137" s="4">
        <f>'C21_LandUse_2017'!J137-'C21_LandUse_2013'!J137</f>
        <v>4474.1320061000006</v>
      </c>
      <c r="K137" s="4">
        <f>'C21_LandUse_2017'!K137-'C21_LandUse_2013'!K137</f>
        <v>236.6229700799995</v>
      </c>
      <c r="L137" s="4">
        <f>'C21_LandUse_2017'!L137-'C21_LandUse_2013'!L137</f>
        <v>-113.98685019999994</v>
      </c>
      <c r="M137" s="4">
        <f>'C21_LandUse_2017'!M137-'C21_LandUse_2013'!M137</f>
        <v>20.208851500000037</v>
      </c>
      <c r="N137" s="4">
        <f>'C21_LandUse_2017'!N137-'C21_LandUse_2013'!N137</f>
        <v>144.67712699999993</v>
      </c>
      <c r="O137" s="4">
        <f>'C21_LandUse_2017'!O137-'C21_LandUse_2013'!O137</f>
        <v>1.0601799999999457</v>
      </c>
      <c r="P137" s="4">
        <f>'C21_LandUse_2017'!P137-'C21_LandUse_2013'!P137</f>
        <v>2.9576999999903819E-2</v>
      </c>
      <c r="Q137" s="4">
        <f>'C21_LandUse_2017'!Q137-'C21_LandUse_2013'!Q137</f>
        <v>4.1515810000305464E-3</v>
      </c>
      <c r="R137" s="24">
        <f t="shared" si="20"/>
        <v>316.70930740839981</v>
      </c>
      <c r="S137" s="24">
        <f t="shared" si="21"/>
        <v>-5130.3560174190006</v>
      </c>
      <c r="T137" s="24">
        <f t="shared" si="22"/>
        <v>339.52708564656962</v>
      </c>
      <c r="U137" s="24">
        <f t="shared" si="23"/>
        <v>4474.1320061000006</v>
      </c>
      <c r="V137" s="27">
        <f t="shared" si="24"/>
        <v>96.138008197999852</v>
      </c>
      <c r="W137" s="27">
        <f t="shared" si="25"/>
        <v>220.57129921039996</v>
      </c>
      <c r="X137" s="27">
        <f t="shared" si="26"/>
        <v>102.90411556657014</v>
      </c>
      <c r="Y137" s="27">
        <f t="shared" si="27"/>
        <v>236.6229700799995</v>
      </c>
      <c r="Z137" s="27">
        <f t="shared" si="28"/>
        <v>-5130.3560174190006</v>
      </c>
      <c r="AA137" s="27">
        <f t="shared" si="29"/>
        <v>4474.1320061000006</v>
      </c>
    </row>
    <row r="138" spans="1:27" x14ac:dyDescent="0.3">
      <c r="A138" s="11">
        <v>51127</v>
      </c>
      <c r="B138" s="11" t="s">
        <v>108</v>
      </c>
      <c r="C138" s="11" t="s">
        <v>148</v>
      </c>
      <c r="D138" s="4">
        <f>'C21_LandUse_2017'!D138-'C21_LandUse_2013'!D138</f>
        <v>144.89306909000001</v>
      </c>
      <c r="E138" s="4">
        <f>'C21_LandUse_2017'!E138-'C21_LandUse_2013'!E138</f>
        <v>489.58316247000039</v>
      </c>
      <c r="F138" s="4">
        <f>'C21_LandUse_2017'!F138-'C21_LandUse_2013'!F138</f>
        <v>1.2205383499999996</v>
      </c>
      <c r="G138" s="4">
        <f>'C21_LandUse_2017'!G138-'C21_LandUse_2013'!G138</f>
        <v>-3989.080420000013</v>
      </c>
      <c r="H138" s="4">
        <f>'C21_LandUse_2017'!H138-'C21_LandUse_2013'!H138</f>
        <v>37.800427000000127</v>
      </c>
      <c r="I138" s="4">
        <f>'C21_LandUse_2017'!I138-'C21_LandUse_2013'!I138</f>
        <v>13.878364500000089</v>
      </c>
      <c r="J138" s="4">
        <f>'C21_LandUse_2017'!J138-'C21_LandUse_2013'!J138</f>
        <v>3094.8488699999998</v>
      </c>
      <c r="K138" s="4">
        <f>'C21_LandUse_2017'!K138-'C21_LandUse_2013'!K138</f>
        <v>43.536553999999796</v>
      </c>
      <c r="L138" s="4">
        <f>'C21_LandUse_2017'!L138-'C21_LandUse_2013'!L138</f>
        <v>-22.272165000000086</v>
      </c>
      <c r="M138" s="4">
        <f>'C21_LandUse_2017'!M138-'C21_LandUse_2013'!M138</f>
        <v>9.5527609999999186</v>
      </c>
      <c r="N138" s="4">
        <f>'C21_LandUse_2017'!N138-'C21_LandUse_2013'!N138</f>
        <v>174.15671999999995</v>
      </c>
      <c r="O138" s="4">
        <f>'C21_LandUse_2017'!O138-'C21_LandUse_2013'!O138</f>
        <v>1.6939000000002125</v>
      </c>
      <c r="P138" s="4">
        <f>'C21_LandUse_2017'!P138-'C21_LandUse_2013'!P138</f>
        <v>0.20326399999976275</v>
      </c>
      <c r="Q138" s="4">
        <f>'C21_LandUse_2017'!Q138-'C21_LandUse_2013'!Q138</f>
        <v>-4.5999999999821739E-3</v>
      </c>
      <c r="R138" s="24">
        <f t="shared" si="20"/>
        <v>358.00917659000004</v>
      </c>
      <c r="S138" s="24">
        <f t="shared" si="21"/>
        <v>-3987.1878560000132</v>
      </c>
      <c r="T138" s="24">
        <f t="shared" si="22"/>
        <v>534.34025482000015</v>
      </c>
      <c r="U138" s="24">
        <f t="shared" si="23"/>
        <v>3094.8488699999998</v>
      </c>
      <c r="V138" s="27">
        <f t="shared" si="24"/>
        <v>29.406626500000129</v>
      </c>
      <c r="W138" s="27">
        <f t="shared" si="25"/>
        <v>328.60255008999991</v>
      </c>
      <c r="X138" s="27">
        <f t="shared" si="26"/>
        <v>490.80370082000042</v>
      </c>
      <c r="Y138" s="27">
        <f t="shared" si="27"/>
        <v>43.536553999999796</v>
      </c>
      <c r="Z138" s="27">
        <f t="shared" si="28"/>
        <v>-3987.1878560000132</v>
      </c>
      <c r="AA138" s="27">
        <f t="shared" si="29"/>
        <v>3094.8488699999998</v>
      </c>
    </row>
    <row r="139" spans="1:27" x14ac:dyDescent="0.3">
      <c r="A139" s="11">
        <v>51131</v>
      </c>
      <c r="B139" s="11" t="s">
        <v>108</v>
      </c>
      <c r="C139" s="11" t="s">
        <v>149</v>
      </c>
      <c r="D139" s="4">
        <f>'C21_LandUse_2017'!D139-'C21_LandUse_2013'!D139</f>
        <v>-128.5063822285</v>
      </c>
      <c r="E139" s="4">
        <f>'C21_LandUse_2017'!E139-'C21_LandUse_2013'!E139</f>
        <v>23.10338000000047</v>
      </c>
      <c r="F139" s="4">
        <f>'C21_LandUse_2017'!F139-'C21_LandUse_2013'!F139</f>
        <v>-0.16965895800000008</v>
      </c>
      <c r="G139" s="4">
        <f>'C21_LandUse_2017'!G139-'C21_LandUse_2013'!G139</f>
        <v>-81.593830000001617</v>
      </c>
      <c r="H139" s="4">
        <f>'C21_LandUse_2017'!H139-'C21_LandUse_2013'!H139</f>
        <v>37.010300000000143</v>
      </c>
      <c r="I139" s="4">
        <f>'C21_LandUse_2017'!I139-'C21_LandUse_2013'!I139</f>
        <v>13.732000999999855</v>
      </c>
      <c r="J139" s="4">
        <f>'C21_LandUse_2017'!J139-'C21_LandUse_2013'!J139</f>
        <v>-69.138200000000325</v>
      </c>
      <c r="K139" s="4">
        <f>'C21_LandUse_2017'!K139-'C21_LandUse_2013'!K139</f>
        <v>2.0085870999999997</v>
      </c>
      <c r="L139" s="4">
        <f>'C21_LandUse_2017'!L139-'C21_LandUse_2013'!L139</f>
        <v>13.38027629000004</v>
      </c>
      <c r="M139" s="4">
        <f>'C21_LandUse_2017'!M139-'C21_LandUse_2013'!M139</f>
        <v>55.444329999999809</v>
      </c>
      <c r="N139" s="4">
        <f>'C21_LandUse_2017'!N139-'C21_LandUse_2013'!N139</f>
        <v>134.72895000000062</v>
      </c>
      <c r="O139" s="4">
        <f>'C21_LandUse_2017'!O139-'C21_LandUse_2013'!O139</f>
        <v>-0.17050000000017462</v>
      </c>
      <c r="P139" s="4">
        <f>'C21_LandUse_2017'!P139-'C21_LandUse_2013'!P139</f>
        <v>0.14637339999995902</v>
      </c>
      <c r="Q139" s="4">
        <f>'C21_LandUse_2017'!Q139-'C21_LandUse_2013'!Q139</f>
        <v>1.8103000000337488E-2</v>
      </c>
      <c r="R139" s="24">
        <f t="shared" si="20"/>
        <v>125.78947506150047</v>
      </c>
      <c r="S139" s="24">
        <f t="shared" si="21"/>
        <v>-81.599853600001495</v>
      </c>
      <c r="T139" s="24">
        <f t="shared" si="22"/>
        <v>24.942308142000471</v>
      </c>
      <c r="U139" s="24">
        <f t="shared" si="23"/>
        <v>-69.138200000000325</v>
      </c>
      <c r="V139" s="27">
        <f t="shared" si="24"/>
        <v>64.122577290000038</v>
      </c>
      <c r="W139" s="27">
        <f t="shared" si="25"/>
        <v>61.66689777150043</v>
      </c>
      <c r="X139" s="27">
        <f t="shared" si="26"/>
        <v>22.933721042000471</v>
      </c>
      <c r="Y139" s="27">
        <f t="shared" si="27"/>
        <v>2.0085870999999997</v>
      </c>
      <c r="Z139" s="27">
        <f t="shared" si="28"/>
        <v>-81.599853600001495</v>
      </c>
      <c r="AA139" s="27">
        <f t="shared" si="29"/>
        <v>-69.138200000000325</v>
      </c>
    </row>
    <row r="140" spans="1:27" x14ac:dyDescent="0.3">
      <c r="A140" s="11">
        <v>51133</v>
      </c>
      <c r="B140" s="11" t="s">
        <v>108</v>
      </c>
      <c r="C140" s="11" t="s">
        <v>97</v>
      </c>
      <c r="D140" s="4">
        <f>'C21_LandUse_2017'!D140-'C21_LandUse_2013'!D140</f>
        <v>17.760040844400002</v>
      </c>
      <c r="E140" s="4">
        <f>'C21_LandUse_2017'!E140-'C21_LandUse_2013'!E140</f>
        <v>1113.7491940260006</v>
      </c>
      <c r="F140" s="4">
        <f>'C21_LandUse_2017'!F140-'C21_LandUse_2013'!F140</f>
        <v>0.27728489219999997</v>
      </c>
      <c r="G140" s="4">
        <f>'C21_LandUse_2017'!G140-'C21_LandUse_2013'!G140</f>
        <v>-2149.4763879999955</v>
      </c>
      <c r="H140" s="4">
        <f>'C21_LandUse_2017'!H140-'C21_LandUse_2013'!H140</f>
        <v>-24.058434899999838</v>
      </c>
      <c r="I140" s="4">
        <f>'C21_LandUse_2017'!I140-'C21_LandUse_2013'!I140</f>
        <v>-6.2092929999998887</v>
      </c>
      <c r="J140" s="4">
        <f>'C21_LandUse_2017'!J140-'C21_LandUse_2013'!J140</f>
        <v>765.81220499999995</v>
      </c>
      <c r="K140" s="4">
        <f>'C21_LandUse_2017'!K140-'C21_LandUse_2013'!K140</f>
        <v>220.20576525240017</v>
      </c>
      <c r="L140" s="4">
        <f>'C21_LandUse_2017'!L140-'C21_LandUse_2013'!L140</f>
        <v>0.30390299999999115</v>
      </c>
      <c r="M140" s="4">
        <f>'C21_LandUse_2017'!M140-'C21_LandUse_2013'!M140</f>
        <v>-2.3073099999992337</v>
      </c>
      <c r="N140" s="4">
        <f>'C21_LandUse_2017'!N140-'C21_LandUse_2013'!N140</f>
        <v>64.085861999999906</v>
      </c>
      <c r="O140" s="4">
        <f>'C21_LandUse_2017'!O140-'C21_LandUse_2013'!O140</f>
        <v>-0.6535239999998339</v>
      </c>
      <c r="P140" s="4">
        <f>'C21_LandUse_2017'!P140-'C21_LandUse_2013'!P140</f>
        <v>0.5033067580000079</v>
      </c>
      <c r="Q140" s="4">
        <f>'C21_LandUse_2017'!Q140-'C21_LandUse_2013'!Q140</f>
        <v>7.3780000002443558E-4</v>
      </c>
      <c r="R140" s="24">
        <f t="shared" si="20"/>
        <v>49.574767944400939</v>
      </c>
      <c r="S140" s="24">
        <f t="shared" si="21"/>
        <v>-2149.6258674419951</v>
      </c>
      <c r="T140" s="24">
        <f t="shared" si="22"/>
        <v>1334.2322441706008</v>
      </c>
      <c r="U140" s="24">
        <f t="shared" si="23"/>
        <v>765.81220499999995</v>
      </c>
      <c r="V140" s="27">
        <f t="shared" si="24"/>
        <v>-29.963824899999736</v>
      </c>
      <c r="W140" s="27">
        <f t="shared" si="25"/>
        <v>79.538592844400682</v>
      </c>
      <c r="X140" s="27">
        <f t="shared" si="26"/>
        <v>1114.0264789182006</v>
      </c>
      <c r="Y140" s="27">
        <f t="shared" si="27"/>
        <v>220.20576525240017</v>
      </c>
      <c r="Z140" s="27">
        <f t="shared" si="28"/>
        <v>-2149.6258674419951</v>
      </c>
      <c r="AA140" s="27">
        <f t="shared" si="29"/>
        <v>765.81220499999995</v>
      </c>
    </row>
    <row r="141" spans="1:27" x14ac:dyDescent="0.3">
      <c r="A141" s="11">
        <v>51135</v>
      </c>
      <c r="B141" s="11" t="s">
        <v>108</v>
      </c>
      <c r="C141" s="11" t="s">
        <v>150</v>
      </c>
      <c r="D141" s="4">
        <f>'C21_LandUse_2017'!D141-'C21_LandUse_2013'!D141</f>
        <v>-28.410370780760999</v>
      </c>
      <c r="E141" s="4">
        <f>'C21_LandUse_2017'!E141-'C21_LandUse_2013'!E141</f>
        <v>80.328499700000066</v>
      </c>
      <c r="F141" s="4">
        <f>'C21_LandUse_2017'!F141-'C21_LandUse_2013'!F141</f>
        <v>-1.6193863000000022</v>
      </c>
      <c r="G141" s="4">
        <f>'C21_LandUse_2017'!G141-'C21_LandUse_2013'!G141</f>
        <v>-7212.8563799999829</v>
      </c>
      <c r="H141" s="4">
        <f>'C21_LandUse_2017'!H141-'C21_LandUse_2013'!H141</f>
        <v>109.31858599999987</v>
      </c>
      <c r="I141" s="4">
        <f>'C21_LandUse_2017'!I141-'C21_LandUse_2013'!I141</f>
        <v>-9.5382799999999861</v>
      </c>
      <c r="J141" s="4">
        <f>'C21_LandUse_2017'!J141-'C21_LandUse_2013'!J141</f>
        <v>6195.6580900000008</v>
      </c>
      <c r="K141" s="4">
        <f>'C21_LandUse_2017'!K141-'C21_LandUse_2013'!K141</f>
        <v>788.29396999999881</v>
      </c>
      <c r="L141" s="4">
        <f>'C21_LandUse_2017'!L141-'C21_LandUse_2013'!L141</f>
        <v>9.0291419999999789</v>
      </c>
      <c r="M141" s="4">
        <f>'C21_LandUse_2017'!M141-'C21_LandUse_2013'!M141</f>
        <v>31.828527000000122</v>
      </c>
      <c r="N141" s="4">
        <f>'C21_LandUse_2017'!N141-'C21_LandUse_2013'!N141</f>
        <v>48.770089999999982</v>
      </c>
      <c r="O141" s="4">
        <f>'C21_LandUse_2017'!O141-'C21_LandUse_2013'!O141</f>
        <v>-0.3821100000000115</v>
      </c>
      <c r="P141" s="4">
        <f>'C21_LandUse_2017'!P141-'C21_LandUse_2013'!P141</f>
        <v>-9.1358000000000175</v>
      </c>
      <c r="Q141" s="4">
        <f>'C21_LandUse_2017'!Q141-'C21_LandUse_2013'!Q141</f>
        <v>-1.2768719999999689</v>
      </c>
      <c r="R141" s="24">
        <f t="shared" si="20"/>
        <v>160.99769421923895</v>
      </c>
      <c r="S141" s="24">
        <f t="shared" si="21"/>
        <v>-7223.6511619999837</v>
      </c>
      <c r="T141" s="24">
        <f t="shared" si="22"/>
        <v>867.0030833999989</v>
      </c>
      <c r="U141" s="24">
        <f t="shared" si="23"/>
        <v>6195.6580900000008</v>
      </c>
      <c r="V141" s="27">
        <f t="shared" si="24"/>
        <v>108.80944799999986</v>
      </c>
      <c r="W141" s="27">
        <f t="shared" si="25"/>
        <v>52.188246219239105</v>
      </c>
      <c r="X141" s="27">
        <f t="shared" si="26"/>
        <v>78.709113400000064</v>
      </c>
      <c r="Y141" s="27">
        <f t="shared" si="27"/>
        <v>788.29396999999881</v>
      </c>
      <c r="Z141" s="27">
        <f t="shared" si="28"/>
        <v>-7223.6511619999837</v>
      </c>
      <c r="AA141" s="27">
        <f t="shared" si="29"/>
        <v>6195.6580900000008</v>
      </c>
    </row>
    <row r="142" spans="1:27" x14ac:dyDescent="0.3">
      <c r="A142" s="11">
        <v>51137</v>
      </c>
      <c r="B142" s="11" t="s">
        <v>108</v>
      </c>
      <c r="C142" s="11" t="s">
        <v>151</v>
      </c>
      <c r="D142" s="4">
        <f>'C21_LandUse_2017'!D142-'C21_LandUse_2013'!D142</f>
        <v>-27.022435675200001</v>
      </c>
      <c r="E142" s="4">
        <f>'C21_LandUse_2017'!E142-'C21_LandUse_2013'!E142</f>
        <v>172.23578290899968</v>
      </c>
      <c r="F142" s="4">
        <f>'C21_LandUse_2017'!F142-'C21_LandUse_2013'!F142</f>
        <v>7.3344205000000073</v>
      </c>
      <c r="G142" s="4">
        <f>'C21_LandUse_2017'!G142-'C21_LandUse_2013'!G142</f>
        <v>-2828.6488700000191</v>
      </c>
      <c r="H142" s="4">
        <f>'C21_LandUse_2017'!H142-'C21_LandUse_2013'!H142</f>
        <v>109.04377100000011</v>
      </c>
      <c r="I142" s="4">
        <f>'C21_LandUse_2017'!I142-'C21_LandUse_2013'!I142</f>
        <v>-11.839833999999883</v>
      </c>
      <c r="J142" s="4">
        <f>'C21_LandUse_2017'!J142-'C21_LandUse_2013'!J142</f>
        <v>2263.5038399999999</v>
      </c>
      <c r="K142" s="4">
        <f>'C21_LandUse_2017'!K142-'C21_LandUse_2013'!K142</f>
        <v>79.56669200000033</v>
      </c>
      <c r="L142" s="4">
        <f>'C21_LandUse_2017'!L142-'C21_LandUse_2013'!L142</f>
        <v>20.013810000000007</v>
      </c>
      <c r="M142" s="4">
        <f>'C21_LandUse_2017'!M142-'C21_LandUse_2013'!M142</f>
        <v>74.44625300000007</v>
      </c>
      <c r="N142" s="4">
        <f>'C21_LandUse_2017'!N142-'C21_LandUse_2013'!N142</f>
        <v>135.4365600000001</v>
      </c>
      <c r="O142" s="4">
        <f>'C21_LandUse_2017'!O142-'C21_LandUse_2013'!O142</f>
        <v>5.9261999999998807</v>
      </c>
      <c r="P142" s="4">
        <f>'C21_LandUse_2017'!P142-'C21_LandUse_2013'!P142</f>
        <v>2.5270999999975174E-2</v>
      </c>
      <c r="Q142" s="4">
        <f>'C21_LandUse_2017'!Q142-'C21_LandUse_2013'!Q142</f>
        <v>-2.7216999999950531E-2</v>
      </c>
      <c r="R142" s="24">
        <f t="shared" si="20"/>
        <v>300.0781243248004</v>
      </c>
      <c r="S142" s="24">
        <f t="shared" si="21"/>
        <v>-2822.7246160000191</v>
      </c>
      <c r="T142" s="24">
        <f t="shared" si="22"/>
        <v>259.13689540900003</v>
      </c>
      <c r="U142" s="24">
        <f t="shared" si="23"/>
        <v>2263.5038399999999</v>
      </c>
      <c r="V142" s="27">
        <f t="shared" si="24"/>
        <v>117.21774700000023</v>
      </c>
      <c r="W142" s="27">
        <f t="shared" si="25"/>
        <v>182.86037732480017</v>
      </c>
      <c r="X142" s="27">
        <f t="shared" si="26"/>
        <v>179.5702034089997</v>
      </c>
      <c r="Y142" s="27">
        <f t="shared" si="27"/>
        <v>79.56669200000033</v>
      </c>
      <c r="Z142" s="27">
        <f t="shared" si="28"/>
        <v>-2822.7246160000191</v>
      </c>
      <c r="AA142" s="27">
        <f t="shared" si="29"/>
        <v>2263.5038399999999</v>
      </c>
    </row>
    <row r="143" spans="1:27" x14ac:dyDescent="0.3">
      <c r="A143" s="11">
        <v>51139</v>
      </c>
      <c r="B143" s="11" t="s">
        <v>108</v>
      </c>
      <c r="C143" s="11" t="s">
        <v>152</v>
      </c>
      <c r="D143" s="4">
        <f>'C21_LandUse_2017'!D143-'C21_LandUse_2013'!D143</f>
        <v>28.785036749029999</v>
      </c>
      <c r="E143" s="4">
        <f>'C21_LandUse_2017'!E143-'C21_LandUse_2013'!E143</f>
        <v>3.5351188089998686</v>
      </c>
      <c r="F143" s="4">
        <f>'C21_LandUse_2017'!F143-'C21_LandUse_2013'!F143</f>
        <v>-20.991261494599996</v>
      </c>
      <c r="G143" s="4">
        <f>'C21_LandUse_2017'!G143-'C21_LandUse_2013'!G143</f>
        <v>-241.3384887999855</v>
      </c>
      <c r="H143" s="4">
        <f>'C21_LandUse_2017'!H143-'C21_LandUse_2013'!H143</f>
        <v>28.114649999999983</v>
      </c>
      <c r="I143" s="4">
        <f>'C21_LandUse_2017'!I143-'C21_LandUse_2013'!I143</f>
        <v>-17.356986999999663</v>
      </c>
      <c r="J143" s="4">
        <f>'C21_LandUse_2017'!J143-'C21_LandUse_2013'!J143</f>
        <v>77.315046400000028</v>
      </c>
      <c r="K143" s="4">
        <f>'C21_LandUse_2017'!K143-'C21_LandUse_2013'!K143</f>
        <v>13.584598998000729</v>
      </c>
      <c r="L143" s="4">
        <f>'C21_LandUse_2017'!L143-'C21_LandUse_2013'!L143</f>
        <v>18.901867899999957</v>
      </c>
      <c r="M143" s="4">
        <f>'C21_LandUse_2017'!M143-'C21_LandUse_2013'!M143</f>
        <v>46.746810000000096</v>
      </c>
      <c r="N143" s="4">
        <f>'C21_LandUse_2017'!N143-'C21_LandUse_2013'!N143</f>
        <v>61.546218499999668</v>
      </c>
      <c r="O143" s="4">
        <f>'C21_LandUse_2017'!O143-'C21_LandUse_2013'!O143</f>
        <v>1.1234699999999975</v>
      </c>
      <c r="P143" s="4">
        <f>'C21_LandUse_2017'!P143-'C21_LandUse_2013'!P143</f>
        <v>2.9180900000000065E-2</v>
      </c>
      <c r="Q143" s="4">
        <f>'C21_LandUse_2017'!Q143-'C21_LandUse_2013'!Q143</f>
        <v>2.4409419999997795E-2</v>
      </c>
      <c r="R143" s="24">
        <f t="shared" si="20"/>
        <v>166.73759614903003</v>
      </c>
      <c r="S143" s="24">
        <f t="shared" si="21"/>
        <v>-240.16142847998549</v>
      </c>
      <c r="T143" s="24">
        <f t="shared" si="22"/>
        <v>-3.8715436875993987</v>
      </c>
      <c r="U143" s="24">
        <f t="shared" si="23"/>
        <v>77.315046400000028</v>
      </c>
      <c r="V143" s="27">
        <f t="shared" si="24"/>
        <v>29.659530900000277</v>
      </c>
      <c r="W143" s="27">
        <f t="shared" si="25"/>
        <v>137.07806524902975</v>
      </c>
      <c r="X143" s="27">
        <f t="shared" si="26"/>
        <v>-17.456142685600128</v>
      </c>
      <c r="Y143" s="27">
        <f t="shared" si="27"/>
        <v>13.584598998000729</v>
      </c>
      <c r="Z143" s="27">
        <f t="shared" si="28"/>
        <v>-240.16142847998549</v>
      </c>
      <c r="AA143" s="27">
        <f t="shared" si="29"/>
        <v>77.315046400000028</v>
      </c>
    </row>
    <row r="144" spans="1:27" x14ac:dyDescent="0.3">
      <c r="A144" s="11">
        <v>51145</v>
      </c>
      <c r="B144" s="11" t="s">
        <v>108</v>
      </c>
      <c r="C144" s="11" t="s">
        <v>153</v>
      </c>
      <c r="D144" s="4">
        <f>'C21_LandUse_2017'!D144-'C21_LandUse_2013'!D144</f>
        <v>338.95647729000001</v>
      </c>
      <c r="E144" s="4">
        <f>'C21_LandUse_2017'!E144-'C21_LandUse_2013'!E144</f>
        <v>135.0625254000006</v>
      </c>
      <c r="F144" s="4">
        <f>'C21_LandUse_2017'!F144-'C21_LandUse_2013'!F144</f>
        <v>1.400303540000003</v>
      </c>
      <c r="G144" s="4">
        <f>'C21_LandUse_2017'!G144-'C21_LandUse_2013'!G144</f>
        <v>-6160.7557299999899</v>
      </c>
      <c r="H144" s="4">
        <f>'C21_LandUse_2017'!H144-'C21_LandUse_2013'!H144</f>
        <v>200.43035000000009</v>
      </c>
      <c r="I144" s="4">
        <f>'C21_LandUse_2017'!I144-'C21_LandUse_2013'!I144</f>
        <v>-14.505470000000059</v>
      </c>
      <c r="J144" s="4">
        <f>'C21_LandUse_2017'!J144-'C21_LandUse_2013'!J144</f>
        <v>4983.7978199999998</v>
      </c>
      <c r="K144" s="4">
        <f>'C21_LandUse_2017'!K144-'C21_LandUse_2013'!K144</f>
        <v>110.95096899999953</v>
      </c>
      <c r="L144" s="4">
        <f>'C21_LandUse_2017'!L144-'C21_LandUse_2013'!L144</f>
        <v>-13.880831499999999</v>
      </c>
      <c r="M144" s="4">
        <f>'C21_LandUse_2017'!M144-'C21_LandUse_2013'!M144</f>
        <v>172.87574809999978</v>
      </c>
      <c r="N144" s="4">
        <f>'C21_LandUse_2017'!N144-'C21_LandUse_2013'!N144</f>
        <v>242.50038200000017</v>
      </c>
      <c r="O144" s="4">
        <f>'C21_LandUse_2017'!O144-'C21_LandUse_2013'!O144</f>
        <v>2.8698199999998906</v>
      </c>
      <c r="P144" s="4">
        <f>'C21_LandUse_2017'!P144-'C21_LandUse_2013'!P144</f>
        <v>0.30529999999998836</v>
      </c>
      <c r="Q144" s="4">
        <f>'C21_LandUse_2017'!Q144-'C21_LandUse_2013'!Q144</f>
        <v>-5.3439999999227439E-3</v>
      </c>
      <c r="R144" s="24">
        <f t="shared" si="20"/>
        <v>926.37665589000005</v>
      </c>
      <c r="S144" s="24">
        <f t="shared" si="21"/>
        <v>-6157.5859539999901</v>
      </c>
      <c r="T144" s="24">
        <f t="shared" si="22"/>
        <v>247.41379794000014</v>
      </c>
      <c r="U144" s="24">
        <f t="shared" si="23"/>
        <v>4983.7978199999998</v>
      </c>
      <c r="V144" s="27">
        <f t="shared" si="24"/>
        <v>172.04404850000003</v>
      </c>
      <c r="W144" s="27">
        <f t="shared" si="25"/>
        <v>754.33260739000002</v>
      </c>
      <c r="X144" s="27">
        <f t="shared" si="26"/>
        <v>136.46282894000061</v>
      </c>
      <c r="Y144" s="27">
        <f t="shared" si="27"/>
        <v>110.95096899999953</v>
      </c>
      <c r="Z144" s="27">
        <f t="shared" si="28"/>
        <v>-6157.5859539999901</v>
      </c>
      <c r="AA144" s="27">
        <f t="shared" si="29"/>
        <v>4983.7978199999998</v>
      </c>
    </row>
    <row r="145" spans="1:27" x14ac:dyDescent="0.3">
      <c r="A145" s="11">
        <v>51147</v>
      </c>
      <c r="B145" s="11" t="s">
        <v>108</v>
      </c>
      <c r="C145" s="11" t="s">
        <v>154</v>
      </c>
      <c r="D145" s="4">
        <f>'C21_LandUse_2017'!D145-'C21_LandUse_2013'!D145</f>
        <v>-52.399950920000002</v>
      </c>
      <c r="E145" s="4">
        <f>'C21_LandUse_2017'!E145-'C21_LandUse_2013'!E145</f>
        <v>12.90084668010013</v>
      </c>
      <c r="F145" s="4">
        <f>'C21_LandUse_2017'!F145-'C21_LandUse_2013'!F145</f>
        <v>-0.28250807500000263</v>
      </c>
      <c r="G145" s="4">
        <f>'C21_LandUse_2017'!G145-'C21_LandUse_2013'!G145</f>
        <v>-9147.5371764999873</v>
      </c>
      <c r="H145" s="4">
        <f>'C21_LandUse_2017'!H145-'C21_LandUse_2013'!H145</f>
        <v>130.28235799999993</v>
      </c>
      <c r="I145" s="4">
        <f>'C21_LandUse_2017'!I145-'C21_LandUse_2013'!I145</f>
        <v>-1.6660131000003275</v>
      </c>
      <c r="J145" s="4">
        <f>'C21_LandUse_2017'!J145-'C21_LandUse_2013'!J145</f>
        <v>7677.6534126999995</v>
      </c>
      <c r="K145" s="4">
        <f>'C21_LandUse_2017'!K145-'C21_LandUse_2013'!K145</f>
        <v>1200.7837757999987</v>
      </c>
      <c r="L145" s="4">
        <f>'C21_LandUse_2017'!L145-'C21_LandUse_2013'!L145</f>
        <v>5.6550234999999702</v>
      </c>
      <c r="M145" s="4">
        <f>'C21_LandUse_2017'!M145-'C21_LandUse_2013'!M145</f>
        <v>49.144410019999896</v>
      </c>
      <c r="N145" s="4">
        <f>'C21_LandUse_2017'!N145-'C21_LandUse_2013'!N145</f>
        <v>123.94892400000026</v>
      </c>
      <c r="O145" s="4">
        <f>'C21_LandUse_2017'!O145-'C21_LandUse_2013'!O145</f>
        <v>1.3459800000000541</v>
      </c>
      <c r="P145" s="4">
        <f>'C21_LandUse_2017'!P145-'C21_LandUse_2013'!P145</f>
        <v>0.15349999999853026</v>
      </c>
      <c r="Q145" s="4">
        <f>'C21_LandUse_2017'!Q145-'C21_LandUse_2013'!Q145</f>
        <v>2.9880000000048312E-2</v>
      </c>
      <c r="R145" s="24">
        <f t="shared" si="20"/>
        <v>254.96475149999972</v>
      </c>
      <c r="S145" s="24">
        <f t="shared" si="21"/>
        <v>-9146.0078164999886</v>
      </c>
      <c r="T145" s="24">
        <f t="shared" si="22"/>
        <v>1213.4021144050989</v>
      </c>
      <c r="U145" s="24">
        <f t="shared" si="23"/>
        <v>7677.6534126999995</v>
      </c>
      <c r="V145" s="27">
        <f t="shared" si="24"/>
        <v>134.27136839999957</v>
      </c>
      <c r="W145" s="27">
        <f t="shared" si="25"/>
        <v>120.69338310000015</v>
      </c>
      <c r="X145" s="27">
        <f t="shared" si="26"/>
        <v>12.618338605100128</v>
      </c>
      <c r="Y145" s="27">
        <f t="shared" si="27"/>
        <v>1200.7837757999987</v>
      </c>
      <c r="Z145" s="27">
        <f t="shared" si="28"/>
        <v>-9146.0078164999886</v>
      </c>
      <c r="AA145" s="27">
        <f t="shared" si="29"/>
        <v>7677.6534126999995</v>
      </c>
    </row>
    <row r="146" spans="1:27" x14ac:dyDescent="0.3">
      <c r="A146" s="11">
        <v>51149</v>
      </c>
      <c r="B146" s="11" t="s">
        <v>108</v>
      </c>
      <c r="C146" s="11" t="s">
        <v>155</v>
      </c>
      <c r="D146" s="4">
        <f>'C21_LandUse_2017'!D146-'C21_LandUse_2013'!D146</f>
        <v>-12.528651999999994</v>
      </c>
      <c r="E146" s="4">
        <f>'C21_LandUse_2017'!E146-'C21_LandUse_2013'!E146</f>
        <v>342.58823785999994</v>
      </c>
      <c r="F146" s="4">
        <f>'C21_LandUse_2017'!F146-'C21_LandUse_2013'!F146</f>
        <v>-0.66784662000000017</v>
      </c>
      <c r="G146" s="4">
        <f>'C21_LandUse_2017'!G146-'C21_LandUse_2013'!G146</f>
        <v>-7583.5609439999971</v>
      </c>
      <c r="H146" s="4">
        <f>'C21_LandUse_2017'!H146-'C21_LandUse_2013'!H146</f>
        <v>109.55669990000024</v>
      </c>
      <c r="I146" s="4">
        <f>'C21_LandUse_2017'!I146-'C21_LandUse_2013'!I146</f>
        <v>1.5267708999999741</v>
      </c>
      <c r="J146" s="4">
        <f>'C21_LandUse_2017'!J146-'C21_LandUse_2013'!J146</f>
        <v>6881.6683413999999</v>
      </c>
      <c r="K146" s="4">
        <f>'C21_LandUse_2017'!K146-'C21_LandUse_2013'!K146</f>
        <v>74.52147358000002</v>
      </c>
      <c r="L146" s="4">
        <f>'C21_LandUse_2017'!L146-'C21_LandUse_2013'!L146</f>
        <v>0.76483490000009624</v>
      </c>
      <c r="M146" s="4">
        <f>'C21_LandUse_2017'!M146-'C21_LandUse_2013'!M146</f>
        <v>47.035773800000243</v>
      </c>
      <c r="N146" s="4">
        <f>'C21_LandUse_2017'!N146-'C21_LandUse_2013'!N146</f>
        <v>141.42964629999915</v>
      </c>
      <c r="O146" s="4">
        <f>'C21_LandUse_2017'!O146-'C21_LandUse_2013'!O146</f>
        <v>-2.6698989999999867</v>
      </c>
      <c r="P146" s="4">
        <f>'C21_LandUse_2017'!P146-'C21_LandUse_2013'!P146</f>
        <v>0.31013309999980265</v>
      </c>
      <c r="Q146" s="4">
        <f>'C21_LandUse_2017'!Q146-'C21_LandUse_2013'!Q146</f>
        <v>3.0250019999584765E-2</v>
      </c>
      <c r="R146" s="24">
        <f t="shared" si="20"/>
        <v>287.78507379999974</v>
      </c>
      <c r="S146" s="24">
        <f t="shared" si="21"/>
        <v>-7585.8904598799982</v>
      </c>
      <c r="T146" s="24">
        <f t="shared" si="22"/>
        <v>416.44186481999998</v>
      </c>
      <c r="U146" s="24">
        <f t="shared" si="23"/>
        <v>6881.6683413999999</v>
      </c>
      <c r="V146" s="27">
        <f t="shared" si="24"/>
        <v>111.84830570000031</v>
      </c>
      <c r="W146" s="27">
        <f t="shared" si="25"/>
        <v>175.9367680999994</v>
      </c>
      <c r="X146" s="27">
        <f t="shared" si="26"/>
        <v>341.92039123999996</v>
      </c>
      <c r="Y146" s="27">
        <f t="shared" si="27"/>
        <v>74.52147358000002</v>
      </c>
      <c r="Z146" s="27">
        <f t="shared" si="28"/>
        <v>-7585.8904598799982</v>
      </c>
      <c r="AA146" s="27">
        <f t="shared" si="29"/>
        <v>6881.6683413999999</v>
      </c>
    </row>
    <row r="147" spans="1:27" x14ac:dyDescent="0.3">
      <c r="A147" s="11">
        <v>51153</v>
      </c>
      <c r="B147" s="11" t="s">
        <v>108</v>
      </c>
      <c r="C147" s="11" t="s">
        <v>156</v>
      </c>
      <c r="D147" s="4">
        <f>'C21_LandUse_2017'!D147-'C21_LandUse_2013'!D147</f>
        <v>1957.4610740000001</v>
      </c>
      <c r="E147" s="4">
        <f>'C21_LandUse_2017'!E147-'C21_LandUse_2013'!E147</f>
        <v>20.989936324139308</v>
      </c>
      <c r="F147" s="4">
        <f>'C21_LandUse_2017'!F147-'C21_LandUse_2013'!F147</f>
        <v>-2.1730103717709994</v>
      </c>
      <c r="G147" s="4">
        <f>'C21_LandUse_2017'!G147-'C21_LandUse_2013'!G147</f>
        <v>-1425.2795975999907</v>
      </c>
      <c r="H147" s="4">
        <f>'C21_LandUse_2017'!H147-'C21_LandUse_2013'!H147</f>
        <v>293.02026067999941</v>
      </c>
      <c r="I147" s="4">
        <f>'C21_LandUse_2017'!I147-'C21_LandUse_2013'!I147</f>
        <v>-127.95766479999838</v>
      </c>
      <c r="J147" s="4">
        <f>'C21_LandUse_2017'!J147-'C21_LandUse_2013'!J147</f>
        <v>-115.84822499999973</v>
      </c>
      <c r="K147" s="4">
        <f>'C21_LandUse_2017'!K147-'C21_LandUse_2013'!K147</f>
        <v>-63.803711409300377</v>
      </c>
      <c r="L147" s="4">
        <f>'C21_LandUse_2017'!L147-'C21_LandUse_2013'!L147</f>
        <v>9.1859352659000706</v>
      </c>
      <c r="M147" s="4">
        <f>'C21_LandUse_2017'!M147-'C21_LandUse_2013'!M147</f>
        <v>39.519622013000117</v>
      </c>
      <c r="N147" s="4">
        <f>'C21_LandUse_2017'!N147-'C21_LandUse_2013'!N147</f>
        <v>-576.16294818999449</v>
      </c>
      <c r="O147" s="4">
        <f>'C21_LandUse_2017'!O147-'C21_LandUse_2013'!O147</f>
        <v>-11.450023999999758</v>
      </c>
      <c r="P147" s="4">
        <f>'C21_LandUse_2017'!P147-'C21_LandUse_2013'!P147</f>
        <v>1.9324121966992607</v>
      </c>
      <c r="Q147" s="4">
        <f>'C21_LandUse_2017'!Q147-'C21_LandUse_2013'!Q147</f>
        <v>0.5593509999998787</v>
      </c>
      <c r="R147" s="24">
        <f t="shared" si="20"/>
        <v>1595.0662789689068</v>
      </c>
      <c r="S147" s="24">
        <f t="shared" si="21"/>
        <v>-1434.2378584032913</v>
      </c>
      <c r="T147" s="24">
        <f t="shared" si="22"/>
        <v>-44.986785456932068</v>
      </c>
      <c r="U147" s="24">
        <f t="shared" si="23"/>
        <v>-115.84822499999973</v>
      </c>
      <c r="V147" s="27">
        <f t="shared" si="24"/>
        <v>174.2485311459011</v>
      </c>
      <c r="W147" s="27">
        <f t="shared" si="25"/>
        <v>1420.8177478230057</v>
      </c>
      <c r="X147" s="27">
        <f t="shared" si="26"/>
        <v>18.816925952368308</v>
      </c>
      <c r="Y147" s="27">
        <f t="shared" si="27"/>
        <v>-63.803711409300377</v>
      </c>
      <c r="Z147" s="27">
        <f t="shared" si="28"/>
        <v>-1434.2378584032913</v>
      </c>
      <c r="AA147" s="27">
        <f t="shared" si="29"/>
        <v>-115.84822499999973</v>
      </c>
    </row>
    <row r="148" spans="1:27" x14ac:dyDescent="0.3">
      <c r="A148" s="11">
        <v>51157</v>
      </c>
      <c r="B148" s="11" t="s">
        <v>108</v>
      </c>
      <c r="C148" s="11" t="s">
        <v>157</v>
      </c>
      <c r="D148" s="4">
        <f>'C21_LandUse_2017'!D148-'C21_LandUse_2013'!D148</f>
        <v>18.799716062199998</v>
      </c>
      <c r="E148" s="4">
        <f>'C21_LandUse_2017'!E148-'C21_LandUse_2013'!E148</f>
        <v>-5.6883712359999663</v>
      </c>
      <c r="F148" s="4">
        <f>'C21_LandUse_2017'!F148-'C21_LandUse_2013'!F148</f>
        <v>2.8268119887999958</v>
      </c>
      <c r="G148" s="4">
        <f>'C21_LandUse_2017'!G148-'C21_LandUse_2013'!G148</f>
        <v>-70.604408100000001</v>
      </c>
      <c r="H148" s="4">
        <f>'C21_LandUse_2017'!H148-'C21_LandUse_2013'!H148</f>
        <v>35.476294980000034</v>
      </c>
      <c r="I148" s="4">
        <f>'C21_LandUse_2017'!I148-'C21_LandUse_2013'!I148</f>
        <v>-4.8973355000000538</v>
      </c>
      <c r="J148" s="4">
        <f>'C21_LandUse_2017'!J148-'C21_LandUse_2013'!J148</f>
        <v>25.60311772</v>
      </c>
      <c r="K148" s="4">
        <f>'C21_LandUse_2017'!K148-'C21_LandUse_2013'!K148</f>
        <v>-18.318361252502655</v>
      </c>
      <c r="L148" s="4">
        <f>'C21_LandUse_2017'!L148-'C21_LandUse_2013'!L148</f>
        <v>3.576684592999996</v>
      </c>
      <c r="M148" s="4">
        <f>'C21_LandUse_2017'!M148-'C21_LandUse_2013'!M148</f>
        <v>14.700390200000129</v>
      </c>
      <c r="N148" s="4">
        <f>'C21_LandUse_2017'!N148-'C21_LandUse_2013'!N148</f>
        <v>-1.073333399999683</v>
      </c>
      <c r="O148" s="4">
        <f>'C21_LandUse_2017'!O148-'C21_LandUse_2013'!O148</f>
        <v>-0.39560699999992721</v>
      </c>
      <c r="P148" s="4">
        <f>'C21_LandUse_2017'!P148-'C21_LandUse_2013'!P148</f>
        <v>4.6799999999791453E-3</v>
      </c>
      <c r="Q148" s="4">
        <f>'C21_LandUse_2017'!Q148-'C21_LandUse_2013'!Q148</f>
        <v>-2.746999999985178E-4</v>
      </c>
      <c r="R148" s="24">
        <f t="shared" si="20"/>
        <v>66.582416935200428</v>
      </c>
      <c r="S148" s="24">
        <f t="shared" si="21"/>
        <v>-70.995609799999954</v>
      </c>
      <c r="T148" s="24">
        <f t="shared" si="22"/>
        <v>-21.179920499702625</v>
      </c>
      <c r="U148" s="24">
        <f t="shared" si="23"/>
        <v>25.60311772</v>
      </c>
      <c r="V148" s="27">
        <f t="shared" si="24"/>
        <v>34.155644072999976</v>
      </c>
      <c r="W148" s="27">
        <f t="shared" si="25"/>
        <v>32.426772862200444</v>
      </c>
      <c r="X148" s="27">
        <f t="shared" si="26"/>
        <v>-2.8615592471999705</v>
      </c>
      <c r="Y148" s="27">
        <f t="shared" si="27"/>
        <v>-18.318361252502655</v>
      </c>
      <c r="Z148" s="27">
        <f t="shared" si="28"/>
        <v>-70.995609799999954</v>
      </c>
      <c r="AA148" s="27">
        <f t="shared" si="29"/>
        <v>25.60311772</v>
      </c>
    </row>
    <row r="149" spans="1:27" x14ac:dyDescent="0.3">
      <c r="A149" s="11">
        <v>51159</v>
      </c>
      <c r="B149" s="11" t="s">
        <v>108</v>
      </c>
      <c r="C149" s="11" t="s">
        <v>158</v>
      </c>
      <c r="D149" s="4">
        <f>'C21_LandUse_2017'!D149-'C21_LandUse_2013'!D149</f>
        <v>79.393341300000003</v>
      </c>
      <c r="E149" s="4">
        <f>'C21_LandUse_2017'!E149-'C21_LandUse_2013'!E149</f>
        <v>624.76706759999797</v>
      </c>
      <c r="F149" s="4">
        <f>'C21_LandUse_2017'!F149-'C21_LandUse_2013'!F149</f>
        <v>0.30726714999999993</v>
      </c>
      <c r="G149" s="4">
        <f>'C21_LandUse_2017'!G149-'C21_LandUse_2013'!G149</f>
        <v>-1491.159599999999</v>
      </c>
      <c r="H149" s="4">
        <f>'C21_LandUse_2017'!H149-'C21_LandUse_2013'!H149</f>
        <v>32.7429171</v>
      </c>
      <c r="I149" s="4">
        <f>'C21_LandUse_2017'!I149-'C21_LandUse_2013'!I149</f>
        <v>-12.714848899999879</v>
      </c>
      <c r="J149" s="4">
        <f>'C21_LandUse_2017'!J149-'C21_LandUse_2013'!J149</f>
        <v>532.25165000000015</v>
      </c>
      <c r="K149" s="4">
        <f>'C21_LandUse_2017'!K149-'C21_LandUse_2013'!K149</f>
        <v>219.45108890000006</v>
      </c>
      <c r="L149" s="4">
        <f>'C21_LandUse_2017'!L149-'C21_LandUse_2013'!L149</f>
        <v>1.5728089000000125</v>
      </c>
      <c r="M149" s="4">
        <f>'C21_LandUse_2017'!M149-'C21_LandUse_2013'!M149</f>
        <v>1.4374269999998432</v>
      </c>
      <c r="N149" s="4">
        <f>'C21_LandUse_2017'!N149-'C21_LandUse_2013'!N149</f>
        <v>12.529400000000351</v>
      </c>
      <c r="O149" s="4">
        <f>'C21_LandUse_2017'!O149-'C21_LandUse_2013'!O149</f>
        <v>-0.82294999999999163</v>
      </c>
      <c r="P149" s="4">
        <f>'C21_LandUse_2017'!P149-'C21_LandUse_2013'!P149</f>
        <v>0.23168660000010277</v>
      </c>
      <c r="Q149" s="4">
        <f>'C21_LandUse_2017'!Q149-'C21_LandUse_2013'!Q149</f>
        <v>9.7107999999934691E-3</v>
      </c>
      <c r="R149" s="24">
        <f t="shared" si="20"/>
        <v>114.96104540000033</v>
      </c>
      <c r="S149" s="24">
        <f t="shared" si="21"/>
        <v>-1491.7411525999989</v>
      </c>
      <c r="T149" s="24">
        <f t="shared" si="22"/>
        <v>844.52542364999806</v>
      </c>
      <c r="U149" s="24">
        <f t="shared" si="23"/>
        <v>532.25165000000015</v>
      </c>
      <c r="V149" s="27">
        <f t="shared" si="24"/>
        <v>21.600877100000133</v>
      </c>
      <c r="W149" s="27">
        <f t="shared" si="25"/>
        <v>93.360168300000197</v>
      </c>
      <c r="X149" s="27">
        <f t="shared" si="26"/>
        <v>625.074334749998</v>
      </c>
      <c r="Y149" s="27">
        <f t="shared" si="27"/>
        <v>219.45108890000006</v>
      </c>
      <c r="Z149" s="27">
        <f t="shared" si="28"/>
        <v>-1491.7411525999989</v>
      </c>
      <c r="AA149" s="27">
        <f t="shared" si="29"/>
        <v>532.25165000000015</v>
      </c>
    </row>
    <row r="150" spans="1:27" x14ac:dyDescent="0.3">
      <c r="A150" s="11">
        <v>51161</v>
      </c>
      <c r="B150" s="11" t="s">
        <v>108</v>
      </c>
      <c r="C150" s="11" t="s">
        <v>159</v>
      </c>
      <c r="D150" s="4">
        <f>'C21_LandUse_2017'!D150-'C21_LandUse_2013'!D150</f>
        <v>-23.6719978</v>
      </c>
      <c r="E150" s="4">
        <f>'C21_LandUse_2017'!E150-'C21_LandUse_2013'!E150</f>
        <v>3.4326915299999996</v>
      </c>
      <c r="F150" s="4">
        <f>'C21_LandUse_2017'!F150-'C21_LandUse_2013'!F150</f>
        <v>-2.298696099999999</v>
      </c>
      <c r="G150" s="4">
        <f>'C21_LandUse_2017'!G150-'C21_LandUse_2013'!G150</f>
        <v>-391.64676050000708</v>
      </c>
      <c r="H150" s="4">
        <f>'C21_LandUse_2017'!H150-'C21_LandUse_2013'!H150</f>
        <v>132.13907667600051</v>
      </c>
      <c r="I150" s="4">
        <f>'C21_LandUse_2017'!I150-'C21_LandUse_2013'!I150</f>
        <v>0.86890089999997144</v>
      </c>
      <c r="J150" s="4">
        <f>'C21_LandUse_2017'!J150-'C21_LandUse_2013'!J150</f>
        <v>127.8647490000003</v>
      </c>
      <c r="K150" s="4">
        <f>'C21_LandUse_2017'!K150-'C21_LandUse_2013'!K150</f>
        <v>6.8808349999999336</v>
      </c>
      <c r="L150" s="4">
        <f>'C21_LandUse_2017'!L150-'C21_LandUse_2013'!L150</f>
        <v>19.254957115299987</v>
      </c>
      <c r="M150" s="4">
        <f>'C21_LandUse_2017'!M150-'C21_LandUse_2013'!M150</f>
        <v>105.52404279660004</v>
      </c>
      <c r="N150" s="4">
        <f>'C21_LandUse_2017'!N150-'C21_LandUse_2013'!N150</f>
        <v>22.305667199998425</v>
      </c>
      <c r="O150" s="4">
        <f>'C21_LandUse_2017'!O150-'C21_LandUse_2013'!O150</f>
        <v>-0.65427999999997155</v>
      </c>
      <c r="P150" s="4">
        <f>'C21_LandUse_2017'!P150-'C21_LandUse_2013'!P150</f>
        <v>4.2619999999971014E-3</v>
      </c>
      <c r="Q150" s="4">
        <f>'C21_LandUse_2017'!Q150-'C21_LandUse_2013'!Q150</f>
        <v>7.7549999999604324E-4</v>
      </c>
      <c r="R150" s="24">
        <f t="shared" si="20"/>
        <v>256.42064688789895</v>
      </c>
      <c r="S150" s="24">
        <f t="shared" si="21"/>
        <v>-392.29600300000709</v>
      </c>
      <c r="T150" s="24">
        <f t="shared" si="22"/>
        <v>8.0148304299999342</v>
      </c>
      <c r="U150" s="24">
        <f t="shared" si="23"/>
        <v>127.8647490000003</v>
      </c>
      <c r="V150" s="27">
        <f t="shared" si="24"/>
        <v>152.26293469130047</v>
      </c>
      <c r="W150" s="27">
        <f t="shared" si="25"/>
        <v>104.15771219659847</v>
      </c>
      <c r="X150" s="27">
        <f t="shared" si="26"/>
        <v>1.1339954300000006</v>
      </c>
      <c r="Y150" s="27">
        <f t="shared" si="27"/>
        <v>6.8808349999999336</v>
      </c>
      <c r="Z150" s="27">
        <f t="shared" si="28"/>
        <v>-392.29600300000709</v>
      </c>
      <c r="AA150" s="27">
        <f t="shared" si="29"/>
        <v>127.8647490000003</v>
      </c>
    </row>
    <row r="151" spans="1:27" x14ac:dyDescent="0.3">
      <c r="A151" s="11">
        <v>51163</v>
      </c>
      <c r="B151" s="11" t="s">
        <v>108</v>
      </c>
      <c r="C151" s="11" t="s">
        <v>160</v>
      </c>
      <c r="D151" s="4">
        <f>'C21_LandUse_2017'!D151-'C21_LandUse_2013'!D151</f>
        <v>-46.119546752495012</v>
      </c>
      <c r="E151" s="4">
        <f>'C21_LandUse_2017'!E151-'C21_LandUse_2013'!E151</f>
        <v>16.739250267329226</v>
      </c>
      <c r="F151" s="4">
        <f>'C21_LandUse_2017'!F151-'C21_LandUse_2013'!F151</f>
        <v>-14.442393146110504</v>
      </c>
      <c r="G151" s="4">
        <f>'C21_LandUse_2017'!G151-'C21_LandUse_2013'!G151</f>
        <v>-1240.1499093300081</v>
      </c>
      <c r="H151" s="4">
        <f>'C21_LandUse_2017'!H151-'C21_LandUse_2013'!H151</f>
        <v>231.74512112699995</v>
      </c>
      <c r="I151" s="4">
        <f>'C21_LandUse_2017'!I151-'C21_LandUse_2013'!I151</f>
        <v>17.489941041000293</v>
      </c>
      <c r="J151" s="4">
        <f>'C21_LandUse_2017'!J151-'C21_LandUse_2013'!J151</f>
        <v>730.7770617000001</v>
      </c>
      <c r="K151" s="4">
        <f>'C21_LandUse_2017'!K151-'C21_LandUse_2013'!K151</f>
        <v>201.71793658839306</v>
      </c>
      <c r="L151" s="4">
        <f>'C21_LandUse_2017'!L151-'C21_LandUse_2013'!L151</f>
        <v>-56.031582352999976</v>
      </c>
      <c r="M151" s="4">
        <f>'C21_LandUse_2017'!M151-'C21_LandUse_2013'!M151</f>
        <v>-23.275418500000114</v>
      </c>
      <c r="N151" s="4">
        <f>'C21_LandUse_2017'!N151-'C21_LandUse_2013'!N151</f>
        <v>180.58137085999988</v>
      </c>
      <c r="O151" s="4">
        <f>'C21_LandUse_2017'!O151-'C21_LandUse_2013'!O151</f>
        <v>0.92594000000008236</v>
      </c>
      <c r="P151" s="4">
        <f>'C21_LandUse_2017'!P151-'C21_LandUse_2013'!P151</f>
        <v>4.0409300000021631E-2</v>
      </c>
      <c r="Q151" s="4">
        <f>'C21_LandUse_2017'!Q151-'C21_LandUse_2013'!Q151</f>
        <v>5.7030199999985598E-3</v>
      </c>
      <c r="R151" s="24">
        <f t="shared" si="20"/>
        <v>304.38988542250502</v>
      </c>
      <c r="S151" s="24">
        <f t="shared" si="21"/>
        <v>-1239.177857010008</v>
      </c>
      <c r="T151" s="24">
        <f t="shared" si="22"/>
        <v>204.01479370961178</v>
      </c>
      <c r="U151" s="24">
        <f t="shared" si="23"/>
        <v>730.7770617000001</v>
      </c>
      <c r="V151" s="27">
        <f t="shared" si="24"/>
        <v>193.20347981500026</v>
      </c>
      <c r="W151" s="27">
        <f t="shared" si="25"/>
        <v>111.18640560750475</v>
      </c>
      <c r="X151" s="27">
        <f t="shared" si="26"/>
        <v>2.2968571212187214</v>
      </c>
      <c r="Y151" s="27">
        <f t="shared" si="27"/>
        <v>201.71793658839306</v>
      </c>
      <c r="Z151" s="27">
        <f t="shared" si="28"/>
        <v>-1239.177857010008</v>
      </c>
      <c r="AA151" s="27">
        <f t="shared" si="29"/>
        <v>730.7770617000001</v>
      </c>
    </row>
    <row r="152" spans="1:27" x14ac:dyDescent="0.3">
      <c r="A152" s="11">
        <v>51165</v>
      </c>
      <c r="B152" s="11" t="s">
        <v>108</v>
      </c>
      <c r="C152" s="11" t="s">
        <v>161</v>
      </c>
      <c r="D152" s="4">
        <f>'C21_LandUse_2017'!D152-'C21_LandUse_2013'!D152</f>
        <v>-155.14405562599998</v>
      </c>
      <c r="E152" s="4">
        <f>'C21_LandUse_2017'!E152-'C21_LandUse_2013'!E152</f>
        <v>38.934624735600664</v>
      </c>
      <c r="F152" s="4">
        <f>'C21_LandUse_2017'!F152-'C21_LandUse_2013'!F152</f>
        <v>95.210292719033987</v>
      </c>
      <c r="G152" s="4">
        <f>'C21_LandUse_2017'!G152-'C21_LandUse_2013'!G152</f>
        <v>-941.05880609003361</v>
      </c>
      <c r="H152" s="4">
        <f>'C21_LandUse_2017'!H152-'C21_LandUse_2013'!H152</f>
        <v>578.9163735839993</v>
      </c>
      <c r="I152" s="4">
        <f>'C21_LandUse_2017'!I152-'C21_LandUse_2013'!I152</f>
        <v>12.058779199999663</v>
      </c>
      <c r="J152" s="4">
        <f>'C21_LandUse_2017'!J152-'C21_LandUse_2013'!J152</f>
        <v>-48.661977900000238</v>
      </c>
      <c r="K152" s="4">
        <f>'C21_LandUse_2017'!K152-'C21_LandUse_2013'!K152</f>
        <v>-58.297065987004316</v>
      </c>
      <c r="L152" s="4">
        <f>'C21_LandUse_2017'!L152-'C21_LandUse_2013'!L152</f>
        <v>-18.266483975000028</v>
      </c>
      <c r="M152" s="4">
        <f>'C21_LandUse_2017'!M152-'C21_LandUse_2013'!M152</f>
        <v>113.9403841000003</v>
      </c>
      <c r="N152" s="4">
        <f>'C21_LandUse_2017'!N152-'C21_LandUse_2013'!N152</f>
        <v>377.01813590000165</v>
      </c>
      <c r="O152" s="4">
        <f>'C21_LandUse_2017'!O152-'C21_LandUse_2013'!O152</f>
        <v>4.9410299999999552</v>
      </c>
      <c r="P152" s="4">
        <f>'C21_LandUse_2017'!P152-'C21_LandUse_2013'!P152</f>
        <v>0.20440499999997996</v>
      </c>
      <c r="Q152" s="4">
        <f>'C21_LandUse_2017'!Q152-'C21_LandUse_2013'!Q152</f>
        <v>0.19945119999999861</v>
      </c>
      <c r="R152" s="24">
        <f t="shared" si="20"/>
        <v>908.52313318300094</v>
      </c>
      <c r="S152" s="24">
        <f t="shared" si="21"/>
        <v>-935.71391989003371</v>
      </c>
      <c r="T152" s="24">
        <f t="shared" si="22"/>
        <v>75.847851467630335</v>
      </c>
      <c r="U152" s="24">
        <f t="shared" si="23"/>
        <v>-48.661977900000238</v>
      </c>
      <c r="V152" s="27">
        <f t="shared" si="24"/>
        <v>572.70866880899894</v>
      </c>
      <c r="W152" s="27">
        <f t="shared" si="25"/>
        <v>335.814464374002</v>
      </c>
      <c r="X152" s="27">
        <f t="shared" si="26"/>
        <v>134.14491745463465</v>
      </c>
      <c r="Y152" s="27">
        <f t="shared" si="27"/>
        <v>-58.297065987004316</v>
      </c>
      <c r="Z152" s="27">
        <f t="shared" si="28"/>
        <v>-935.71391989003371</v>
      </c>
      <c r="AA152" s="27">
        <f t="shared" si="29"/>
        <v>-48.661977900000238</v>
      </c>
    </row>
    <row r="153" spans="1:27" x14ac:dyDescent="0.3">
      <c r="A153" s="11">
        <v>51171</v>
      </c>
      <c r="B153" s="11" t="s">
        <v>108</v>
      </c>
      <c r="C153" s="11" t="s">
        <v>162</v>
      </c>
      <c r="D153" s="4">
        <f>'C21_LandUse_2017'!D153-'C21_LandUse_2013'!D153</f>
        <v>3.6178493294000003</v>
      </c>
      <c r="E153" s="4">
        <f>'C21_LandUse_2017'!E153-'C21_LandUse_2013'!E153</f>
        <v>105.31292616999781</v>
      </c>
      <c r="F153" s="4">
        <f>'C21_LandUse_2017'!F153-'C21_LandUse_2013'!F153</f>
        <v>5.680528111000001</v>
      </c>
      <c r="G153" s="4">
        <f>'C21_LandUse_2017'!G153-'C21_LandUse_2013'!G153</f>
        <v>-688.5237410000118</v>
      </c>
      <c r="H153" s="4">
        <f>'C21_LandUse_2017'!H153-'C21_LandUse_2013'!H153</f>
        <v>51.869324809999853</v>
      </c>
      <c r="I153" s="4">
        <f>'C21_LandUse_2017'!I153-'C21_LandUse_2013'!I153</f>
        <v>-59.016433999999208</v>
      </c>
      <c r="J153" s="4">
        <f>'C21_LandUse_2017'!J153-'C21_LandUse_2013'!J153</f>
        <v>204.95958260000043</v>
      </c>
      <c r="K153" s="4">
        <f>'C21_LandUse_2017'!K153-'C21_LandUse_2013'!K153</f>
        <v>110.56448000039381</v>
      </c>
      <c r="L153" s="4">
        <f>'C21_LandUse_2017'!L153-'C21_LandUse_2013'!L153</f>
        <v>91.815213599999993</v>
      </c>
      <c r="M153" s="4">
        <f>'C21_LandUse_2017'!M153-'C21_LandUse_2013'!M153</f>
        <v>69.133805200000097</v>
      </c>
      <c r="N153" s="4">
        <f>'C21_LandUse_2017'!N153-'C21_LandUse_2013'!N153</f>
        <v>104.90077360000032</v>
      </c>
      <c r="O153" s="4">
        <f>'C21_LandUse_2017'!O153-'C21_LandUse_2013'!O153</f>
        <v>-0.31173699999999371</v>
      </c>
      <c r="P153" s="4">
        <f>'C21_LandUse_2017'!P153-'C21_LandUse_2013'!P153</f>
        <v>3.3500000000117325E-3</v>
      </c>
      <c r="Q153" s="4">
        <f>'C21_LandUse_2017'!Q153-'C21_LandUse_2013'!Q153</f>
        <v>-6.739999999894053E-4</v>
      </c>
      <c r="R153" s="24">
        <f t="shared" si="20"/>
        <v>262.32053253940103</v>
      </c>
      <c r="S153" s="24">
        <f t="shared" si="21"/>
        <v>-688.83280200001184</v>
      </c>
      <c r="T153" s="24">
        <f t="shared" si="22"/>
        <v>221.55793428139162</v>
      </c>
      <c r="U153" s="24">
        <f t="shared" si="23"/>
        <v>204.95958260000043</v>
      </c>
      <c r="V153" s="27">
        <f t="shared" si="24"/>
        <v>84.668104410000637</v>
      </c>
      <c r="W153" s="27">
        <f t="shared" si="25"/>
        <v>177.65242812940042</v>
      </c>
      <c r="X153" s="27">
        <f t="shared" si="26"/>
        <v>110.99345428099781</v>
      </c>
      <c r="Y153" s="27">
        <f t="shared" si="27"/>
        <v>110.56448000039381</v>
      </c>
      <c r="Z153" s="27">
        <f t="shared" si="28"/>
        <v>-688.83280200001184</v>
      </c>
      <c r="AA153" s="27">
        <f t="shared" si="29"/>
        <v>204.95958260000043</v>
      </c>
    </row>
    <row r="154" spans="1:27" x14ac:dyDescent="0.3">
      <c r="A154" s="11">
        <v>51177</v>
      </c>
      <c r="B154" s="11" t="s">
        <v>108</v>
      </c>
      <c r="C154" s="11" t="s">
        <v>163</v>
      </c>
      <c r="D154" s="4">
        <f>'C21_LandUse_2017'!D154-'C21_LandUse_2013'!D154</f>
        <v>1116.8530746000001</v>
      </c>
      <c r="E154" s="4">
        <f>'C21_LandUse_2017'!E154-'C21_LandUse_2013'!E154</f>
        <v>83.546659900000122</v>
      </c>
      <c r="F154" s="4">
        <f>'C21_LandUse_2017'!F154-'C21_LandUse_2013'!F154</f>
        <v>-0.62512399999999957</v>
      </c>
      <c r="G154" s="4">
        <f>'C21_LandUse_2017'!G154-'C21_LandUse_2013'!G154</f>
        <v>-10955.397610000015</v>
      </c>
      <c r="H154" s="4">
        <f>'C21_LandUse_2017'!H154-'C21_LandUse_2013'!H154</f>
        <v>267.29247431000022</v>
      </c>
      <c r="I154" s="4">
        <f>'C21_LandUse_2017'!I154-'C21_LandUse_2013'!I154</f>
        <v>-64.648792699999831</v>
      </c>
      <c r="J154" s="4">
        <f>'C21_LandUse_2017'!J154-'C21_LandUse_2013'!J154</f>
        <v>8729.9351900000001</v>
      </c>
      <c r="K154" s="4">
        <f>'C21_LandUse_2017'!K154-'C21_LandUse_2013'!K154</f>
        <v>316.09125800000038</v>
      </c>
      <c r="L154" s="4">
        <f>'C21_LandUse_2017'!L154-'C21_LandUse_2013'!L154</f>
        <v>4.9653770099999974</v>
      </c>
      <c r="M154" s="4">
        <f>'C21_LandUse_2017'!M154-'C21_LandUse_2013'!M154</f>
        <v>116.22753400000056</v>
      </c>
      <c r="N154" s="4">
        <f>'C21_LandUse_2017'!N154-'C21_LandUse_2013'!N154</f>
        <v>359.89114759999939</v>
      </c>
      <c r="O154" s="4">
        <f>'C21_LandUse_2017'!O154-'C21_LandUse_2013'!O154</f>
        <v>25.792840000000069</v>
      </c>
      <c r="P154" s="4">
        <f>'C21_LandUse_2017'!P154-'C21_LandUse_2013'!P154</f>
        <v>6.6505000000688597E-2</v>
      </c>
      <c r="Q154" s="4">
        <f>'C21_LandUse_2017'!Q154-'C21_LandUse_2013'!Q154</f>
        <v>1.0189999999965949E-2</v>
      </c>
      <c r="R154" s="24">
        <f t="shared" si="20"/>
        <v>1800.5808148200003</v>
      </c>
      <c r="S154" s="24">
        <f t="shared" si="21"/>
        <v>-10929.528075000013</v>
      </c>
      <c r="T154" s="24">
        <f t="shared" si="22"/>
        <v>399.01279390000047</v>
      </c>
      <c r="U154" s="24">
        <f t="shared" si="23"/>
        <v>8729.9351900000001</v>
      </c>
      <c r="V154" s="27">
        <f t="shared" si="24"/>
        <v>207.60905862000038</v>
      </c>
      <c r="W154" s="27">
        <f t="shared" si="25"/>
        <v>1592.9717562000001</v>
      </c>
      <c r="X154" s="27">
        <f t="shared" si="26"/>
        <v>82.921535900000123</v>
      </c>
      <c r="Y154" s="27">
        <f t="shared" si="27"/>
        <v>316.09125800000038</v>
      </c>
      <c r="Z154" s="27">
        <f t="shared" si="28"/>
        <v>-10929.528075000013</v>
      </c>
      <c r="AA154" s="27">
        <f t="shared" si="29"/>
        <v>8729.9351900000001</v>
      </c>
    </row>
    <row r="155" spans="1:27" x14ac:dyDescent="0.3">
      <c r="A155" s="11">
        <v>51179</v>
      </c>
      <c r="B155" s="11" t="s">
        <v>108</v>
      </c>
      <c r="C155" s="11" t="s">
        <v>164</v>
      </c>
      <c r="D155" s="4">
        <f>'C21_LandUse_2017'!D155-'C21_LandUse_2013'!D155</f>
        <v>1514.3778127</v>
      </c>
      <c r="E155" s="4">
        <f>'C21_LandUse_2017'!E155-'C21_LandUse_2013'!E155</f>
        <v>7.3436401600001773</v>
      </c>
      <c r="F155" s="4">
        <f>'C21_LandUse_2017'!F155-'C21_LandUse_2013'!F155</f>
        <v>1.2606679639999996</v>
      </c>
      <c r="G155" s="4">
        <f>'C21_LandUse_2017'!G155-'C21_LandUse_2013'!G155</f>
        <v>-2950.2781953699887</v>
      </c>
      <c r="H155" s="4">
        <f>'C21_LandUse_2017'!H155-'C21_LandUse_2013'!H155</f>
        <v>199.12631320000037</v>
      </c>
      <c r="I155" s="4">
        <f>'C21_LandUse_2017'!I155-'C21_LandUse_2013'!I155</f>
        <v>-41.499881700000515</v>
      </c>
      <c r="J155" s="4">
        <f>'C21_LandUse_2017'!J155-'C21_LandUse_2013'!J155</f>
        <v>1140.8192769999996</v>
      </c>
      <c r="K155" s="4">
        <f>'C21_LandUse_2017'!K155-'C21_LandUse_2013'!K155</f>
        <v>-9.3465875600004438</v>
      </c>
      <c r="L155" s="4">
        <f>'C21_LandUse_2017'!L155-'C21_LandUse_2013'!L155</f>
        <v>-36.468175805000101</v>
      </c>
      <c r="M155" s="4">
        <f>'C21_LandUse_2017'!M155-'C21_LandUse_2013'!M155</f>
        <v>182.37850444909964</v>
      </c>
      <c r="N155" s="4">
        <f>'C21_LandUse_2017'!N155-'C21_LandUse_2013'!N155</f>
        <v>-1.3767262600013055</v>
      </c>
      <c r="O155" s="4">
        <f>'C21_LandUse_2017'!O155-'C21_LandUse_2013'!O155</f>
        <v>-6.4740557000000081</v>
      </c>
      <c r="P155" s="4">
        <f>'C21_LandUse_2017'!P155-'C21_LandUse_2013'!P155</f>
        <v>0.14442887999939558</v>
      </c>
      <c r="Q155" s="4">
        <f>'C21_LandUse_2017'!Q155-'C21_LandUse_2013'!Q155</f>
        <v>-4.6501699999907942E-3</v>
      </c>
      <c r="R155" s="24">
        <f t="shared" si="20"/>
        <v>1816.5378465840981</v>
      </c>
      <c r="S155" s="24">
        <f t="shared" si="21"/>
        <v>-2956.6124723599892</v>
      </c>
      <c r="T155" s="24">
        <f t="shared" si="22"/>
        <v>-0.74227943600026691</v>
      </c>
      <c r="U155" s="24">
        <f t="shared" si="23"/>
        <v>1140.8192769999996</v>
      </c>
      <c r="V155" s="27">
        <f t="shared" si="24"/>
        <v>121.15825569499975</v>
      </c>
      <c r="W155" s="27">
        <f t="shared" si="25"/>
        <v>1695.3795908890984</v>
      </c>
      <c r="X155" s="27">
        <f t="shared" si="26"/>
        <v>8.6043081240001769</v>
      </c>
      <c r="Y155" s="27">
        <f t="shared" si="27"/>
        <v>-9.3465875600004438</v>
      </c>
      <c r="Z155" s="27">
        <f t="shared" si="28"/>
        <v>-2956.6124723599892</v>
      </c>
      <c r="AA155" s="27">
        <f t="shared" si="29"/>
        <v>1140.8192769999996</v>
      </c>
    </row>
    <row r="156" spans="1:27" x14ac:dyDescent="0.3">
      <c r="A156" s="11">
        <v>51181</v>
      </c>
      <c r="B156" s="11" t="s">
        <v>108</v>
      </c>
      <c r="C156" s="11" t="s">
        <v>165</v>
      </c>
      <c r="D156" s="4">
        <f>'C21_LandUse_2017'!D156-'C21_LandUse_2013'!D156</f>
        <v>31.375790500000001</v>
      </c>
      <c r="E156" s="4">
        <f>'C21_LandUse_2017'!E156-'C21_LandUse_2013'!E156</f>
        <v>659.75313991999792</v>
      </c>
      <c r="F156" s="4">
        <f>'C21_LandUse_2017'!F156-'C21_LandUse_2013'!F156</f>
        <v>0.84416242650000051</v>
      </c>
      <c r="G156" s="4">
        <f>'C21_LandUse_2017'!G156-'C21_LandUse_2013'!G156</f>
        <v>-8386.1418189999968</v>
      </c>
      <c r="H156" s="4">
        <f>'C21_LandUse_2017'!H156-'C21_LandUse_2013'!H156</f>
        <v>-38.53733699999998</v>
      </c>
      <c r="I156" s="4">
        <f>'C21_LandUse_2017'!I156-'C21_LandUse_2013'!I156</f>
        <v>-13.301413400000001</v>
      </c>
      <c r="J156" s="4">
        <f>'C21_LandUse_2017'!J156-'C21_LandUse_2013'!J156</f>
        <v>7601.7508699999998</v>
      </c>
      <c r="K156" s="4">
        <f>'C21_LandUse_2017'!K156-'C21_LandUse_2013'!K156</f>
        <v>88.356464970000161</v>
      </c>
      <c r="L156" s="4">
        <f>'C21_LandUse_2017'!L156-'C21_LandUse_2013'!L156</f>
        <v>-19.226001999999994</v>
      </c>
      <c r="M156" s="4">
        <f>'C21_LandUse_2017'!M156-'C21_LandUse_2013'!M156</f>
        <v>24.724790000000212</v>
      </c>
      <c r="N156" s="4">
        <f>'C21_LandUse_2017'!N156-'C21_LandUse_2013'!N156</f>
        <v>51.224360000000161</v>
      </c>
      <c r="O156" s="4">
        <f>'C21_LandUse_2017'!O156-'C21_LandUse_2013'!O156</f>
        <v>-6.3571600000000217</v>
      </c>
      <c r="P156" s="4">
        <f>'C21_LandUse_2017'!P156-'C21_LandUse_2013'!P156</f>
        <v>5.510524200000873</v>
      </c>
      <c r="Q156" s="4">
        <f>'C21_LandUse_2017'!Q156-'C21_LandUse_2013'!Q156</f>
        <v>2.4555999999392952E-2</v>
      </c>
      <c r="R156" s="24">
        <f t="shared" si="20"/>
        <v>36.260188100000398</v>
      </c>
      <c r="S156" s="24">
        <f t="shared" si="21"/>
        <v>-8386.963898799997</v>
      </c>
      <c r="T156" s="24">
        <f t="shared" si="22"/>
        <v>748.9537673164981</v>
      </c>
      <c r="U156" s="24">
        <f t="shared" si="23"/>
        <v>7601.7508699999998</v>
      </c>
      <c r="V156" s="27">
        <f t="shared" si="24"/>
        <v>-71.064752399999975</v>
      </c>
      <c r="W156" s="27">
        <f t="shared" si="25"/>
        <v>107.32494050000037</v>
      </c>
      <c r="X156" s="27">
        <f t="shared" si="26"/>
        <v>660.59730234649794</v>
      </c>
      <c r="Y156" s="27">
        <f t="shared" si="27"/>
        <v>88.356464970000161</v>
      </c>
      <c r="Z156" s="27">
        <f t="shared" si="28"/>
        <v>-8386.963898799997</v>
      </c>
      <c r="AA156" s="27">
        <f t="shared" si="29"/>
        <v>7601.7508699999998</v>
      </c>
    </row>
    <row r="157" spans="1:27" x14ac:dyDescent="0.3">
      <c r="A157" s="11">
        <v>51187</v>
      </c>
      <c r="B157" s="11" t="s">
        <v>108</v>
      </c>
      <c r="C157" s="11" t="s">
        <v>166</v>
      </c>
      <c r="D157" s="4">
        <f>'C21_LandUse_2017'!D157-'C21_LandUse_2013'!D157</f>
        <v>84.98136051827899</v>
      </c>
      <c r="E157" s="4">
        <f>'C21_LandUse_2017'!E157-'C21_LandUse_2013'!E157</f>
        <v>-0.35054650000006404</v>
      </c>
      <c r="F157" s="4">
        <f>'C21_LandUse_2017'!F157-'C21_LandUse_2013'!F157</f>
        <v>-1.9541544118339012</v>
      </c>
      <c r="G157" s="4">
        <f>'C21_LandUse_2017'!G157-'C21_LandUse_2013'!G157</f>
        <v>-78.237167700004647</v>
      </c>
      <c r="H157" s="4">
        <f>'C21_LandUse_2017'!H157-'C21_LandUse_2013'!H157</f>
        <v>34.89185789999965</v>
      </c>
      <c r="I157" s="4">
        <f>'C21_LandUse_2017'!I157-'C21_LandUse_2013'!I157</f>
        <v>5.3867545000002792</v>
      </c>
      <c r="J157" s="4">
        <f>'C21_LandUse_2017'!J157-'C21_LandUse_2013'!J157</f>
        <v>-209.81345640000018</v>
      </c>
      <c r="K157" s="4">
        <f>'C21_LandUse_2017'!K157-'C21_LandUse_2013'!K157</f>
        <v>-48.043793410000944</v>
      </c>
      <c r="L157" s="4">
        <f>'C21_LandUse_2017'!L157-'C21_LandUse_2013'!L157</f>
        <v>6.3338793499999895</v>
      </c>
      <c r="M157" s="4">
        <f>'C21_LandUse_2017'!M157-'C21_LandUse_2013'!M157</f>
        <v>123.19086840099999</v>
      </c>
      <c r="N157" s="4">
        <f>'C21_LandUse_2017'!N157-'C21_LandUse_2013'!N157</f>
        <v>83.668347500000891</v>
      </c>
      <c r="O157" s="4">
        <f>'C21_LandUse_2017'!O157-'C21_LandUse_2013'!O157</f>
        <v>-0.37609500000007756</v>
      </c>
      <c r="P157" s="4">
        <f>'C21_LandUse_2017'!P157-'C21_LandUse_2013'!P157</f>
        <v>5.7570550000008325E-2</v>
      </c>
      <c r="Q157" s="4">
        <f>'C21_LandUse_2017'!Q157-'C21_LandUse_2013'!Q157</f>
        <v>0.26061789999999974</v>
      </c>
      <c r="R157" s="24">
        <f t="shared" si="20"/>
        <v>338.45306816927979</v>
      </c>
      <c r="S157" s="24">
        <f t="shared" si="21"/>
        <v>-78.295074250004717</v>
      </c>
      <c r="T157" s="24">
        <f t="shared" si="22"/>
        <v>-50.348494321834906</v>
      </c>
      <c r="U157" s="24">
        <f t="shared" si="23"/>
        <v>-209.81345640000018</v>
      </c>
      <c r="V157" s="27">
        <f t="shared" si="24"/>
        <v>46.612491749999919</v>
      </c>
      <c r="W157" s="27">
        <f t="shared" si="25"/>
        <v>291.84057641927984</v>
      </c>
      <c r="X157" s="27">
        <f t="shared" si="26"/>
        <v>-2.3047009118339652</v>
      </c>
      <c r="Y157" s="27">
        <f t="shared" si="27"/>
        <v>-48.043793410000944</v>
      </c>
      <c r="Z157" s="27">
        <f t="shared" si="28"/>
        <v>-78.295074250004717</v>
      </c>
      <c r="AA157" s="27">
        <f t="shared" si="29"/>
        <v>-209.81345640000018</v>
      </c>
    </row>
    <row r="158" spans="1:27" x14ac:dyDescent="0.3">
      <c r="A158" s="11">
        <v>51193</v>
      </c>
      <c r="B158" s="11" t="s">
        <v>108</v>
      </c>
      <c r="C158" s="11" t="s">
        <v>167</v>
      </c>
      <c r="D158" s="4">
        <f>'C21_LandUse_2017'!D158-'C21_LandUse_2013'!D158</f>
        <v>39.660947090000001</v>
      </c>
      <c r="E158" s="4">
        <f>'C21_LandUse_2017'!E158-'C21_LandUse_2013'!E158</f>
        <v>306.80035404900264</v>
      </c>
      <c r="F158" s="4">
        <f>'C21_LandUse_2017'!F158-'C21_LandUse_2013'!F158</f>
        <v>4.5570169999999521E-2</v>
      </c>
      <c r="G158" s="4">
        <f>'C21_LandUse_2017'!G158-'C21_LandUse_2013'!G158</f>
        <v>-1603.0759070000058</v>
      </c>
      <c r="H158" s="4">
        <f>'C21_LandUse_2017'!H158-'C21_LandUse_2013'!H158</f>
        <v>55.698486770000045</v>
      </c>
      <c r="I158" s="4">
        <f>'C21_LandUse_2017'!I158-'C21_LandUse_2013'!I158</f>
        <v>-5.6724378000001252</v>
      </c>
      <c r="J158" s="4">
        <f>'C21_LandUse_2017'!J158-'C21_LandUse_2013'!J158</f>
        <v>939.78879000000006</v>
      </c>
      <c r="K158" s="4">
        <f>'C21_LandUse_2017'!K158-'C21_LandUse_2013'!K158</f>
        <v>211.81119962000002</v>
      </c>
      <c r="L158" s="4">
        <f>'C21_LandUse_2017'!L158-'C21_LandUse_2013'!L158</f>
        <v>7.4058513999999889</v>
      </c>
      <c r="M158" s="4">
        <f>'C21_LandUse_2017'!M158-'C21_LandUse_2013'!M158</f>
        <v>34.531576299999983</v>
      </c>
      <c r="N158" s="4">
        <f>'C21_LandUse_2017'!N158-'C21_LandUse_2013'!N158</f>
        <v>17.074590000000171</v>
      </c>
      <c r="O158" s="4">
        <f>'C21_LandUse_2017'!O158-'C21_LandUse_2013'!O158</f>
        <v>-0.30114000000003216</v>
      </c>
      <c r="P158" s="4">
        <f>'C21_LandUse_2017'!P158-'C21_LandUse_2013'!P158</f>
        <v>-2.9832099999994171</v>
      </c>
      <c r="Q158" s="4">
        <f>'C21_LandUse_2017'!Q158-'C21_LandUse_2013'!Q158</f>
        <v>-0.78771760000000768</v>
      </c>
      <c r="R158" s="24">
        <f t="shared" si="20"/>
        <v>148.69901376000007</v>
      </c>
      <c r="S158" s="24">
        <f t="shared" si="21"/>
        <v>-1607.1479746000052</v>
      </c>
      <c r="T158" s="24">
        <f t="shared" si="22"/>
        <v>518.65712383900268</v>
      </c>
      <c r="U158" s="24">
        <f t="shared" si="23"/>
        <v>939.78879000000006</v>
      </c>
      <c r="V158" s="27">
        <f t="shared" si="24"/>
        <v>57.431900369999909</v>
      </c>
      <c r="W158" s="27">
        <f t="shared" si="25"/>
        <v>91.267113390000162</v>
      </c>
      <c r="X158" s="27">
        <f t="shared" si="26"/>
        <v>306.84592421900265</v>
      </c>
      <c r="Y158" s="27">
        <f t="shared" si="27"/>
        <v>211.81119962000002</v>
      </c>
      <c r="Z158" s="27">
        <f t="shared" si="28"/>
        <v>-1607.1479746000052</v>
      </c>
      <c r="AA158" s="27">
        <f t="shared" si="29"/>
        <v>939.78879000000006</v>
      </c>
    </row>
    <row r="159" spans="1:27" x14ac:dyDescent="0.3">
      <c r="A159" s="11">
        <v>51199</v>
      </c>
      <c r="B159" s="11" t="s">
        <v>108</v>
      </c>
      <c r="C159" s="11" t="s">
        <v>107</v>
      </c>
      <c r="D159" s="4">
        <f>'C21_LandUse_2017'!D159-'C21_LandUse_2013'!D159</f>
        <v>205.87027496037999</v>
      </c>
      <c r="E159" s="4">
        <f>'C21_LandUse_2017'!E159-'C21_LandUse_2013'!E159</f>
        <v>5.0762331001000121</v>
      </c>
      <c r="F159" s="4">
        <f>'C21_LandUse_2017'!F159-'C21_LandUse_2013'!F159</f>
        <v>0.32492700445999989</v>
      </c>
      <c r="G159" s="4">
        <f>'C21_LandUse_2017'!G159-'C21_LandUse_2013'!G159</f>
        <v>-306.21341941340506</v>
      </c>
      <c r="H159" s="4">
        <f>'C21_LandUse_2017'!H159-'C21_LandUse_2013'!H159</f>
        <v>-126.73798709999983</v>
      </c>
      <c r="I159" s="4">
        <f>'C21_LandUse_2017'!I159-'C21_LandUse_2013'!I159</f>
        <v>-9.2818202999999357</v>
      </c>
      <c r="J159" s="4">
        <f>'C21_LandUse_2017'!J159-'C21_LandUse_2013'!J159</f>
        <v>123.42133203999947</v>
      </c>
      <c r="K159" s="4">
        <f>'C21_LandUse_2017'!K159-'C21_LandUse_2013'!K159</f>
        <v>-4.8639612460000023</v>
      </c>
      <c r="L159" s="4">
        <f>'C21_LandUse_2017'!L159-'C21_LandUse_2013'!L159</f>
        <v>-11.030810499999916</v>
      </c>
      <c r="M159" s="4">
        <f>'C21_LandUse_2017'!M159-'C21_LandUse_2013'!M159</f>
        <v>-6.3948012000000745</v>
      </c>
      <c r="N159" s="4">
        <f>'C21_LandUse_2017'!N159-'C21_LandUse_2013'!N159</f>
        <v>127.75760041899957</v>
      </c>
      <c r="O159" s="4">
        <f>'C21_LandUse_2017'!O159-'C21_LandUse_2013'!O159</f>
        <v>-0.1438351300002978</v>
      </c>
      <c r="P159" s="4">
        <f>'C21_LandUse_2017'!P159-'C21_LandUse_2013'!P159</f>
        <v>2.1336694330000228</v>
      </c>
      <c r="Q159" s="4">
        <f>'C21_LandUse_2017'!Q159-'C21_LandUse_2013'!Q159</f>
        <v>8.1268000000136453E-2</v>
      </c>
      <c r="R159" s="24">
        <f t="shared" si="20"/>
        <v>180.18245627937981</v>
      </c>
      <c r="S159" s="24">
        <f t="shared" si="21"/>
        <v>-304.1423171104052</v>
      </c>
      <c r="T159" s="24">
        <f t="shared" si="22"/>
        <v>0.53719885856000982</v>
      </c>
      <c r="U159" s="24">
        <f t="shared" si="23"/>
        <v>123.42133203999947</v>
      </c>
      <c r="V159" s="27">
        <f t="shared" si="24"/>
        <v>-147.05061789999968</v>
      </c>
      <c r="W159" s="27">
        <f t="shared" si="25"/>
        <v>327.23307417937951</v>
      </c>
      <c r="X159" s="27">
        <f t="shared" si="26"/>
        <v>5.4011601045600122</v>
      </c>
      <c r="Y159" s="27">
        <f t="shared" si="27"/>
        <v>-4.8639612460000023</v>
      </c>
      <c r="Z159" s="27">
        <f t="shared" si="28"/>
        <v>-304.1423171104052</v>
      </c>
      <c r="AA159" s="27">
        <f t="shared" si="29"/>
        <v>123.42133203999947</v>
      </c>
    </row>
    <row r="160" spans="1:27" x14ac:dyDescent="0.3">
      <c r="A160" s="11">
        <v>51510</v>
      </c>
      <c r="B160" s="11" t="s">
        <v>108</v>
      </c>
      <c r="C160" s="11" t="s">
        <v>168</v>
      </c>
      <c r="D160" s="4">
        <f>'C21_LandUse_2017'!D160-'C21_LandUse_2013'!D160</f>
        <v>-78.564111299999993</v>
      </c>
      <c r="E160" s="4">
        <f>'C21_LandUse_2017'!E160-'C21_LandUse_2013'!E160</f>
        <v>-8.9999999640377748E-12</v>
      </c>
      <c r="F160" s="4">
        <f>'C21_LandUse_2017'!F160-'C21_LandUse_2013'!F160</f>
        <v>0</v>
      </c>
      <c r="G160" s="4">
        <f>'C21_LandUse_2017'!G160-'C21_LandUse_2013'!G160</f>
        <v>-5.1487881187999847</v>
      </c>
      <c r="H160" s="4">
        <f>'C21_LandUse_2017'!H160-'C21_LandUse_2013'!H160</f>
        <v>19.057987799999864</v>
      </c>
      <c r="I160" s="4">
        <f>'C21_LandUse_2017'!I160-'C21_LandUse_2013'!I160</f>
        <v>7.7660215120001794</v>
      </c>
      <c r="J160" s="4">
        <f>'C21_LandUse_2017'!J160-'C21_LandUse_2013'!J160</f>
        <v>-16.30728687300001</v>
      </c>
      <c r="K160" s="4">
        <f>'C21_LandUse_2017'!K160-'C21_LandUse_2013'!K160</f>
        <v>-4.6600000030636024E-10</v>
      </c>
      <c r="L160" s="4">
        <f>'C21_LandUse_2017'!L160-'C21_LandUse_2013'!L160</f>
        <v>25.686885389999929</v>
      </c>
      <c r="M160" s="4">
        <f>'C21_LandUse_2017'!M160-'C21_LandUse_2013'!M160</f>
        <v>29.015637060000017</v>
      </c>
      <c r="N160" s="4">
        <f>'C21_LandUse_2017'!N160-'C21_LandUse_2013'!N160</f>
        <v>18.519489839000016</v>
      </c>
      <c r="O160" s="4">
        <f>'C21_LandUse_2017'!O160-'C21_LandUse_2013'!O160</f>
        <v>-3.979000000001065E-2</v>
      </c>
      <c r="P160" s="4">
        <f>'C21_LandUse_2017'!P160-'C21_LandUse_2013'!P160</f>
        <v>1.3837200000001104E-2</v>
      </c>
      <c r="Q160" s="4">
        <f>'C21_LandUse_2017'!Q160-'C21_LandUse_2013'!Q160</f>
        <v>0</v>
      </c>
      <c r="R160" s="24">
        <f t="shared" si="20"/>
        <v>21.481910301000013</v>
      </c>
      <c r="S160" s="24">
        <f t="shared" si="21"/>
        <v>-5.1747409187999942</v>
      </c>
      <c r="T160" s="24">
        <f t="shared" si="22"/>
        <v>-4.7500000027039802E-10</v>
      </c>
      <c r="U160" s="24">
        <f t="shared" si="23"/>
        <v>-16.30728687300001</v>
      </c>
      <c r="V160" s="27">
        <f t="shared" si="24"/>
        <v>52.510894701999973</v>
      </c>
      <c r="W160" s="27">
        <f t="shared" si="25"/>
        <v>-31.02898440099996</v>
      </c>
      <c r="X160" s="27">
        <f t="shared" si="26"/>
        <v>-8.9999999640377748E-12</v>
      </c>
      <c r="Y160" s="27">
        <f t="shared" si="27"/>
        <v>-4.6600000030636024E-10</v>
      </c>
      <c r="Z160" s="27">
        <f t="shared" si="28"/>
        <v>-5.1747409187999942</v>
      </c>
      <c r="AA160" s="27">
        <f t="shared" si="29"/>
        <v>-16.30728687300001</v>
      </c>
    </row>
    <row r="161" spans="1:27" x14ac:dyDescent="0.3">
      <c r="A161" s="11">
        <v>51530</v>
      </c>
      <c r="B161" s="11" t="s">
        <v>108</v>
      </c>
      <c r="C161" s="11" t="s">
        <v>169</v>
      </c>
      <c r="D161" s="4">
        <f>'C21_LandUse_2017'!D161-'C21_LandUse_2013'!D161</f>
        <v>-5.1925410000000003</v>
      </c>
      <c r="E161" s="4">
        <f>'C21_LandUse_2017'!E161-'C21_LandUse_2013'!E161</f>
        <v>1.7299999999220717E-6</v>
      </c>
      <c r="F161" s="4">
        <f>'C21_LandUse_2017'!F161-'C21_LandUse_2013'!F161</f>
        <v>-8.4549999999999972E-3</v>
      </c>
      <c r="G161" s="4">
        <f>'C21_LandUse_2017'!G161-'C21_LandUse_2013'!G161</f>
        <v>-1.6194099999997889</v>
      </c>
      <c r="H161" s="4">
        <f>'C21_LandUse_2017'!H161-'C21_LandUse_2013'!H161</f>
        <v>6.6467519999999922</v>
      </c>
      <c r="I161" s="4">
        <f>'C21_LandUse_2017'!I161-'C21_LandUse_2013'!I161</f>
        <v>0.88333560000000944</v>
      </c>
      <c r="J161" s="4">
        <f>'C21_LandUse_2017'!J161-'C21_LandUse_2013'!J161</f>
        <v>-0.80572999999999695</v>
      </c>
      <c r="K161" s="4">
        <f>'C21_LandUse_2017'!K161-'C21_LandUse_2013'!K161</f>
        <v>-0.85918999999999812</v>
      </c>
      <c r="L161" s="4">
        <f>'C21_LandUse_2017'!L161-'C21_LandUse_2013'!L161</f>
        <v>-3.7704835000000045</v>
      </c>
      <c r="M161" s="4">
        <f>'C21_LandUse_2017'!M161-'C21_LandUse_2013'!M161</f>
        <v>-4.1743979999999965</v>
      </c>
      <c r="N161" s="4">
        <f>'C21_LandUse_2017'!N161-'C21_LandUse_2013'!N161</f>
        <v>8.9084455999999363</v>
      </c>
      <c r="O161" s="4">
        <f>'C21_LandUse_2017'!O161-'C21_LandUse_2013'!O161</f>
        <v>-8.399999999994634E-3</v>
      </c>
      <c r="P161" s="4">
        <f>'C21_LandUse_2017'!P161-'C21_LandUse_2013'!P161</f>
        <v>1.0000000000065512E-5</v>
      </c>
      <c r="Q161" s="4">
        <f>'C21_LandUse_2017'!Q161-'C21_LandUse_2013'!Q161</f>
        <v>1.6000000000460091E-6</v>
      </c>
      <c r="R161" s="24">
        <f t="shared" si="20"/>
        <v>3.3011106999999367</v>
      </c>
      <c r="S161" s="24">
        <f t="shared" si="21"/>
        <v>-1.6277983999997834</v>
      </c>
      <c r="T161" s="24">
        <f t="shared" si="22"/>
        <v>-0.86764326999999819</v>
      </c>
      <c r="U161" s="24">
        <f t="shared" si="23"/>
        <v>-0.80572999999999695</v>
      </c>
      <c r="V161" s="27">
        <f t="shared" si="24"/>
        <v>3.7596040999999971</v>
      </c>
      <c r="W161" s="27">
        <f t="shared" si="25"/>
        <v>-0.45849340000006045</v>
      </c>
      <c r="X161" s="27">
        <f t="shared" si="26"/>
        <v>-8.4532700000000752E-3</v>
      </c>
      <c r="Y161" s="27">
        <f t="shared" si="27"/>
        <v>-0.85918999999999812</v>
      </c>
      <c r="Z161" s="27">
        <f t="shared" si="28"/>
        <v>-1.6277983999997834</v>
      </c>
      <c r="AA161" s="27">
        <f t="shared" si="29"/>
        <v>-0.80572999999999695</v>
      </c>
    </row>
    <row r="162" spans="1:27" x14ac:dyDescent="0.3">
      <c r="A162" s="11">
        <v>51540</v>
      </c>
      <c r="B162" s="11" t="s">
        <v>108</v>
      </c>
      <c r="C162" s="11" t="s">
        <v>170</v>
      </c>
      <c r="D162" s="4">
        <f>'C21_LandUse_2017'!D162-'C21_LandUse_2013'!D162</f>
        <v>-197.20383900000002</v>
      </c>
      <c r="E162" s="4">
        <f>'C21_LandUse_2017'!E162-'C21_LandUse_2013'!E162</f>
        <v>0</v>
      </c>
      <c r="F162" s="4">
        <f>'C21_LandUse_2017'!F162-'C21_LandUse_2013'!F162</f>
        <v>0</v>
      </c>
      <c r="G162" s="4">
        <f>'C21_LandUse_2017'!G162-'C21_LandUse_2013'!G162</f>
        <v>-45.082790000000045</v>
      </c>
      <c r="H162" s="4">
        <f>'C21_LandUse_2017'!H162-'C21_LandUse_2013'!H162</f>
        <v>83.225517999999965</v>
      </c>
      <c r="I162" s="4">
        <f>'C21_LandUse_2017'!I162-'C21_LandUse_2013'!I162</f>
        <v>33.700510000000008</v>
      </c>
      <c r="J162" s="4">
        <f>'C21_LandUse_2017'!J162-'C21_LandUse_2013'!J162</f>
        <v>9.4984000000000037</v>
      </c>
      <c r="K162" s="4">
        <f>'C21_LandUse_2017'!K162-'C21_LandUse_2013'!K162</f>
        <v>-2.1999999999522402E-7</v>
      </c>
      <c r="L162" s="4">
        <f>'C21_LandUse_2017'!L162-'C21_LandUse_2013'!L162</f>
        <v>-4.3879341000000238</v>
      </c>
      <c r="M162" s="4">
        <f>'C21_LandUse_2017'!M162-'C21_LandUse_2013'!M162</f>
        <v>42.052041000000145</v>
      </c>
      <c r="N162" s="4">
        <f>'C21_LandUse_2017'!N162-'C21_LandUse_2013'!N162</f>
        <v>78.185494999999946</v>
      </c>
      <c r="O162" s="4">
        <f>'C21_LandUse_2017'!O162-'C21_LandUse_2013'!O162</f>
        <v>1.0130000000003747E-2</v>
      </c>
      <c r="P162" s="4">
        <f>'C21_LandUse_2017'!P162-'C21_LandUse_2013'!P162</f>
        <v>3.2099999999957163E-3</v>
      </c>
      <c r="Q162" s="4">
        <f>'C21_LandUse_2017'!Q162-'C21_LandUse_2013'!Q162</f>
        <v>0</v>
      </c>
      <c r="R162" s="24">
        <f t="shared" si="20"/>
        <v>35.571790900000025</v>
      </c>
      <c r="S162" s="24">
        <f t="shared" si="21"/>
        <v>-45.069450000000046</v>
      </c>
      <c r="T162" s="24">
        <f t="shared" si="22"/>
        <v>-2.1999999999522402E-7</v>
      </c>
      <c r="U162" s="24">
        <f t="shared" si="23"/>
        <v>9.4984000000000037</v>
      </c>
      <c r="V162" s="27">
        <f t="shared" si="24"/>
        <v>112.53809389999995</v>
      </c>
      <c r="W162" s="27">
        <f t="shared" si="25"/>
        <v>-76.966302999999925</v>
      </c>
      <c r="X162" s="27">
        <f t="shared" si="26"/>
        <v>0</v>
      </c>
      <c r="Y162" s="27">
        <f t="shared" si="27"/>
        <v>-2.1999999999522402E-7</v>
      </c>
      <c r="Z162" s="27">
        <f t="shared" si="28"/>
        <v>-45.069450000000046</v>
      </c>
      <c r="AA162" s="27">
        <f t="shared" si="29"/>
        <v>9.4984000000000037</v>
      </c>
    </row>
    <row r="163" spans="1:27" x14ac:dyDescent="0.3">
      <c r="A163" s="11">
        <v>51550</v>
      </c>
      <c r="B163" s="11" t="s">
        <v>108</v>
      </c>
      <c r="C163" s="11" t="s">
        <v>171</v>
      </c>
      <c r="D163" s="4">
        <f>'C21_LandUse_2017'!D163-'C21_LandUse_2013'!D163</f>
        <v>266.73568999999998</v>
      </c>
      <c r="E163" s="4">
        <f>'C21_LandUse_2017'!E163-'C21_LandUse_2013'!E163</f>
        <v>108.17375689999608</v>
      </c>
      <c r="F163" s="4">
        <f>'C21_LandUse_2017'!F163-'C21_LandUse_2013'!F163</f>
        <v>-0.97135059999999918</v>
      </c>
      <c r="G163" s="4">
        <f>'C21_LandUse_2017'!G163-'C21_LandUse_2013'!G163</f>
        <v>-555.68479400000069</v>
      </c>
      <c r="H163" s="4">
        <f>'C21_LandUse_2017'!H163-'C21_LandUse_2013'!H163</f>
        <v>478.89359719999993</v>
      </c>
      <c r="I163" s="4">
        <f>'C21_LandUse_2017'!I163-'C21_LandUse_2013'!I163</f>
        <v>93.980709999999817</v>
      </c>
      <c r="J163" s="4">
        <f>'C21_LandUse_2017'!J163-'C21_LandUse_2013'!J163</f>
        <v>-936.28060000000005</v>
      </c>
      <c r="K163" s="4">
        <f>'C21_LandUse_2017'!K163-'C21_LandUse_2013'!K163</f>
        <v>72.087532899999587</v>
      </c>
      <c r="L163" s="4">
        <f>'C21_LandUse_2017'!L163-'C21_LandUse_2013'!L163</f>
        <v>25.283028000000286</v>
      </c>
      <c r="M163" s="4">
        <f>'C21_LandUse_2017'!M163-'C21_LandUse_2013'!M163</f>
        <v>38.796249299999545</v>
      </c>
      <c r="N163" s="4">
        <f>'C21_LandUse_2017'!N163-'C21_LandUse_2013'!N163</f>
        <v>393.4023503999997</v>
      </c>
      <c r="O163" s="4">
        <f>'C21_LandUse_2017'!O163-'C21_LandUse_2013'!O163</f>
        <v>6.9762110000001485</v>
      </c>
      <c r="P163" s="4">
        <f>'C21_LandUse_2017'!P163-'C21_LandUse_2013'!P163</f>
        <v>7.0871200000001409</v>
      </c>
      <c r="Q163" s="4">
        <f>'C21_LandUse_2017'!Q163-'C21_LandUse_2013'!Q163</f>
        <v>1.5341000000007625</v>
      </c>
      <c r="R163" s="24">
        <f t="shared" si="20"/>
        <v>1297.0916248999993</v>
      </c>
      <c r="S163" s="24">
        <f t="shared" si="21"/>
        <v>-540.08736299999964</v>
      </c>
      <c r="T163" s="24">
        <f t="shared" si="22"/>
        <v>179.28993919999567</v>
      </c>
      <c r="U163" s="24">
        <f t="shared" si="23"/>
        <v>-936.28060000000005</v>
      </c>
      <c r="V163" s="27">
        <f t="shared" si="24"/>
        <v>598.15733520000003</v>
      </c>
      <c r="W163" s="27">
        <f t="shared" si="25"/>
        <v>698.93428969999923</v>
      </c>
      <c r="X163" s="27">
        <f t="shared" si="26"/>
        <v>107.20240629999608</v>
      </c>
      <c r="Y163" s="27">
        <f t="shared" si="27"/>
        <v>72.087532899999587</v>
      </c>
      <c r="Z163" s="27">
        <f t="shared" si="28"/>
        <v>-540.08736299999964</v>
      </c>
      <c r="AA163" s="27">
        <f t="shared" si="29"/>
        <v>-936.28060000000005</v>
      </c>
    </row>
    <row r="164" spans="1:27" x14ac:dyDescent="0.3">
      <c r="A164" s="11">
        <v>51570</v>
      </c>
      <c r="B164" s="11" t="s">
        <v>108</v>
      </c>
      <c r="C164" s="11" t="s">
        <v>172</v>
      </c>
      <c r="D164" s="4">
        <f>'C21_LandUse_2017'!D164-'C21_LandUse_2013'!D164</f>
        <v>44.637700000000002</v>
      </c>
      <c r="E164" s="4">
        <f>'C21_LandUse_2017'!E164-'C21_LandUse_2013'!E164</f>
        <v>0</v>
      </c>
      <c r="F164" s="4">
        <f>'C21_LandUse_2017'!F164-'C21_LandUse_2013'!F164</f>
        <v>0</v>
      </c>
      <c r="G164" s="4">
        <f>'C21_LandUse_2017'!G164-'C21_LandUse_2013'!G164</f>
        <v>-7.3723449999999957</v>
      </c>
      <c r="H164" s="4">
        <f>'C21_LandUse_2017'!H164-'C21_LandUse_2013'!H164</f>
        <v>-0.78570330000002286</v>
      </c>
      <c r="I164" s="4">
        <f>'C21_LandUse_2017'!I164-'C21_LandUse_2013'!I164</f>
        <v>-3.4814030999999659</v>
      </c>
      <c r="J164" s="4">
        <f>'C21_LandUse_2017'!J164-'C21_LandUse_2013'!J164</f>
        <v>-7.6419499999999942</v>
      </c>
      <c r="K164" s="4">
        <f>'C21_LandUse_2017'!K164-'C21_LandUse_2013'!K164</f>
        <v>0</v>
      </c>
      <c r="L164" s="4">
        <f>'C21_LandUse_2017'!L164-'C21_LandUse_2013'!L164</f>
        <v>2.6448368000000002</v>
      </c>
      <c r="M164" s="4">
        <f>'C21_LandUse_2017'!M164-'C21_LandUse_2013'!M164</f>
        <v>-3.7789578000000006</v>
      </c>
      <c r="N164" s="4">
        <f>'C21_LandUse_2017'!N164-'C21_LandUse_2013'!N164</f>
        <v>-24.109012000000121</v>
      </c>
      <c r="O164" s="4">
        <f>'C21_LandUse_2017'!O164-'C21_LandUse_2013'!O164</f>
        <v>-0.13339999999999463</v>
      </c>
      <c r="P164" s="4">
        <f>'C21_LandUse_2017'!P164-'C21_LandUse_2013'!P164</f>
        <v>2.0509000000000555E-2</v>
      </c>
      <c r="Q164" s="4">
        <f>'C21_LandUse_2017'!Q164-'C21_LandUse_2013'!Q164</f>
        <v>0</v>
      </c>
      <c r="R164" s="24">
        <f t="shared" si="20"/>
        <v>15.127460599999893</v>
      </c>
      <c r="S164" s="24">
        <f t="shared" si="21"/>
        <v>-7.4852359999999898</v>
      </c>
      <c r="T164" s="24">
        <f t="shared" si="22"/>
        <v>0</v>
      </c>
      <c r="U164" s="24">
        <f t="shared" si="23"/>
        <v>-7.6419499999999942</v>
      </c>
      <c r="V164" s="27">
        <f t="shared" si="24"/>
        <v>-1.6222695999999885</v>
      </c>
      <c r="W164" s="27">
        <f t="shared" si="25"/>
        <v>16.749730199999881</v>
      </c>
      <c r="X164" s="27">
        <f t="shared" si="26"/>
        <v>0</v>
      </c>
      <c r="Y164" s="27">
        <f t="shared" si="27"/>
        <v>0</v>
      </c>
      <c r="Z164" s="27">
        <f t="shared" si="28"/>
        <v>-7.4852359999999898</v>
      </c>
      <c r="AA164" s="27">
        <f t="shared" si="29"/>
        <v>-7.6419499999999942</v>
      </c>
    </row>
    <row r="165" spans="1:27" x14ac:dyDescent="0.3">
      <c r="A165" s="11">
        <v>51580</v>
      </c>
      <c r="B165" s="11" t="s">
        <v>108</v>
      </c>
      <c r="C165" s="11" t="s">
        <v>173</v>
      </c>
      <c r="D165" s="4">
        <f>'C21_LandUse_2017'!D165-'C21_LandUse_2013'!D165</f>
        <v>5.573800499999999</v>
      </c>
      <c r="E165" s="4">
        <f>'C21_LandUse_2017'!E165-'C21_LandUse_2013'!E165</f>
        <v>6.4530344999980116E-4</v>
      </c>
      <c r="F165" s="4">
        <f>'C21_LandUse_2017'!F165-'C21_LandUse_2013'!F165</f>
        <v>-4.3240090000000037E-3</v>
      </c>
      <c r="G165" s="4">
        <f>'C21_LandUse_2017'!G165-'C21_LandUse_2013'!G165</f>
        <v>-94.599694</v>
      </c>
      <c r="H165" s="4">
        <f>'C21_LandUse_2017'!H165-'C21_LandUse_2013'!H165</f>
        <v>-8.5216000000059466E-2</v>
      </c>
      <c r="I165" s="4">
        <f>'C21_LandUse_2017'!I165-'C21_LandUse_2013'!I165</f>
        <v>-0.87346999999999753</v>
      </c>
      <c r="J165" s="4">
        <f>'C21_LandUse_2017'!J165-'C21_LandUse_2013'!J165</f>
        <v>37.283698000000015</v>
      </c>
      <c r="K165" s="4">
        <f>'C21_LandUse_2017'!K165-'C21_LandUse_2013'!K165</f>
        <v>9.6859958999999947</v>
      </c>
      <c r="L165" s="4">
        <f>'C21_LandUse_2017'!L165-'C21_LandUse_2013'!L165</f>
        <v>-2.3086230099999998</v>
      </c>
      <c r="M165" s="4">
        <f>'C21_LandUse_2017'!M165-'C21_LandUse_2013'!M165</f>
        <v>-0.47262680000000046</v>
      </c>
      <c r="N165" s="4">
        <f>'C21_LandUse_2017'!N165-'C21_LandUse_2013'!N165</f>
        <v>45.789736389999916</v>
      </c>
      <c r="O165" s="4">
        <f>'C21_LandUse_2017'!O165-'C21_LandUse_2013'!O165</f>
        <v>9.6400000000045338E-3</v>
      </c>
      <c r="P165" s="4">
        <f>'C21_LandUse_2017'!P165-'C21_LandUse_2013'!P165</f>
        <v>3.0064960000153462E-4</v>
      </c>
      <c r="Q165" s="4">
        <f>'C21_LandUse_2017'!Q165-'C21_LandUse_2013'!Q165</f>
        <v>8.9000000000338808E-7</v>
      </c>
      <c r="R165" s="24">
        <f t="shared" si="20"/>
        <v>47.623601079999858</v>
      </c>
      <c r="S165" s="24">
        <f t="shared" si="21"/>
        <v>-94.589752460399993</v>
      </c>
      <c r="T165" s="24">
        <f t="shared" si="22"/>
        <v>9.6823171944499951</v>
      </c>
      <c r="U165" s="24">
        <f t="shared" si="23"/>
        <v>37.283698000000015</v>
      </c>
      <c r="V165" s="27">
        <f t="shared" si="24"/>
        <v>-3.2673090100000568</v>
      </c>
      <c r="W165" s="27">
        <f t="shared" si="25"/>
        <v>50.890910089999913</v>
      </c>
      <c r="X165" s="27">
        <f t="shared" si="26"/>
        <v>-3.6787055500002025E-3</v>
      </c>
      <c r="Y165" s="27">
        <f t="shared" si="27"/>
        <v>9.6859958999999947</v>
      </c>
      <c r="Z165" s="27">
        <f t="shared" si="28"/>
        <v>-94.589752460399993</v>
      </c>
      <c r="AA165" s="27">
        <f t="shared" si="29"/>
        <v>37.283698000000015</v>
      </c>
    </row>
    <row r="166" spans="1:27" x14ac:dyDescent="0.3">
      <c r="A166" s="11">
        <v>51600</v>
      </c>
      <c r="B166" s="11" t="s">
        <v>108</v>
      </c>
      <c r="C166" s="11" t="s">
        <v>174</v>
      </c>
      <c r="D166" s="4">
        <f>'C21_LandUse_2017'!D166-'C21_LandUse_2013'!D166</f>
        <v>-232.51943100000003</v>
      </c>
      <c r="E166" s="4">
        <f>'C21_LandUse_2017'!E166-'C21_LandUse_2013'!E166</f>
        <v>0</v>
      </c>
      <c r="F166" s="4">
        <f>'C21_LandUse_2017'!F166-'C21_LandUse_2013'!F166</f>
        <v>0</v>
      </c>
      <c r="G166" s="4">
        <f>'C21_LandUse_2017'!G166-'C21_LandUse_2013'!G166</f>
        <v>-2.351073040000017</v>
      </c>
      <c r="H166" s="4">
        <f>'C21_LandUse_2017'!H166-'C21_LandUse_2013'!H166</f>
        <v>69.027252747000034</v>
      </c>
      <c r="I166" s="4">
        <f>'C21_LandUse_2017'!I166-'C21_LandUse_2013'!I166</f>
        <v>36.850152280000032</v>
      </c>
      <c r="J166" s="4">
        <f>'C21_LandUse_2017'!J166-'C21_LandUse_2013'!J166</f>
        <v>-4.4553500000000099</v>
      </c>
      <c r="K166" s="4">
        <f>'C21_LandUse_2017'!K166-'C21_LandUse_2013'!K166</f>
        <v>0</v>
      </c>
      <c r="L166" s="4">
        <f>'C21_LandUse_2017'!L166-'C21_LandUse_2013'!L166</f>
        <v>20.018427907999978</v>
      </c>
      <c r="M166" s="4">
        <f>'C21_LandUse_2017'!M166-'C21_LandUse_2013'!M166</f>
        <v>55.561605620000023</v>
      </c>
      <c r="N166" s="4">
        <f>'C21_LandUse_2017'!N166-'C21_LandUse_2013'!N166</f>
        <v>57.864364682999962</v>
      </c>
      <c r="O166" s="4">
        <f>'C21_LandUse_2017'!O166-'C21_LandUse_2013'!O166</f>
        <v>0</v>
      </c>
      <c r="P166" s="4">
        <f>'C21_LandUse_2017'!P166-'C21_LandUse_2013'!P166</f>
        <v>4.2009999999992331E-3</v>
      </c>
      <c r="Q166" s="4">
        <f>'C21_LandUse_2017'!Q166-'C21_LandUse_2013'!Q166</f>
        <v>0</v>
      </c>
      <c r="R166" s="24">
        <f t="shared" si="20"/>
        <v>6.8023722380000038</v>
      </c>
      <c r="S166" s="24">
        <f t="shared" si="21"/>
        <v>-2.3468720400000178</v>
      </c>
      <c r="T166" s="24">
        <f t="shared" si="22"/>
        <v>0</v>
      </c>
      <c r="U166" s="24">
        <f t="shared" si="23"/>
        <v>-4.4553500000000099</v>
      </c>
      <c r="V166" s="27">
        <f t="shared" si="24"/>
        <v>125.89583293500004</v>
      </c>
      <c r="W166" s="27">
        <f t="shared" si="25"/>
        <v>-119.09346069700004</v>
      </c>
      <c r="X166" s="27">
        <f t="shared" si="26"/>
        <v>0</v>
      </c>
      <c r="Y166" s="27">
        <f t="shared" si="27"/>
        <v>0</v>
      </c>
      <c r="Z166" s="27">
        <f t="shared" si="28"/>
        <v>-2.3468720400000178</v>
      </c>
      <c r="AA166" s="27">
        <f t="shared" si="29"/>
        <v>-4.4553500000000099</v>
      </c>
    </row>
    <row r="167" spans="1:27" x14ac:dyDescent="0.3">
      <c r="A167" s="11">
        <v>51610</v>
      </c>
      <c r="B167" s="11" t="s">
        <v>108</v>
      </c>
      <c r="C167" s="11" t="s">
        <v>175</v>
      </c>
      <c r="D167" s="4">
        <f>'C21_LandUse_2017'!D167-'C21_LandUse_2013'!D167</f>
        <v>-6.6297360000000012</v>
      </c>
      <c r="E167" s="4">
        <f>'C21_LandUse_2017'!E167-'C21_LandUse_2013'!E167</f>
        <v>3.2999999976558725E-11</v>
      </c>
      <c r="F167" s="4">
        <f>'C21_LandUse_2017'!F167-'C21_LandUse_2013'!F167</f>
        <v>0</v>
      </c>
      <c r="G167" s="4">
        <f>'C21_LandUse_2017'!G167-'C21_LandUse_2013'!G167</f>
        <v>-0.3575465000000051</v>
      </c>
      <c r="H167" s="4">
        <f>'C21_LandUse_2017'!H167-'C21_LandUse_2013'!H167</f>
        <v>5.5186956999999666</v>
      </c>
      <c r="I167" s="4">
        <f>'C21_LandUse_2017'!I167-'C21_LandUse_2013'!I167</f>
        <v>0.2864017000000274</v>
      </c>
      <c r="J167" s="4">
        <f>'C21_LandUse_2017'!J167-'C21_LandUse_2013'!J167</f>
        <v>-0.47195999999999572</v>
      </c>
      <c r="K167" s="4">
        <f>'C21_LandUse_2017'!K167-'C21_LandUse_2013'!K167</f>
        <v>0</v>
      </c>
      <c r="L167" s="4">
        <f>'C21_LandUse_2017'!L167-'C21_LandUse_2013'!L167</f>
        <v>-0.44727993000000765</v>
      </c>
      <c r="M167" s="4">
        <f>'C21_LandUse_2017'!M167-'C21_LandUse_2013'!M167</f>
        <v>0.39774210000001631</v>
      </c>
      <c r="N167" s="4">
        <f>'C21_LandUse_2017'!N167-'C21_LandUse_2013'!N167</f>
        <v>1.7036801000000139</v>
      </c>
      <c r="O167" s="4">
        <f>'C21_LandUse_2017'!O167-'C21_LandUse_2013'!O167</f>
        <v>0</v>
      </c>
      <c r="P167" s="4">
        <f>'C21_LandUse_2017'!P167-'C21_LandUse_2013'!P167</f>
        <v>0</v>
      </c>
      <c r="Q167" s="4">
        <f>'C21_LandUse_2017'!Q167-'C21_LandUse_2013'!Q167</f>
        <v>0</v>
      </c>
      <c r="R167" s="24">
        <f t="shared" si="20"/>
        <v>0.82950367000001535</v>
      </c>
      <c r="S167" s="24">
        <f t="shared" si="21"/>
        <v>-0.3575465000000051</v>
      </c>
      <c r="T167" s="24">
        <f t="shared" si="22"/>
        <v>3.2999999976558725E-11</v>
      </c>
      <c r="U167" s="24">
        <f t="shared" si="23"/>
        <v>-0.47195999999999572</v>
      </c>
      <c r="V167" s="27">
        <f t="shared" si="24"/>
        <v>5.3578174699999863</v>
      </c>
      <c r="W167" s="27">
        <f t="shared" si="25"/>
        <v>-4.528313799999971</v>
      </c>
      <c r="X167" s="27">
        <f t="shared" si="26"/>
        <v>3.2999999976558725E-11</v>
      </c>
      <c r="Y167" s="27">
        <f t="shared" si="27"/>
        <v>0</v>
      </c>
      <c r="Z167" s="27">
        <f t="shared" si="28"/>
        <v>-0.3575465000000051</v>
      </c>
      <c r="AA167" s="27">
        <f t="shared" si="29"/>
        <v>-0.47195999999999572</v>
      </c>
    </row>
    <row r="168" spans="1:27" x14ac:dyDescent="0.3">
      <c r="A168" s="11">
        <v>51630</v>
      </c>
      <c r="B168" s="11" t="s">
        <v>108</v>
      </c>
      <c r="C168" s="11" t="s">
        <v>176</v>
      </c>
      <c r="D168" s="4">
        <f>'C21_LandUse_2017'!D168-'C21_LandUse_2013'!D168</f>
        <v>13.611662000000024</v>
      </c>
      <c r="E168" s="4">
        <f>'C21_LandUse_2017'!E168-'C21_LandUse_2013'!E168</f>
        <v>-1.5561851460000007</v>
      </c>
      <c r="F168" s="4">
        <f>'C21_LandUse_2017'!F168-'C21_LandUse_2013'!F168</f>
        <v>-5.3849980000000019E-3</v>
      </c>
      <c r="G168" s="4">
        <f>'C21_LandUse_2017'!G168-'C21_LandUse_2013'!G168</f>
        <v>-34.101931799999875</v>
      </c>
      <c r="H168" s="4">
        <f>'C21_LandUse_2017'!H168-'C21_LandUse_2013'!H168</f>
        <v>36.434766000000081</v>
      </c>
      <c r="I168" s="4">
        <f>'C21_LandUse_2017'!I168-'C21_LandUse_2013'!I168</f>
        <v>7.601872999999955</v>
      </c>
      <c r="J168" s="4">
        <f>'C21_LandUse_2017'!J168-'C21_LandUse_2013'!J168</f>
        <v>-31.819366800000012</v>
      </c>
      <c r="K168" s="4">
        <f>'C21_LandUse_2017'!K168-'C21_LandUse_2013'!K168</f>
        <v>0.10554305508000184</v>
      </c>
      <c r="L168" s="4">
        <f>'C21_LandUse_2017'!L168-'C21_LandUse_2013'!L168</f>
        <v>6.0651648099999989</v>
      </c>
      <c r="M168" s="4">
        <f>'C21_LandUse_2017'!M168-'C21_LandUse_2013'!M168</f>
        <v>2.5345550000000117</v>
      </c>
      <c r="N168" s="4">
        <f>'C21_LandUse_2017'!N168-'C21_LandUse_2013'!N168</f>
        <v>0.68429999999989377</v>
      </c>
      <c r="O168" s="4">
        <f>'C21_LandUse_2017'!O168-'C21_LandUse_2013'!O168</f>
        <v>0.43512900000000343</v>
      </c>
      <c r="P168" s="4">
        <f>'C21_LandUse_2017'!P168-'C21_LandUse_2013'!P168</f>
        <v>1.0019999999997253E-2</v>
      </c>
      <c r="Q168" s="4">
        <f>'C21_LandUse_2017'!Q168-'C21_LandUse_2013'!Q168</f>
        <v>5.0799999996797851E-5</v>
      </c>
      <c r="R168" s="24">
        <f t="shared" si="20"/>
        <v>66.932320809999965</v>
      </c>
      <c r="S168" s="24">
        <f t="shared" si="21"/>
        <v>-33.656731999999877</v>
      </c>
      <c r="T168" s="24">
        <f t="shared" si="22"/>
        <v>-1.4560270889199989</v>
      </c>
      <c r="U168" s="24">
        <f t="shared" si="23"/>
        <v>-31.819366800000012</v>
      </c>
      <c r="V168" s="27">
        <f t="shared" si="24"/>
        <v>50.101803810000035</v>
      </c>
      <c r="W168" s="27">
        <f t="shared" si="25"/>
        <v>16.830516999999929</v>
      </c>
      <c r="X168" s="27">
        <f t="shared" si="26"/>
        <v>-1.5615701440000007</v>
      </c>
      <c r="Y168" s="27">
        <f t="shared" si="27"/>
        <v>0.10554305508000184</v>
      </c>
      <c r="Z168" s="27">
        <f t="shared" si="28"/>
        <v>-33.656731999999877</v>
      </c>
      <c r="AA168" s="27">
        <f t="shared" si="29"/>
        <v>-31.819366800000012</v>
      </c>
    </row>
    <row r="169" spans="1:27" x14ac:dyDescent="0.3">
      <c r="A169" s="11">
        <v>51650</v>
      </c>
      <c r="B169" s="11" t="s">
        <v>108</v>
      </c>
      <c r="C169" s="11" t="s">
        <v>177</v>
      </c>
      <c r="D169" s="4">
        <f>'C21_LandUse_2017'!D169-'C21_LandUse_2013'!D169</f>
        <v>233.84634784000002</v>
      </c>
      <c r="E169" s="4">
        <f>'C21_LandUse_2017'!E169-'C21_LandUse_2013'!E169</f>
        <v>0.12092119999999795</v>
      </c>
      <c r="F169" s="4">
        <f>'C21_LandUse_2017'!F169-'C21_LandUse_2013'!F169</f>
        <v>4.5037030199999967E-2</v>
      </c>
      <c r="G169" s="4">
        <f>'C21_LandUse_2017'!G169-'C21_LandUse_2013'!G169</f>
        <v>-4.8519039860002522</v>
      </c>
      <c r="H169" s="4">
        <f>'C21_LandUse_2017'!H169-'C21_LandUse_2013'!H169</f>
        <v>-128.92949425000006</v>
      </c>
      <c r="I169" s="4">
        <f>'C21_LandUse_2017'!I169-'C21_LandUse_2013'!I169</f>
        <v>-43.346216039999945</v>
      </c>
      <c r="J169" s="4">
        <f>'C21_LandUse_2017'!J169-'C21_LandUse_2013'!J169</f>
        <v>-43.370217000000139</v>
      </c>
      <c r="K169" s="4">
        <f>'C21_LandUse_2017'!K169-'C21_LandUse_2013'!K169</f>
        <v>1.4391699999976026E-3</v>
      </c>
      <c r="L169" s="4">
        <f>'C21_LandUse_2017'!L169-'C21_LandUse_2013'!L169</f>
        <v>-5.4405294439998215</v>
      </c>
      <c r="M169" s="4">
        <f>'C21_LandUse_2017'!M169-'C21_LandUse_2013'!M169</f>
        <v>-35.16597449999972</v>
      </c>
      <c r="N169" s="4">
        <f>'C21_LandUse_2017'!N169-'C21_LandUse_2013'!N169</f>
        <v>24.466334000000643</v>
      </c>
      <c r="O169" s="4">
        <f>'C21_LandUse_2017'!O169-'C21_LandUse_2013'!O169</f>
        <v>0.22948500000006788</v>
      </c>
      <c r="P169" s="4">
        <f>'C21_LandUse_2017'!P169-'C21_LandUse_2013'!P169</f>
        <v>2.3910133299999927</v>
      </c>
      <c r="Q169" s="4">
        <f>'C21_LandUse_2017'!Q169-'C21_LandUse_2013'!Q169</f>
        <v>4.5709100000976832E-3</v>
      </c>
      <c r="R169" s="24">
        <f t="shared" si="20"/>
        <v>45.430467606001116</v>
      </c>
      <c r="S169" s="24">
        <f t="shared" si="21"/>
        <v>-2.2268347460000939</v>
      </c>
      <c r="T169" s="24">
        <f t="shared" si="22"/>
        <v>0.16739740019999552</v>
      </c>
      <c r="U169" s="24">
        <f t="shared" si="23"/>
        <v>-43.370217000000139</v>
      </c>
      <c r="V169" s="27">
        <f t="shared" si="24"/>
        <v>-177.71623973399983</v>
      </c>
      <c r="W169" s="27">
        <f t="shared" si="25"/>
        <v>223.14670734000094</v>
      </c>
      <c r="X169" s="27">
        <f t="shared" si="26"/>
        <v>0.16595823019999792</v>
      </c>
      <c r="Y169" s="27">
        <f t="shared" si="27"/>
        <v>1.4391699999976026E-3</v>
      </c>
      <c r="Z169" s="27">
        <f t="shared" si="28"/>
        <v>-2.2268347460000939</v>
      </c>
      <c r="AA169" s="27">
        <f t="shared" si="29"/>
        <v>-43.370217000000139</v>
      </c>
    </row>
    <row r="170" spans="1:27" x14ac:dyDescent="0.3">
      <c r="A170" s="11">
        <v>51660</v>
      </c>
      <c r="B170" s="11" t="s">
        <v>108</v>
      </c>
      <c r="C170" s="11" t="s">
        <v>178</v>
      </c>
      <c r="D170" s="4">
        <f>'C21_LandUse_2017'!D170-'C21_LandUse_2013'!D170</f>
        <v>-99.482592700000012</v>
      </c>
      <c r="E170" s="4">
        <f>'C21_LandUse_2017'!E170-'C21_LandUse_2013'!E170</f>
        <v>-0.84154600000002233</v>
      </c>
      <c r="F170" s="4">
        <f>'C21_LandUse_2017'!F170-'C21_LandUse_2013'!F170</f>
        <v>0.10414097</v>
      </c>
      <c r="G170" s="4">
        <f>'C21_LandUse_2017'!G170-'C21_LandUse_2013'!G170</f>
        <v>-28.771673999999962</v>
      </c>
      <c r="H170" s="4">
        <f>'C21_LandUse_2017'!H170-'C21_LandUse_2013'!H170</f>
        <v>108.01491350000015</v>
      </c>
      <c r="I170" s="4">
        <f>'C21_LandUse_2017'!I170-'C21_LandUse_2013'!I170</f>
        <v>8.5578492300001017</v>
      </c>
      <c r="J170" s="4">
        <f>'C21_LandUse_2017'!J170-'C21_LandUse_2013'!J170</f>
        <v>-65.599980000000073</v>
      </c>
      <c r="K170" s="4">
        <f>'C21_LandUse_2017'!K170-'C21_LandUse_2013'!K170</f>
        <v>0.70544759999998519</v>
      </c>
      <c r="L170" s="4">
        <f>'C21_LandUse_2017'!L170-'C21_LandUse_2013'!L170</f>
        <v>8.1288007880999995</v>
      </c>
      <c r="M170" s="4">
        <f>'C21_LandUse_2017'!M170-'C21_LandUse_2013'!M170</f>
        <v>17.170339929999955</v>
      </c>
      <c r="N170" s="4">
        <f>'C21_LandUse_2017'!N170-'C21_LandUse_2013'!N170</f>
        <v>52.014968700000281</v>
      </c>
      <c r="O170" s="4">
        <f>'C21_LandUse_2017'!O170-'C21_LandUse_2013'!O170</f>
        <v>-9.8799999999243937E-4</v>
      </c>
      <c r="P170" s="4">
        <f>'C21_LandUse_2017'!P170-'C21_LandUse_2013'!P170</f>
        <v>2.212999999997578E-4</v>
      </c>
      <c r="Q170" s="4">
        <f>'C21_LandUse_2017'!Q170-'C21_LandUse_2013'!Q170</f>
        <v>-1.6999999999933735E-6</v>
      </c>
      <c r="R170" s="24">
        <f t="shared" si="20"/>
        <v>94.404279448100482</v>
      </c>
      <c r="S170" s="24">
        <f t="shared" si="21"/>
        <v>-28.772442399999953</v>
      </c>
      <c r="T170" s="24">
        <f t="shared" si="22"/>
        <v>-3.1957430000037146E-2</v>
      </c>
      <c r="U170" s="24">
        <f t="shared" si="23"/>
        <v>-65.599980000000073</v>
      </c>
      <c r="V170" s="27">
        <f t="shared" si="24"/>
        <v>124.70156351810024</v>
      </c>
      <c r="W170" s="27">
        <f t="shared" si="25"/>
        <v>-30.297284069999776</v>
      </c>
      <c r="X170" s="27">
        <f t="shared" si="26"/>
        <v>-0.73740503000002233</v>
      </c>
      <c r="Y170" s="27">
        <f t="shared" si="27"/>
        <v>0.70544759999998519</v>
      </c>
      <c r="Z170" s="27">
        <f t="shared" si="28"/>
        <v>-28.772442399999953</v>
      </c>
      <c r="AA170" s="27">
        <f t="shared" si="29"/>
        <v>-65.599980000000073</v>
      </c>
    </row>
    <row r="171" spans="1:27" x14ac:dyDescent="0.3">
      <c r="A171" s="11">
        <v>51670</v>
      </c>
      <c r="B171" s="11" t="s">
        <v>108</v>
      </c>
      <c r="C171" s="11" t="s">
        <v>179</v>
      </c>
      <c r="D171" s="4">
        <f>'C21_LandUse_2017'!D171-'C21_LandUse_2013'!D171</f>
        <v>167.3604095</v>
      </c>
      <c r="E171" s="4">
        <f>'C21_LandUse_2017'!E171-'C21_LandUse_2013'!E171</f>
        <v>-4.1199999939456333E-9</v>
      </c>
      <c r="F171" s="4">
        <f>'C21_LandUse_2017'!F171-'C21_LandUse_2013'!F171</f>
        <v>2.9999995E-6</v>
      </c>
      <c r="G171" s="4">
        <f>'C21_LandUse_2017'!G171-'C21_LandUse_2013'!G171</f>
        <v>-11.273230455999965</v>
      </c>
      <c r="H171" s="4">
        <f>'C21_LandUse_2017'!H171-'C21_LandUse_2013'!H171</f>
        <v>-51.280775700000049</v>
      </c>
      <c r="I171" s="4">
        <f>'C21_LandUse_2017'!I171-'C21_LandUse_2013'!I171</f>
        <v>-28.705309260000035</v>
      </c>
      <c r="J171" s="4">
        <f>'C21_LandUse_2017'!J171-'C21_LandUse_2013'!J171</f>
        <v>-4.5413669999999797</v>
      </c>
      <c r="K171" s="4">
        <f>'C21_LandUse_2017'!K171-'C21_LandUse_2013'!K171</f>
        <v>1.5969999989096095E-7</v>
      </c>
      <c r="L171" s="4">
        <f>'C21_LandUse_2017'!L171-'C21_LandUse_2013'!L171</f>
        <v>2.4593183599999975</v>
      </c>
      <c r="M171" s="4">
        <f>'C21_LandUse_2017'!M171-'C21_LandUse_2013'!M171</f>
        <v>-15.67480820000003</v>
      </c>
      <c r="N171" s="4">
        <f>'C21_LandUse_2017'!N171-'C21_LandUse_2013'!N171</f>
        <v>-58.51845870000011</v>
      </c>
      <c r="O171" s="4">
        <f>'C21_LandUse_2017'!O171-'C21_LandUse_2013'!O171</f>
        <v>-0.10179899999999975</v>
      </c>
      <c r="P171" s="4">
        <f>'C21_LandUse_2017'!P171-'C21_LandUse_2013'!P171</f>
        <v>4.9921608000005335E-2</v>
      </c>
      <c r="Q171" s="4">
        <f>'C21_LandUse_2017'!Q171-'C21_LandUse_2013'!Q171</f>
        <v>0.22603100000000609</v>
      </c>
      <c r="R171" s="24">
        <f t="shared" si="20"/>
        <v>15.640375999999776</v>
      </c>
      <c r="S171" s="24">
        <f t="shared" si="21"/>
        <v>-11.099076847999953</v>
      </c>
      <c r="T171" s="24">
        <f t="shared" si="22"/>
        <v>3.1555794998970153E-6</v>
      </c>
      <c r="U171" s="24">
        <f t="shared" si="23"/>
        <v>-4.5413669999999797</v>
      </c>
      <c r="V171" s="27">
        <f t="shared" si="24"/>
        <v>-77.526766600000087</v>
      </c>
      <c r="W171" s="27">
        <f t="shared" si="25"/>
        <v>93.167142599999863</v>
      </c>
      <c r="X171" s="27">
        <f t="shared" si="26"/>
        <v>2.9958795000060543E-6</v>
      </c>
      <c r="Y171" s="27">
        <f t="shared" si="27"/>
        <v>1.5969999989096095E-7</v>
      </c>
      <c r="Z171" s="27">
        <f t="shared" si="28"/>
        <v>-11.099076847999953</v>
      </c>
      <c r="AA171" s="27">
        <f t="shared" si="29"/>
        <v>-4.5413669999999797</v>
      </c>
    </row>
    <row r="172" spans="1:27" x14ac:dyDescent="0.3">
      <c r="A172" s="11">
        <v>51678</v>
      </c>
      <c r="B172" s="11" t="s">
        <v>108</v>
      </c>
      <c r="C172" s="11" t="s">
        <v>180</v>
      </c>
      <c r="D172" s="4">
        <f>'C21_LandUse_2017'!D172-'C21_LandUse_2013'!D172</f>
        <v>-5.524386999999999</v>
      </c>
      <c r="E172" s="4">
        <f>'C21_LandUse_2017'!E172-'C21_LandUse_2013'!E172</f>
        <v>0</v>
      </c>
      <c r="F172" s="4">
        <f>'C21_LandUse_2017'!F172-'C21_LandUse_2013'!F172</f>
        <v>-6.6139999999999984E-3</v>
      </c>
      <c r="G172" s="4">
        <f>'C21_LandUse_2017'!G172-'C21_LandUse_2013'!G172</f>
        <v>-3.0735020000000191</v>
      </c>
      <c r="H172" s="4">
        <f>'C21_LandUse_2017'!H172-'C21_LandUse_2013'!H172</f>
        <v>14.211200000000019</v>
      </c>
      <c r="I172" s="4">
        <f>'C21_LandUse_2017'!I172-'C21_LandUse_2013'!I172</f>
        <v>0.47509999999999764</v>
      </c>
      <c r="J172" s="4">
        <f>'C21_LandUse_2017'!J172-'C21_LandUse_2013'!J172</f>
        <v>-0.77029000000000281</v>
      </c>
      <c r="K172" s="4">
        <f>'C21_LandUse_2017'!K172-'C21_LandUse_2013'!K172</f>
        <v>-1.2715000000000032E-2</v>
      </c>
      <c r="L172" s="4">
        <f>'C21_LandUse_2017'!L172-'C21_LandUse_2013'!L172</f>
        <v>-4.882870000000004</v>
      </c>
      <c r="M172" s="4">
        <f>'C21_LandUse_2017'!M172-'C21_LandUse_2013'!M172</f>
        <v>-10.833900000000028</v>
      </c>
      <c r="N172" s="4">
        <f>'C21_LandUse_2017'!N172-'C21_LandUse_2013'!N172</f>
        <v>10.414699999999982</v>
      </c>
      <c r="O172" s="4">
        <f>'C21_LandUse_2017'!O172-'C21_LandUse_2013'!O172</f>
        <v>3.209999999999269E-3</v>
      </c>
      <c r="P172" s="4">
        <f>'C21_LandUse_2017'!P172-'C21_LandUse_2013'!P172</f>
        <v>5.000000000032756E-6</v>
      </c>
      <c r="Q172" s="4">
        <f>'C21_LandUse_2017'!Q172-'C21_LandUse_2013'!Q172</f>
        <v>5.9999999998949782E-7</v>
      </c>
      <c r="R172" s="24">
        <f t="shared" si="20"/>
        <v>3.8598429999999677</v>
      </c>
      <c r="S172" s="24">
        <f t="shared" si="21"/>
        <v>-3.0702864000000201</v>
      </c>
      <c r="T172" s="24">
        <f t="shared" si="22"/>
        <v>-1.932900000000003E-2</v>
      </c>
      <c r="U172" s="24">
        <f t="shared" si="23"/>
        <v>-0.77029000000000281</v>
      </c>
      <c r="V172" s="27">
        <f t="shared" si="24"/>
        <v>9.803430000000013</v>
      </c>
      <c r="W172" s="27">
        <f t="shared" si="25"/>
        <v>-5.9435870000000435</v>
      </c>
      <c r="X172" s="27">
        <f t="shared" si="26"/>
        <v>-6.6139999999999984E-3</v>
      </c>
      <c r="Y172" s="27">
        <f t="shared" si="27"/>
        <v>-1.2715000000000032E-2</v>
      </c>
      <c r="Z172" s="27">
        <f t="shared" si="28"/>
        <v>-3.0702864000000201</v>
      </c>
      <c r="AA172" s="27">
        <f t="shared" si="29"/>
        <v>-0.77029000000000281</v>
      </c>
    </row>
    <row r="173" spans="1:27" x14ac:dyDescent="0.3">
      <c r="A173" s="11">
        <v>51680</v>
      </c>
      <c r="B173" s="11" t="s">
        <v>108</v>
      </c>
      <c r="C173" s="11" t="s">
        <v>181</v>
      </c>
      <c r="D173" s="4">
        <f>'C21_LandUse_2017'!D173-'C21_LandUse_2013'!D173</f>
        <v>-104.65975800000001</v>
      </c>
      <c r="E173" s="4">
        <f>'C21_LandUse_2017'!E173-'C21_LandUse_2013'!E173</f>
        <v>3.2599999997273699E-6</v>
      </c>
      <c r="F173" s="4">
        <f>'C21_LandUse_2017'!F173-'C21_LandUse_2013'!F173</f>
        <v>-9.3770000000000034E-3</v>
      </c>
      <c r="G173" s="4">
        <f>'C21_LandUse_2017'!G173-'C21_LandUse_2013'!G173</f>
        <v>-350.89026980000017</v>
      </c>
      <c r="H173" s="4">
        <f>'C21_LandUse_2017'!H173-'C21_LandUse_2013'!H173</f>
        <v>115.81178759999966</v>
      </c>
      <c r="I173" s="4">
        <f>'C21_LandUse_2017'!I173-'C21_LandUse_2013'!I173</f>
        <v>9.1615000000001601</v>
      </c>
      <c r="J173" s="4">
        <f>'C21_LandUse_2017'!J173-'C21_LandUse_2013'!J173</f>
        <v>257.09245199999987</v>
      </c>
      <c r="K173" s="4">
        <f>'C21_LandUse_2017'!K173-'C21_LandUse_2013'!K173</f>
        <v>0.43862239999999986</v>
      </c>
      <c r="L173" s="4">
        <f>'C21_LandUse_2017'!L173-'C21_LandUse_2013'!L173</f>
        <v>15.246972579700014</v>
      </c>
      <c r="M173" s="4">
        <f>'C21_LandUse_2017'!M173-'C21_LandUse_2013'!M173</f>
        <v>-0.30120830000032583</v>
      </c>
      <c r="N173" s="4">
        <f>'C21_LandUse_2017'!N173-'C21_LandUse_2013'!N173</f>
        <v>58.045155899999827</v>
      </c>
      <c r="O173" s="4">
        <f>'C21_LandUse_2017'!O173-'C21_LandUse_2013'!O173</f>
        <v>5.6300000000021555E-2</v>
      </c>
      <c r="P173" s="4">
        <f>'C21_LandUse_2017'!P173-'C21_LandUse_2013'!P173</f>
        <v>6.9500000000033424E-3</v>
      </c>
      <c r="Q173" s="4">
        <f>'C21_LandUse_2017'!Q173-'C21_LandUse_2013'!Q173</f>
        <v>9.9999999996214228E-6</v>
      </c>
      <c r="R173" s="24">
        <f t="shared" si="20"/>
        <v>93.304449779699326</v>
      </c>
      <c r="S173" s="24">
        <f t="shared" si="21"/>
        <v>-350.82700980000016</v>
      </c>
      <c r="T173" s="24">
        <f t="shared" si="22"/>
        <v>0.42924865999999956</v>
      </c>
      <c r="U173" s="24">
        <f t="shared" si="23"/>
        <v>257.09245199999987</v>
      </c>
      <c r="V173" s="27">
        <f t="shared" si="24"/>
        <v>140.22026017969984</v>
      </c>
      <c r="W173" s="27">
        <f t="shared" si="25"/>
        <v>-46.91581040000051</v>
      </c>
      <c r="X173" s="27">
        <f t="shared" si="26"/>
        <v>-9.373740000000276E-3</v>
      </c>
      <c r="Y173" s="27">
        <f t="shared" si="27"/>
        <v>0.43862239999999986</v>
      </c>
      <c r="Z173" s="27">
        <f t="shared" si="28"/>
        <v>-350.82700980000016</v>
      </c>
      <c r="AA173" s="27">
        <f t="shared" si="29"/>
        <v>257.09245199999987</v>
      </c>
    </row>
    <row r="174" spans="1:27" x14ac:dyDescent="0.3">
      <c r="A174" s="11">
        <v>51683</v>
      </c>
      <c r="B174" s="11" t="s">
        <v>108</v>
      </c>
      <c r="C174" s="11" t="s">
        <v>182</v>
      </c>
      <c r="D174" s="4">
        <f>'C21_LandUse_2017'!D174-'C21_LandUse_2013'!D174</f>
        <v>150.32330900000002</v>
      </c>
      <c r="E174" s="4">
        <f>'C21_LandUse_2017'!E174-'C21_LandUse_2013'!E174</f>
        <v>-1.6000000005456094E-9</v>
      </c>
      <c r="F174" s="4">
        <f>'C21_LandUse_2017'!F174-'C21_LandUse_2013'!F174</f>
        <v>0</v>
      </c>
      <c r="G174" s="4">
        <f>'C21_LandUse_2017'!G174-'C21_LandUse_2013'!G174</f>
        <v>-9.5369562999999857</v>
      </c>
      <c r="H174" s="4">
        <f>'C21_LandUse_2017'!H174-'C21_LandUse_2013'!H174</f>
        <v>-13.174081999999999</v>
      </c>
      <c r="I174" s="4">
        <f>'C21_LandUse_2017'!I174-'C21_LandUse_2013'!I174</f>
        <v>-13.767030699999964</v>
      </c>
      <c r="J174" s="4">
        <f>'C21_LandUse_2017'!J174-'C21_LandUse_2013'!J174</f>
        <v>-26.363730000000004</v>
      </c>
      <c r="K174" s="4">
        <f>'C21_LandUse_2017'!K174-'C21_LandUse_2013'!K174</f>
        <v>-1.4084509999999995E-2</v>
      </c>
      <c r="L174" s="4">
        <f>'C21_LandUse_2017'!L174-'C21_LandUse_2013'!L174</f>
        <v>4.1101315700000001</v>
      </c>
      <c r="M174" s="4">
        <f>'C21_LandUse_2017'!M174-'C21_LandUse_2013'!M174</f>
        <v>-7.5638759999999365</v>
      </c>
      <c r="N174" s="4">
        <f>'C21_LandUse_2017'!N174-'C21_LandUse_2013'!N174</f>
        <v>-84.024305999999797</v>
      </c>
      <c r="O174" s="4">
        <f>'C21_LandUse_2017'!O174-'C21_LandUse_2013'!O174</f>
        <v>1.062000000000296E-2</v>
      </c>
      <c r="P174" s="4">
        <f>'C21_LandUse_2017'!P174-'C21_LandUse_2013'!P174</f>
        <v>0</v>
      </c>
      <c r="Q174" s="4">
        <f>'C21_LandUse_2017'!Q174-'C21_LandUse_2013'!Q174</f>
        <v>0</v>
      </c>
      <c r="R174" s="24">
        <f t="shared" si="20"/>
        <v>35.90414587000032</v>
      </c>
      <c r="S174" s="24">
        <f t="shared" si="21"/>
        <v>-9.5263362999999828</v>
      </c>
      <c r="T174" s="24">
        <f t="shared" si="22"/>
        <v>-1.4084511599999995E-2</v>
      </c>
      <c r="U174" s="24">
        <f t="shared" si="23"/>
        <v>-26.363730000000004</v>
      </c>
      <c r="V174" s="27">
        <f t="shared" si="24"/>
        <v>-22.830981129999962</v>
      </c>
      <c r="W174" s="27">
        <f t="shared" si="25"/>
        <v>58.73512700000029</v>
      </c>
      <c r="X174" s="27">
        <f t="shared" si="26"/>
        <v>-1.6000000005456094E-9</v>
      </c>
      <c r="Y174" s="27">
        <f t="shared" si="27"/>
        <v>-1.4084509999999995E-2</v>
      </c>
      <c r="Z174" s="27">
        <f t="shared" si="28"/>
        <v>-9.5263362999999828</v>
      </c>
      <c r="AA174" s="27">
        <f t="shared" si="29"/>
        <v>-26.363730000000004</v>
      </c>
    </row>
    <row r="175" spans="1:27" x14ac:dyDescent="0.3">
      <c r="A175" s="11">
        <v>51685</v>
      </c>
      <c r="B175" s="11" t="s">
        <v>108</v>
      </c>
      <c r="C175" s="11" t="s">
        <v>183</v>
      </c>
      <c r="D175" s="4">
        <f>'C21_LandUse_2017'!D175-'C21_LandUse_2013'!D175</f>
        <v>-4.7399999999999984</v>
      </c>
      <c r="E175" s="4">
        <f>'C21_LandUse_2017'!E175-'C21_LandUse_2013'!E175</f>
        <v>0</v>
      </c>
      <c r="F175" s="4">
        <f>'C21_LandUse_2017'!F175-'C21_LandUse_2013'!F175</f>
        <v>0</v>
      </c>
      <c r="G175" s="4">
        <f>'C21_LandUse_2017'!G175-'C21_LandUse_2013'!G175</f>
        <v>-1.0999990000000253</v>
      </c>
      <c r="H175" s="4">
        <f>'C21_LandUse_2017'!H175-'C21_LandUse_2013'!H175</f>
        <v>18.048699999999997</v>
      </c>
      <c r="I175" s="4">
        <f>'C21_LandUse_2017'!I175-'C21_LandUse_2013'!I175</f>
        <v>3.3659000000000106</v>
      </c>
      <c r="J175" s="4">
        <f>'C21_LandUse_2017'!J175-'C21_LandUse_2013'!J175</f>
        <v>-18.730399999999989</v>
      </c>
      <c r="K175" s="4">
        <f>'C21_LandUse_2017'!K175-'C21_LandUse_2013'!K175</f>
        <v>0</v>
      </c>
      <c r="L175" s="4">
        <f>'C21_LandUse_2017'!L175-'C21_LandUse_2013'!L175</f>
        <v>1.0663490000000007</v>
      </c>
      <c r="M175" s="4">
        <f>'C21_LandUse_2017'!M175-'C21_LandUse_2013'!M175</f>
        <v>-0.26990000000000691</v>
      </c>
      <c r="N175" s="4">
        <f>'C21_LandUse_2017'!N175-'C21_LandUse_2013'!N175</f>
        <v>2.3514999999999873</v>
      </c>
      <c r="O175" s="4">
        <f>'C21_LandUse_2017'!O175-'C21_LandUse_2013'!O175</f>
        <v>7.9069999999994423E-3</v>
      </c>
      <c r="P175" s="4">
        <f>'C21_LandUse_2017'!P175-'C21_LandUse_2013'!P175</f>
        <v>0</v>
      </c>
      <c r="Q175" s="4">
        <f>'C21_LandUse_2017'!Q175-'C21_LandUse_2013'!Q175</f>
        <v>0</v>
      </c>
      <c r="R175" s="24">
        <f t="shared" si="20"/>
        <v>19.822548999999988</v>
      </c>
      <c r="S175" s="24">
        <f t="shared" si="21"/>
        <v>-1.0920920000000258</v>
      </c>
      <c r="T175" s="24">
        <f t="shared" si="22"/>
        <v>0</v>
      </c>
      <c r="U175" s="24">
        <f t="shared" si="23"/>
        <v>-18.730399999999989</v>
      </c>
      <c r="V175" s="27">
        <f t="shared" si="24"/>
        <v>22.48094900000001</v>
      </c>
      <c r="W175" s="27">
        <f t="shared" si="25"/>
        <v>-2.6584000000000181</v>
      </c>
      <c r="X175" s="27">
        <f t="shared" si="26"/>
        <v>0</v>
      </c>
      <c r="Y175" s="27">
        <f t="shared" si="27"/>
        <v>0</v>
      </c>
      <c r="Z175" s="27">
        <f t="shared" si="28"/>
        <v>-1.0920920000000258</v>
      </c>
      <c r="AA175" s="27">
        <f t="shared" si="29"/>
        <v>-18.730399999999989</v>
      </c>
    </row>
    <row r="176" spans="1:27" x14ac:dyDescent="0.3">
      <c r="A176" s="11">
        <v>51700</v>
      </c>
      <c r="B176" s="11" t="s">
        <v>108</v>
      </c>
      <c r="C176" s="11" t="s">
        <v>184</v>
      </c>
      <c r="D176" s="4">
        <f>'C21_LandUse_2017'!D176-'C21_LandUse_2013'!D176</f>
        <v>830.62689999999998</v>
      </c>
      <c r="E176" s="4">
        <f>'C21_LandUse_2017'!E176-'C21_LandUse_2013'!E176</f>
        <v>2.903944999985697E-4</v>
      </c>
      <c r="F176" s="4">
        <f>'C21_LandUse_2017'!F176-'C21_LandUse_2013'!F176</f>
        <v>1.2126006359999997E-2</v>
      </c>
      <c r="G176" s="4">
        <f>'C21_LandUse_2017'!G176-'C21_LandUse_2013'!G176</f>
        <v>-223.33939525400092</v>
      </c>
      <c r="H176" s="4">
        <f>'C21_LandUse_2017'!H176-'C21_LandUse_2013'!H176</f>
        <v>-258.64746999999988</v>
      </c>
      <c r="I176" s="4">
        <f>'C21_LandUse_2017'!I176-'C21_LandUse_2013'!I176</f>
        <v>-114.68494999999984</v>
      </c>
      <c r="J176" s="4">
        <f>'C21_LandUse_2017'!J176-'C21_LandUse_2013'!J176</f>
        <v>18.77025999999978</v>
      </c>
      <c r="K176" s="4">
        <f>'C21_LandUse_2017'!K176-'C21_LandUse_2013'!K176</f>
        <v>-0.17418000199999994</v>
      </c>
      <c r="L176" s="4">
        <f>'C21_LandUse_2017'!L176-'C21_LandUse_2013'!L176</f>
        <v>-72.806585000000268</v>
      </c>
      <c r="M176" s="4">
        <f>'C21_LandUse_2017'!M176-'C21_LandUse_2013'!M176</f>
        <v>-187.1522700000005</v>
      </c>
      <c r="N176" s="4">
        <f>'C21_LandUse_2017'!N176-'C21_LandUse_2013'!N176</f>
        <v>6.3439100000005055</v>
      </c>
      <c r="O176" s="4">
        <f>'C21_LandUse_2017'!O176-'C21_LandUse_2013'!O176</f>
        <v>-0.27660000000014406</v>
      </c>
      <c r="P176" s="4">
        <f>'C21_LandUse_2017'!P176-'C21_LandUse_2013'!P176</f>
        <v>1.3161592149999706</v>
      </c>
      <c r="Q176" s="4">
        <f>'C21_LandUse_2017'!Q176-'C21_LandUse_2013'!Q176</f>
        <v>1.2069999999994252E-2</v>
      </c>
      <c r="R176" s="24">
        <f t="shared" si="20"/>
        <v>203.67953499999999</v>
      </c>
      <c r="S176" s="24">
        <f t="shared" si="21"/>
        <v>-222.2877660390011</v>
      </c>
      <c r="T176" s="24">
        <f t="shared" si="22"/>
        <v>-0.16176360114000138</v>
      </c>
      <c r="U176" s="24">
        <f t="shared" si="23"/>
        <v>18.77025999999978</v>
      </c>
      <c r="V176" s="27">
        <f t="shared" si="24"/>
        <v>-446.139005</v>
      </c>
      <c r="W176" s="27">
        <f t="shared" si="25"/>
        <v>649.81853999999998</v>
      </c>
      <c r="X176" s="27">
        <f t="shared" si="26"/>
        <v>1.2416400859998566E-2</v>
      </c>
      <c r="Y176" s="27">
        <f t="shared" si="27"/>
        <v>-0.17418000199999994</v>
      </c>
      <c r="Z176" s="27">
        <f t="shared" si="28"/>
        <v>-222.2877660390011</v>
      </c>
      <c r="AA176" s="27">
        <f t="shared" si="29"/>
        <v>18.77025999999978</v>
      </c>
    </row>
    <row r="177" spans="1:27" x14ac:dyDescent="0.3">
      <c r="A177" s="11">
        <v>51710</v>
      </c>
      <c r="B177" s="11" t="s">
        <v>108</v>
      </c>
      <c r="C177" s="11" t="s">
        <v>185</v>
      </c>
      <c r="D177" s="4">
        <f>'C21_LandUse_2017'!D177-'C21_LandUse_2013'!D177</f>
        <v>264.547865</v>
      </c>
      <c r="E177" s="4">
        <f>'C21_LandUse_2017'!E177-'C21_LandUse_2013'!E177</f>
        <v>6.1315517996263225E-7</v>
      </c>
      <c r="F177" s="4">
        <f>'C21_LandUse_2017'!F177-'C21_LandUse_2013'!F177</f>
        <v>-1.4999997591499999E-4</v>
      </c>
      <c r="G177" s="4">
        <f>'C21_LandUse_2017'!G177-'C21_LandUse_2013'!G177</f>
        <v>-55.951572329400051</v>
      </c>
      <c r="H177" s="4">
        <f>'C21_LandUse_2017'!H177-'C21_LandUse_2013'!H177</f>
        <v>41.34347600000001</v>
      </c>
      <c r="I177" s="4">
        <f>'C21_LandUse_2017'!I177-'C21_LandUse_2013'!I177</f>
        <v>-35.076579999999922</v>
      </c>
      <c r="J177" s="4">
        <f>'C21_LandUse_2017'!J177-'C21_LandUse_2013'!J177</f>
        <v>-120.39204109999991</v>
      </c>
      <c r="K177" s="4">
        <f>'C21_LandUse_2017'!K177-'C21_LandUse_2013'!K177</f>
        <v>8.9004049999452661E-5</v>
      </c>
      <c r="L177" s="4">
        <f>'C21_LandUse_2017'!L177-'C21_LandUse_2013'!L177</f>
        <v>-9.7327344000000267</v>
      </c>
      <c r="M177" s="4">
        <f>'C21_LandUse_2017'!M177-'C21_LandUse_2013'!M177</f>
        <v>-117.81541013500009</v>
      </c>
      <c r="N177" s="4">
        <f>'C21_LandUse_2017'!N177-'C21_LandUse_2013'!N177</f>
        <v>32.627461723999659</v>
      </c>
      <c r="O177" s="4">
        <f>'C21_LandUse_2017'!O177-'C21_LandUse_2013'!O177</f>
        <v>0.25795999999991182</v>
      </c>
      <c r="P177" s="4">
        <f>'C21_LandUse_2017'!P177-'C21_LandUse_2013'!P177</f>
        <v>0.19226673459999688</v>
      </c>
      <c r="Q177" s="4">
        <f>'C21_LandUse_2017'!Q177-'C21_LandUse_2013'!Q177</f>
        <v>7.1614999999525253E-5</v>
      </c>
      <c r="R177" s="24">
        <f t="shared" si="20"/>
        <v>175.89407818899963</v>
      </c>
      <c r="S177" s="24">
        <f t="shared" si="21"/>
        <v>-55.501273979800146</v>
      </c>
      <c r="T177" s="24">
        <f t="shared" si="22"/>
        <v>-6.0382770735584694E-5</v>
      </c>
      <c r="U177" s="24">
        <f t="shared" si="23"/>
        <v>-120.39204109999991</v>
      </c>
      <c r="V177" s="27">
        <f t="shared" si="24"/>
        <v>-3.4658383999999387</v>
      </c>
      <c r="W177" s="27">
        <f t="shared" si="25"/>
        <v>179.35991658899957</v>
      </c>
      <c r="X177" s="27">
        <f t="shared" si="26"/>
        <v>-1.4938682073503736E-4</v>
      </c>
      <c r="Y177" s="27">
        <f t="shared" si="27"/>
        <v>8.9004049999452661E-5</v>
      </c>
      <c r="Z177" s="27">
        <f t="shared" si="28"/>
        <v>-55.501273979800146</v>
      </c>
      <c r="AA177" s="27">
        <f t="shared" si="29"/>
        <v>-120.39204109999991</v>
      </c>
    </row>
    <row r="178" spans="1:27" x14ac:dyDescent="0.3">
      <c r="A178" s="11">
        <v>51730</v>
      </c>
      <c r="B178" s="11" t="s">
        <v>108</v>
      </c>
      <c r="C178" s="11" t="s">
        <v>186</v>
      </c>
      <c r="D178" s="4">
        <f>'C21_LandUse_2017'!D178-'C21_LandUse_2013'!D178</f>
        <v>-198.55793300000005</v>
      </c>
      <c r="E178" s="4">
        <f>'C21_LandUse_2017'!E178-'C21_LandUse_2013'!E178</f>
        <v>-0.13180099999999584</v>
      </c>
      <c r="F178" s="4">
        <f>'C21_LandUse_2017'!F178-'C21_LandUse_2013'!F178</f>
        <v>-2.4256000000000007E-2</v>
      </c>
      <c r="G178" s="4">
        <f>'C21_LandUse_2017'!G178-'C21_LandUse_2013'!G178</f>
        <v>-37.094720000000052</v>
      </c>
      <c r="H178" s="4">
        <f>'C21_LandUse_2017'!H178-'C21_LandUse_2013'!H178</f>
        <v>80.219017999999778</v>
      </c>
      <c r="I178" s="4">
        <f>'C21_LandUse_2017'!I178-'C21_LandUse_2013'!I178</f>
        <v>27.047541099999989</v>
      </c>
      <c r="J178" s="4">
        <f>'C21_LandUse_2017'!J178-'C21_LandUse_2013'!J178</f>
        <v>-5.480299989999935</v>
      </c>
      <c r="K178" s="4">
        <f>'C21_LandUse_2017'!K178-'C21_LandUse_2013'!K178</f>
        <v>1.5900900000019647E-2</v>
      </c>
      <c r="L178" s="4">
        <f>'C21_LandUse_2017'!L178-'C21_LandUse_2013'!L178</f>
        <v>10.161992788999996</v>
      </c>
      <c r="M178" s="4">
        <f>'C21_LandUse_2017'!M178-'C21_LandUse_2013'!M178</f>
        <v>35.26924300099995</v>
      </c>
      <c r="N178" s="4">
        <f>'C21_LandUse_2017'!N178-'C21_LandUse_2013'!N178</f>
        <v>88.669096000000081</v>
      </c>
      <c r="O178" s="4">
        <f>'C21_LandUse_2017'!O178-'C21_LandUse_2013'!O178</f>
        <v>-0.19024999999999181</v>
      </c>
      <c r="P178" s="4">
        <f>'C21_LandUse_2017'!P178-'C21_LandUse_2013'!P178</f>
        <v>9.5483000000001539E-2</v>
      </c>
      <c r="Q178" s="4">
        <f>'C21_LandUse_2017'!Q178-'C21_LandUse_2013'!Q178</f>
        <v>1.220999999986816E-3</v>
      </c>
      <c r="R178" s="24">
        <f t="shared" si="20"/>
        <v>42.808957889999746</v>
      </c>
      <c r="S178" s="24">
        <f t="shared" si="21"/>
        <v>-37.188266000000056</v>
      </c>
      <c r="T178" s="24">
        <f t="shared" si="22"/>
        <v>-0.14015609999997619</v>
      </c>
      <c r="U178" s="24">
        <f t="shared" si="23"/>
        <v>-5.480299989999935</v>
      </c>
      <c r="V178" s="27">
        <f t="shared" si="24"/>
        <v>117.42855188899976</v>
      </c>
      <c r="W178" s="27">
        <f t="shared" si="25"/>
        <v>-74.619593999000017</v>
      </c>
      <c r="X178" s="27">
        <f t="shared" si="26"/>
        <v>-0.15605699999999584</v>
      </c>
      <c r="Y178" s="27">
        <f t="shared" si="27"/>
        <v>1.5900900000019647E-2</v>
      </c>
      <c r="Z178" s="27">
        <f t="shared" si="28"/>
        <v>-37.188266000000056</v>
      </c>
      <c r="AA178" s="27">
        <f t="shared" si="29"/>
        <v>-5.480299989999935</v>
      </c>
    </row>
    <row r="179" spans="1:27" x14ac:dyDescent="0.3">
      <c r="A179" s="11">
        <v>51735</v>
      </c>
      <c r="B179" s="11" t="s">
        <v>108</v>
      </c>
      <c r="C179" s="11" t="s">
        <v>187</v>
      </c>
      <c r="D179" s="4">
        <f>'C21_LandUse_2017'!D179-'C21_LandUse_2013'!D179</f>
        <v>48.572450000000003</v>
      </c>
      <c r="E179" s="4">
        <f>'C21_LandUse_2017'!E179-'C21_LandUse_2013'!E179</f>
        <v>5.7949999999973301E-5</v>
      </c>
      <c r="F179" s="4">
        <f>'C21_LandUse_2017'!F179-'C21_LandUse_2013'!F179</f>
        <v>7.6080000000000002E-3</v>
      </c>
      <c r="G179" s="4">
        <f>'C21_LandUse_2017'!G179-'C21_LandUse_2013'!G179</f>
        <v>-18.882227000000057</v>
      </c>
      <c r="H179" s="4">
        <f>'C21_LandUse_2017'!H179-'C21_LandUse_2013'!H179</f>
        <v>-8.3609590600000274</v>
      </c>
      <c r="I179" s="4">
        <f>'C21_LandUse_2017'!I179-'C21_LandUse_2013'!I179</f>
        <v>-3.9788929999999993</v>
      </c>
      <c r="J179" s="4">
        <f>'C21_LandUse_2017'!J179-'C21_LandUse_2013'!J179</f>
        <v>-26.855140000000006</v>
      </c>
      <c r="K179" s="4">
        <f>'C21_LandUse_2017'!K179-'C21_LandUse_2013'!K179</f>
        <v>7.2800000000228238E-4</v>
      </c>
      <c r="L179" s="4">
        <f>'C21_LandUse_2017'!L179-'C21_LandUse_2013'!L179</f>
        <v>-1.4993200000000115</v>
      </c>
      <c r="M179" s="4">
        <f>'C21_LandUse_2017'!M179-'C21_LandUse_2013'!M179</f>
        <v>-0.73235999999997148</v>
      </c>
      <c r="N179" s="4">
        <f>'C21_LandUse_2017'!N179-'C21_LandUse_2013'!N179</f>
        <v>11.40720999999985</v>
      </c>
      <c r="O179" s="4">
        <f>'C21_LandUse_2017'!O179-'C21_LandUse_2013'!O179</f>
        <v>-4.5600000000035834E-2</v>
      </c>
      <c r="P179" s="4">
        <f>'C21_LandUse_2017'!P179-'C21_LandUse_2013'!P179</f>
        <v>0.36620609999999998</v>
      </c>
      <c r="Q179" s="4">
        <f>'C21_LandUse_2017'!Q179-'C21_LandUse_2013'!Q179</f>
        <v>2.471021E-4</v>
      </c>
      <c r="R179" s="24">
        <f t="shared" si="20"/>
        <v>45.408127939999844</v>
      </c>
      <c r="S179" s="24">
        <f t="shared" si="21"/>
        <v>-18.561373797900092</v>
      </c>
      <c r="T179" s="24">
        <f t="shared" si="22"/>
        <v>8.3939500000022559E-3</v>
      </c>
      <c r="U179" s="24">
        <f t="shared" si="23"/>
        <v>-26.855140000000006</v>
      </c>
      <c r="V179" s="27">
        <f t="shared" si="24"/>
        <v>-13.839172060000038</v>
      </c>
      <c r="W179" s="27">
        <f t="shared" si="25"/>
        <v>59.247299999999882</v>
      </c>
      <c r="X179" s="27">
        <f t="shared" si="26"/>
        <v>7.6659499999999735E-3</v>
      </c>
      <c r="Y179" s="27">
        <f t="shared" si="27"/>
        <v>7.2800000000228238E-4</v>
      </c>
      <c r="Z179" s="27">
        <f t="shared" si="28"/>
        <v>-18.561373797900092</v>
      </c>
      <c r="AA179" s="27">
        <f t="shared" si="29"/>
        <v>-26.855140000000006</v>
      </c>
    </row>
    <row r="180" spans="1:27" x14ac:dyDescent="0.3">
      <c r="A180" s="11">
        <v>51740</v>
      </c>
      <c r="B180" s="11" t="s">
        <v>108</v>
      </c>
      <c r="C180" s="11" t="s">
        <v>188</v>
      </c>
      <c r="D180" s="4">
        <f>'C21_LandUse_2017'!D180-'C21_LandUse_2013'!D180</f>
        <v>231.53467868299998</v>
      </c>
      <c r="E180" s="4">
        <f>'C21_LandUse_2017'!E180-'C21_LandUse_2013'!E180</f>
        <v>-8.7555982810001431E-3</v>
      </c>
      <c r="F180" s="4">
        <f>'C21_LandUse_2017'!F180-'C21_LandUse_2013'!F180</f>
        <v>-1.79999985E-5</v>
      </c>
      <c r="G180" s="4">
        <f>'C21_LandUse_2017'!G180-'C21_LandUse_2013'!G180</f>
        <v>-5.6830779460000258</v>
      </c>
      <c r="H180" s="4">
        <f>'C21_LandUse_2017'!H180-'C21_LandUse_2013'!H180</f>
        <v>-19.172493590999693</v>
      </c>
      <c r="I180" s="4">
        <f>'C21_LandUse_2017'!I180-'C21_LandUse_2013'!I180</f>
        <v>-35.213459100000364</v>
      </c>
      <c r="J180" s="4">
        <f>'C21_LandUse_2017'!J180-'C21_LandUse_2013'!J180</f>
        <v>-88.118678999999702</v>
      </c>
      <c r="K180" s="4">
        <f>'C21_LandUse_2017'!K180-'C21_LandUse_2013'!K180</f>
        <v>-9.5747775000001312E-3</v>
      </c>
      <c r="L180" s="4">
        <f>'C21_LandUse_2017'!L180-'C21_LandUse_2013'!L180</f>
        <v>-7.9024385299999267</v>
      </c>
      <c r="M180" s="4">
        <f>'C21_LandUse_2017'!M180-'C21_LandUse_2013'!M180</f>
        <v>-43.866247428999941</v>
      </c>
      <c r="N180" s="4">
        <f>'C21_LandUse_2017'!N180-'C21_LandUse_2013'!N180</f>
        <v>-31.476996701000189</v>
      </c>
      <c r="O180" s="4">
        <f>'C21_LandUse_2017'!O180-'C21_LandUse_2013'!O180</f>
        <v>-0.16224699999997938</v>
      </c>
      <c r="P180" s="4">
        <f>'C21_LandUse_2017'!P180-'C21_LandUse_2013'!P180</f>
        <v>7.9121479499999925E-2</v>
      </c>
      <c r="Q180" s="4">
        <f>'C21_LandUse_2017'!Q180-'C21_LandUse_2013'!Q180</f>
        <v>8.3300000000008367E-4</v>
      </c>
      <c r="R180" s="24">
        <f t="shared" si="20"/>
        <v>93.903043331999868</v>
      </c>
      <c r="S180" s="24">
        <f t="shared" si="21"/>
        <v>-5.7653704665000056</v>
      </c>
      <c r="T180" s="24">
        <f t="shared" si="22"/>
        <v>-1.8348375779500273E-2</v>
      </c>
      <c r="U180" s="24">
        <f t="shared" si="23"/>
        <v>-88.118678999999702</v>
      </c>
      <c r="V180" s="27">
        <f t="shared" si="24"/>
        <v>-62.288391220999983</v>
      </c>
      <c r="W180" s="27">
        <f t="shared" si="25"/>
        <v>156.19143455299985</v>
      </c>
      <c r="X180" s="27">
        <f t="shared" si="26"/>
        <v>-8.7735982795001423E-3</v>
      </c>
      <c r="Y180" s="27">
        <f t="shared" si="27"/>
        <v>-9.5747775000001312E-3</v>
      </c>
      <c r="Z180" s="27">
        <f t="shared" si="28"/>
        <v>-5.7653704665000056</v>
      </c>
      <c r="AA180" s="27">
        <f t="shared" si="29"/>
        <v>-88.118678999999702</v>
      </c>
    </row>
    <row r="181" spans="1:27" x14ac:dyDescent="0.3">
      <c r="A181" s="11">
        <v>51760</v>
      </c>
      <c r="B181" s="11" t="s">
        <v>108</v>
      </c>
      <c r="C181" s="11" t="s">
        <v>189</v>
      </c>
      <c r="D181" s="4">
        <f>'C21_LandUse_2017'!D181-'C21_LandUse_2013'!D181</f>
        <v>30.868425000000002</v>
      </c>
      <c r="E181" s="4">
        <f>'C21_LandUse_2017'!E181-'C21_LandUse_2013'!E181</f>
        <v>4.0522566629999979E-2</v>
      </c>
      <c r="F181" s="4">
        <f>'C21_LandUse_2017'!F181-'C21_LandUse_2013'!F181</f>
        <v>6.0005899999993062E-6</v>
      </c>
      <c r="G181" s="4">
        <f>'C21_LandUse_2017'!G181-'C21_LandUse_2013'!G181</f>
        <v>-149.39510677349972</v>
      </c>
      <c r="H181" s="4">
        <f>'C21_LandUse_2017'!H181-'C21_LandUse_2013'!H181</f>
        <v>46.829647552998722</v>
      </c>
      <c r="I181" s="4">
        <f>'C21_LandUse_2017'!I181-'C21_LandUse_2013'!I181</f>
        <v>-37.921260959999927</v>
      </c>
      <c r="J181" s="4">
        <f>'C21_LandUse_2017'!J181-'C21_LandUse_2013'!J181</f>
        <v>-70.548456200000146</v>
      </c>
      <c r="K181" s="4">
        <f>'C21_LandUse_2017'!K181-'C21_LandUse_2013'!K181</f>
        <v>-1.5999999991578306E-7</v>
      </c>
      <c r="L181" s="4">
        <f>'C21_LandUse_2017'!L181-'C21_LandUse_2013'!L181</f>
        <v>68.252797501999993</v>
      </c>
      <c r="M181" s="4">
        <f>'C21_LandUse_2017'!M181-'C21_LandUse_2013'!M181</f>
        <v>38.230620431399984</v>
      </c>
      <c r="N181" s="4">
        <f>'C21_LandUse_2017'!N181-'C21_LandUse_2013'!N181</f>
        <v>73.759548570000334</v>
      </c>
      <c r="O181" s="4">
        <f>'C21_LandUse_2017'!O181-'C21_LandUse_2013'!O181</f>
        <v>-0.27443000000016582</v>
      </c>
      <c r="P181" s="4">
        <f>'C21_LandUse_2017'!P181-'C21_LandUse_2013'!P181</f>
        <v>0.15637000000003809</v>
      </c>
      <c r="Q181" s="4">
        <f>'C21_LandUse_2017'!Q181-'C21_LandUse_2013'!Q181</f>
        <v>2.2179999999991651E-3</v>
      </c>
      <c r="R181" s="24">
        <f t="shared" si="20"/>
        <v>220.01977809639911</v>
      </c>
      <c r="S181" s="24">
        <f t="shared" si="21"/>
        <v>-149.51094877349985</v>
      </c>
      <c r="T181" s="24">
        <f t="shared" si="22"/>
        <v>4.0528407220000062E-2</v>
      </c>
      <c r="U181" s="24">
        <f t="shared" si="23"/>
        <v>-70.548456200000146</v>
      </c>
      <c r="V181" s="27">
        <f t="shared" si="24"/>
        <v>77.161184094998788</v>
      </c>
      <c r="W181" s="27">
        <f t="shared" si="25"/>
        <v>142.85859400140032</v>
      </c>
      <c r="X181" s="27">
        <f t="shared" si="26"/>
        <v>4.0528567219999978E-2</v>
      </c>
      <c r="Y181" s="27">
        <f t="shared" si="27"/>
        <v>-1.5999999991578306E-7</v>
      </c>
      <c r="Z181" s="27">
        <f t="shared" si="28"/>
        <v>-149.51094877349985</v>
      </c>
      <c r="AA181" s="27">
        <f t="shared" si="29"/>
        <v>-70.548456200000146</v>
      </c>
    </row>
    <row r="182" spans="1:27" x14ac:dyDescent="0.3">
      <c r="A182" s="11">
        <v>51790</v>
      </c>
      <c r="B182" s="11" t="s">
        <v>108</v>
      </c>
      <c r="C182" s="11" t="s">
        <v>190</v>
      </c>
      <c r="D182" s="4">
        <f>'C21_LandUse_2017'!D182-'C21_LandUse_2013'!D182</f>
        <v>8.1962200000000003</v>
      </c>
      <c r="E182" s="4">
        <f>'C21_LandUse_2017'!E182-'C21_LandUse_2013'!E182</f>
        <v>-1.3901228000000003</v>
      </c>
      <c r="F182" s="4">
        <f>'C21_LandUse_2017'!F182-'C21_LandUse_2013'!F182</f>
        <v>-1.9617999999999913E-2</v>
      </c>
      <c r="G182" s="4">
        <f>'C21_LandUse_2017'!G182-'C21_LandUse_2013'!G182</f>
        <v>-30.051789999999983</v>
      </c>
      <c r="H182" s="4">
        <f>'C21_LandUse_2017'!H182-'C21_LandUse_2013'!H182</f>
        <v>50.817214000000149</v>
      </c>
      <c r="I182" s="4">
        <f>'C21_LandUse_2017'!I182-'C21_LandUse_2013'!I182</f>
        <v>-4.6877032000001009</v>
      </c>
      <c r="J182" s="4">
        <f>'C21_LandUse_2017'!J182-'C21_LandUse_2013'!J182</f>
        <v>-50.263400000000047</v>
      </c>
      <c r="K182" s="4">
        <f>'C21_LandUse_2017'!K182-'C21_LandUse_2013'!K182</f>
        <v>-8.7556100000001607</v>
      </c>
      <c r="L182" s="4">
        <f>'C21_LandUse_2017'!L182-'C21_LandUse_2013'!L182</f>
        <v>-0.66701769999997396</v>
      </c>
      <c r="M182" s="4">
        <f>'C21_LandUse_2017'!M182-'C21_LandUse_2013'!M182</f>
        <v>12.272769199999971</v>
      </c>
      <c r="N182" s="4">
        <f>'C21_LandUse_2017'!N182-'C21_LandUse_2013'!N182</f>
        <v>24.599258000000191</v>
      </c>
      <c r="O182" s="4">
        <f>'C21_LandUse_2017'!O182-'C21_LandUse_2013'!O182</f>
        <v>-0.27527000000000612</v>
      </c>
      <c r="P182" s="4">
        <f>'C21_LandUse_2017'!P182-'C21_LandUse_2013'!P182</f>
        <v>0.22634899999999991</v>
      </c>
      <c r="Q182" s="4">
        <f>'C21_LandUse_2017'!Q182-'C21_LandUse_2013'!Q182</f>
        <v>1.4999999999432134E-5</v>
      </c>
      <c r="R182" s="24">
        <f t="shared" si="20"/>
        <v>90.530740300000232</v>
      </c>
      <c r="S182" s="24">
        <f t="shared" si="21"/>
        <v>-30.100695999999992</v>
      </c>
      <c r="T182" s="24">
        <f t="shared" si="22"/>
        <v>-10.16535080000016</v>
      </c>
      <c r="U182" s="24">
        <f t="shared" si="23"/>
        <v>-50.263400000000047</v>
      </c>
      <c r="V182" s="27">
        <f t="shared" si="24"/>
        <v>45.462493100000074</v>
      </c>
      <c r="W182" s="27">
        <f t="shared" si="25"/>
        <v>45.068247200000158</v>
      </c>
      <c r="X182" s="27">
        <f t="shared" si="26"/>
        <v>-1.4097408000000002</v>
      </c>
      <c r="Y182" s="27">
        <f t="shared" si="27"/>
        <v>-8.7556100000001607</v>
      </c>
      <c r="Z182" s="27">
        <f t="shared" si="28"/>
        <v>-30.100695999999992</v>
      </c>
      <c r="AA182" s="27">
        <f t="shared" si="29"/>
        <v>-50.263400000000047</v>
      </c>
    </row>
    <row r="183" spans="1:27" x14ac:dyDescent="0.3">
      <c r="A183" s="11">
        <v>51800</v>
      </c>
      <c r="B183" s="11" t="s">
        <v>108</v>
      </c>
      <c r="C183" s="11" t="s">
        <v>191</v>
      </c>
      <c r="D183" s="4">
        <f>'C21_LandUse_2017'!D183-'C21_LandUse_2013'!D183</f>
        <v>897.76598300000001</v>
      </c>
      <c r="E183" s="4">
        <f>'C21_LandUse_2017'!E183-'C21_LandUse_2013'!E183</f>
        <v>489.09970598000655</v>
      </c>
      <c r="F183" s="4">
        <f>'C21_LandUse_2017'!F183-'C21_LandUse_2013'!F183</f>
        <v>1.8303823690000023</v>
      </c>
      <c r="G183" s="4">
        <f>'C21_LandUse_2017'!G183-'C21_LandUse_2013'!G183</f>
        <v>-3745.9460799999943</v>
      </c>
      <c r="H183" s="4">
        <f>'C21_LandUse_2017'!H183-'C21_LandUse_2013'!H183</f>
        <v>-27.96544940000058</v>
      </c>
      <c r="I183" s="4">
        <f>'C21_LandUse_2017'!I183-'C21_LandUse_2013'!I183</f>
        <v>-72.556672859999708</v>
      </c>
      <c r="J183" s="4">
        <f>'C21_LandUse_2017'!J183-'C21_LandUse_2013'!J183</f>
        <v>2289.2564640000001</v>
      </c>
      <c r="K183" s="4">
        <f>'C21_LandUse_2017'!K183-'C21_LandUse_2013'!K183</f>
        <v>154.26515800000016</v>
      </c>
      <c r="L183" s="4">
        <f>'C21_LandUse_2017'!L183-'C21_LandUse_2013'!L183</f>
        <v>-46.852655099999993</v>
      </c>
      <c r="M183" s="4">
        <f>'C21_LandUse_2017'!M183-'C21_LandUse_2013'!M183</f>
        <v>-44.074545689999468</v>
      </c>
      <c r="N183" s="4">
        <f>'C21_LandUse_2017'!N183-'C21_LandUse_2013'!N183</f>
        <v>97.598422499999288</v>
      </c>
      <c r="O183" s="4">
        <f>'C21_LandUse_2017'!O183-'C21_LandUse_2013'!O183</f>
        <v>3.7399430000004941</v>
      </c>
      <c r="P183" s="4">
        <f>'C21_LandUse_2017'!P183-'C21_LandUse_2013'!P183</f>
        <v>3.8169871999998577</v>
      </c>
      <c r="Q183" s="4">
        <f>'C21_LandUse_2017'!Q183-'C21_LandUse_2013'!Q183</f>
        <v>1.9113399999696412E-2</v>
      </c>
      <c r="R183" s="24">
        <f t="shared" si="20"/>
        <v>803.91508244999955</v>
      </c>
      <c r="S183" s="24">
        <f t="shared" si="21"/>
        <v>-3738.3700363999942</v>
      </c>
      <c r="T183" s="24">
        <f t="shared" si="22"/>
        <v>645.19524634900677</v>
      </c>
      <c r="U183" s="24">
        <f t="shared" si="23"/>
        <v>2289.2564640000001</v>
      </c>
      <c r="V183" s="27">
        <f t="shared" si="24"/>
        <v>-147.37477736000028</v>
      </c>
      <c r="W183" s="27">
        <f t="shared" si="25"/>
        <v>951.28985980999983</v>
      </c>
      <c r="X183" s="27">
        <f t="shared" si="26"/>
        <v>490.93008834900655</v>
      </c>
      <c r="Y183" s="27">
        <f t="shared" si="27"/>
        <v>154.26515800000016</v>
      </c>
      <c r="Z183" s="27">
        <f t="shared" si="28"/>
        <v>-3738.3700363999942</v>
      </c>
      <c r="AA183" s="27">
        <f t="shared" si="29"/>
        <v>2289.2564640000001</v>
      </c>
    </row>
    <row r="184" spans="1:27" x14ac:dyDescent="0.3">
      <c r="A184" s="11">
        <v>51810</v>
      </c>
      <c r="B184" s="11" t="s">
        <v>108</v>
      </c>
      <c r="C184" s="11" t="s">
        <v>192</v>
      </c>
      <c r="D184" s="4">
        <f>'C21_LandUse_2017'!D184-'C21_LandUse_2013'!D184</f>
        <v>179.15703399999995</v>
      </c>
      <c r="E184" s="4">
        <f>'C21_LandUse_2017'!E184-'C21_LandUse_2013'!E184</f>
        <v>-6.4772570246022951</v>
      </c>
      <c r="F184" s="4">
        <f>'C21_LandUse_2017'!F184-'C21_LandUse_2013'!F184</f>
        <v>-0.56000358480200063</v>
      </c>
      <c r="G184" s="4">
        <f>'C21_LandUse_2017'!G184-'C21_LandUse_2013'!G184</f>
        <v>-269.89904699999897</v>
      </c>
      <c r="H184" s="4">
        <f>'C21_LandUse_2017'!H184-'C21_LandUse_2013'!H184</f>
        <v>664.56198836000112</v>
      </c>
      <c r="I184" s="4">
        <f>'C21_LandUse_2017'!I184-'C21_LandUse_2013'!I184</f>
        <v>-1.266888400001335</v>
      </c>
      <c r="J184" s="4">
        <f>'C21_LandUse_2017'!J184-'C21_LandUse_2013'!J184</f>
        <v>-465.97088999999869</v>
      </c>
      <c r="K184" s="4">
        <f>'C21_LandUse_2017'!K184-'C21_LandUse_2013'!K184</f>
        <v>66.387809807800068</v>
      </c>
      <c r="L184" s="4">
        <f>'C21_LandUse_2017'!L184-'C21_LandUse_2013'!L184</f>
        <v>-590.51184530000046</v>
      </c>
      <c r="M184" s="4">
        <f>'C21_LandUse_2017'!M184-'C21_LandUse_2013'!M184</f>
        <v>-629.81283861609882</v>
      </c>
      <c r="N184" s="4">
        <f>'C21_LandUse_2017'!N184-'C21_LandUse_2013'!N184</f>
        <v>1053.5814064430015</v>
      </c>
      <c r="O184" s="4">
        <f>'C21_LandUse_2017'!O184-'C21_LandUse_2013'!O184</f>
        <v>-11.950617999995302</v>
      </c>
      <c r="P184" s="4">
        <f>'C21_LandUse_2017'!P184-'C21_LandUse_2013'!P184</f>
        <v>10.867712449999999</v>
      </c>
      <c r="Q184" s="4">
        <f>'C21_LandUse_2017'!Q184-'C21_LandUse_2013'!Q184</f>
        <v>1.9014299999998912</v>
      </c>
      <c r="R184" s="24">
        <f t="shared" si="20"/>
        <v>675.70885648690194</v>
      </c>
      <c r="S184" s="24">
        <f t="shared" si="21"/>
        <v>-269.08052254999438</v>
      </c>
      <c r="T184" s="24">
        <f t="shared" si="22"/>
        <v>59.350549198395768</v>
      </c>
      <c r="U184" s="24">
        <f t="shared" si="23"/>
        <v>-465.97088999999869</v>
      </c>
      <c r="V184" s="27">
        <f t="shared" si="24"/>
        <v>72.783254659999329</v>
      </c>
      <c r="W184" s="27">
        <f t="shared" si="25"/>
        <v>602.92560182690261</v>
      </c>
      <c r="X184" s="27">
        <f t="shared" si="26"/>
        <v>-7.0372606094042958</v>
      </c>
      <c r="Y184" s="27">
        <f t="shared" si="27"/>
        <v>66.387809807800068</v>
      </c>
      <c r="Z184" s="27">
        <f t="shared" si="28"/>
        <v>-269.08052254999438</v>
      </c>
      <c r="AA184" s="27">
        <f t="shared" si="29"/>
        <v>-465.97088999999869</v>
      </c>
    </row>
    <row r="185" spans="1:27" x14ac:dyDescent="0.3">
      <c r="A185" s="11">
        <v>51820</v>
      </c>
      <c r="B185" s="11" t="s">
        <v>108</v>
      </c>
      <c r="C185" s="11" t="s">
        <v>193</v>
      </c>
      <c r="D185" s="4">
        <f>'C21_LandUse_2017'!D185-'C21_LandUse_2013'!D185</f>
        <v>-25.114692999999995</v>
      </c>
      <c r="E185" s="4">
        <f>'C21_LandUse_2017'!E185-'C21_LandUse_2013'!E185</f>
        <v>-6.2691129999997486E-2</v>
      </c>
      <c r="F185" s="4">
        <f>'C21_LandUse_2017'!F185-'C21_LandUse_2013'!F185</f>
        <v>-8.4820099999999288E-3</v>
      </c>
      <c r="G185" s="4">
        <f>'C21_LandUse_2017'!G185-'C21_LandUse_2013'!G185</f>
        <v>-0.10006499999963125</v>
      </c>
      <c r="H185" s="4">
        <f>'C21_LandUse_2017'!H185-'C21_LandUse_2013'!H185</f>
        <v>2.2660590000000411</v>
      </c>
      <c r="I185" s="4">
        <f>'C21_LandUse_2017'!I185-'C21_LandUse_2013'!I185</f>
        <v>5.6567170000000715</v>
      </c>
      <c r="J185" s="4">
        <f>'C21_LandUse_2017'!J185-'C21_LandUse_2013'!J185</f>
        <v>-22.607426999999916</v>
      </c>
      <c r="K185" s="4">
        <f>'C21_LandUse_2017'!K185-'C21_LandUse_2013'!K185</f>
        <v>-7.8656300000000101</v>
      </c>
      <c r="L185" s="4">
        <f>'C21_LandUse_2017'!L185-'C21_LandUse_2013'!L185</f>
        <v>6.2225086999999917</v>
      </c>
      <c r="M185" s="4">
        <f>'C21_LandUse_2017'!M185-'C21_LandUse_2013'!M185</f>
        <v>18.09348</v>
      </c>
      <c r="N185" s="4">
        <f>'C21_LandUse_2017'!N185-'C21_LandUse_2013'!N185</f>
        <v>23.549855820000175</v>
      </c>
      <c r="O185" s="4">
        <f>'C21_LandUse_2017'!O185-'C21_LandUse_2013'!O185</f>
        <v>-3.2370000000000232E-2</v>
      </c>
      <c r="P185" s="4">
        <f>'C21_LandUse_2017'!P185-'C21_LandUse_2013'!P185</f>
        <v>2.7630000000016253E-3</v>
      </c>
      <c r="Q185" s="4">
        <f>'C21_LandUse_2017'!Q185-'C21_LandUse_2013'!Q185</f>
        <v>1.0099999999901854E-5</v>
      </c>
      <c r="R185" s="24">
        <f t="shared" si="20"/>
        <v>30.673927520000284</v>
      </c>
      <c r="S185" s="24">
        <f t="shared" si="21"/>
        <v>-0.12966189999962996</v>
      </c>
      <c r="T185" s="24">
        <f t="shared" si="22"/>
        <v>-7.9368031400000074</v>
      </c>
      <c r="U185" s="24">
        <f t="shared" si="23"/>
        <v>-22.607426999999916</v>
      </c>
      <c r="V185" s="27">
        <f t="shared" si="24"/>
        <v>14.145284700000104</v>
      </c>
      <c r="W185" s="27">
        <f t="shared" si="25"/>
        <v>16.528642820000179</v>
      </c>
      <c r="X185" s="27">
        <f t="shared" si="26"/>
        <v>-7.1173139999997415E-2</v>
      </c>
      <c r="Y185" s="27">
        <f t="shared" si="27"/>
        <v>-7.8656300000000101</v>
      </c>
      <c r="Z185" s="27">
        <f t="shared" si="28"/>
        <v>-0.12966189999962996</v>
      </c>
      <c r="AA185" s="27">
        <f t="shared" si="29"/>
        <v>-22.607426999999916</v>
      </c>
    </row>
    <row r="186" spans="1:27" x14ac:dyDescent="0.3">
      <c r="A186" s="11">
        <v>51830</v>
      </c>
      <c r="B186" s="11" t="s">
        <v>108</v>
      </c>
      <c r="C186" s="11" t="s">
        <v>194</v>
      </c>
      <c r="D186" s="4">
        <f>'C21_LandUse_2017'!D186-'C21_LandUse_2013'!D186</f>
        <v>-58.545329999999993</v>
      </c>
      <c r="E186" s="4">
        <f>'C21_LandUse_2017'!E186-'C21_LandUse_2013'!E186</f>
        <v>-3.1000000136338635E-10</v>
      </c>
      <c r="F186" s="4">
        <f>'C21_LandUse_2017'!F186-'C21_LandUse_2013'!F186</f>
        <v>3.9999499999999501E-5</v>
      </c>
      <c r="G186" s="4">
        <f>'C21_LandUse_2017'!G186-'C21_LandUse_2013'!G186</f>
        <v>-11.802274600000146</v>
      </c>
      <c r="H186" s="4">
        <f>'C21_LandUse_2017'!H186-'C21_LandUse_2013'!H186</f>
        <v>1.9746960300000183</v>
      </c>
      <c r="I186" s="4">
        <f>'C21_LandUse_2017'!I186-'C21_LandUse_2013'!I186</f>
        <v>6.8576760000000263</v>
      </c>
      <c r="J186" s="4">
        <f>'C21_LandUse_2017'!J186-'C21_LandUse_2013'!J186</f>
        <v>10.460664999999949</v>
      </c>
      <c r="K186" s="4">
        <f>'C21_LandUse_2017'!K186-'C21_LandUse_2013'!K186</f>
        <v>1.986381000000037E-3</v>
      </c>
      <c r="L186" s="4">
        <f>'C21_LandUse_2017'!L186-'C21_LandUse_2013'!L186</f>
        <v>6.6477029999999786</v>
      </c>
      <c r="M186" s="4">
        <f>'C21_LandUse_2017'!M186-'C21_LandUse_2013'!M186</f>
        <v>16.743788999999992</v>
      </c>
      <c r="N186" s="4">
        <f>'C21_LandUse_2017'!N186-'C21_LandUse_2013'!N186</f>
        <v>27.412665500000003</v>
      </c>
      <c r="O186" s="4">
        <f>'C21_LandUse_2017'!O186-'C21_LandUse_2013'!O186</f>
        <v>2.40000000005125E-4</v>
      </c>
      <c r="P186" s="4">
        <f>'C21_LandUse_2017'!P186-'C21_LandUse_2013'!P186</f>
        <v>0.24834010000000717</v>
      </c>
      <c r="Q186" s="4">
        <f>'C21_LandUse_2017'!Q186-'C21_LandUse_2013'!Q186</f>
        <v>0</v>
      </c>
      <c r="R186" s="24">
        <f t="shared" si="20"/>
        <v>1.0911995300000257</v>
      </c>
      <c r="S186" s="24">
        <f t="shared" si="21"/>
        <v>-11.553694500000134</v>
      </c>
      <c r="T186" s="24">
        <f t="shared" si="22"/>
        <v>2.0263801900000352E-3</v>
      </c>
      <c r="U186" s="24">
        <f t="shared" si="23"/>
        <v>10.460664999999949</v>
      </c>
      <c r="V186" s="27">
        <f t="shared" si="24"/>
        <v>15.480075030000023</v>
      </c>
      <c r="W186" s="27">
        <f t="shared" si="25"/>
        <v>-14.388875499999997</v>
      </c>
      <c r="X186" s="27">
        <f t="shared" si="26"/>
        <v>3.9999189999998137E-5</v>
      </c>
      <c r="Y186" s="27">
        <f t="shared" si="27"/>
        <v>1.986381000000037E-3</v>
      </c>
      <c r="Z186" s="27">
        <f t="shared" si="28"/>
        <v>-11.553694500000134</v>
      </c>
      <c r="AA186" s="27">
        <f t="shared" si="29"/>
        <v>10.460664999999949</v>
      </c>
    </row>
    <row r="187" spans="1:27" x14ac:dyDescent="0.3">
      <c r="A187" s="11">
        <v>51840</v>
      </c>
      <c r="B187" s="11" t="s">
        <v>108</v>
      </c>
      <c r="C187" s="11" t="s">
        <v>195</v>
      </c>
      <c r="D187" s="4">
        <f>'C21_LandUse_2017'!D187-'C21_LandUse_2013'!D187</f>
        <v>-3.1909689999999991</v>
      </c>
      <c r="E187" s="4">
        <f>'C21_LandUse_2017'!E187-'C21_LandUse_2013'!E187</f>
        <v>-1.4700799990663427E-6</v>
      </c>
      <c r="F187" s="4">
        <f>'C21_LandUse_2017'!F187-'C21_LandUse_2013'!F187</f>
        <v>2.842910000000004E-3</v>
      </c>
      <c r="G187" s="4">
        <f>'C21_LandUse_2017'!G187-'C21_LandUse_2013'!G187</f>
        <v>-15.17646400000001</v>
      </c>
      <c r="H187" s="4">
        <f>'C21_LandUse_2017'!H187-'C21_LandUse_2013'!H187</f>
        <v>34.984199999999873</v>
      </c>
      <c r="I187" s="4">
        <f>'C21_LandUse_2017'!I187-'C21_LandUse_2013'!I187</f>
        <v>-4.092710000000011</v>
      </c>
      <c r="J187" s="4">
        <f>'C21_LandUse_2017'!J187-'C21_LandUse_2013'!J187</f>
        <v>-15.949888999999985</v>
      </c>
      <c r="K187" s="4">
        <f>'C21_LandUse_2017'!K187-'C21_LandUse_2013'!K187</f>
        <v>-1.588800000001811E-2</v>
      </c>
      <c r="L187" s="4">
        <f>'C21_LandUse_2017'!L187-'C21_LandUse_2013'!L187</f>
        <v>6.8650403100000004</v>
      </c>
      <c r="M187" s="4">
        <f>'C21_LandUse_2017'!M187-'C21_LandUse_2013'!M187</f>
        <v>-1.5646500000000287</v>
      </c>
      <c r="N187" s="4">
        <f>'C21_LandUse_2017'!N187-'C21_LandUse_2013'!N187</f>
        <v>-1.870200000000068</v>
      </c>
      <c r="O187" s="4">
        <f>'C21_LandUse_2017'!O187-'C21_LandUse_2013'!O187</f>
        <v>-1.0870000000000601E-2</v>
      </c>
      <c r="P187" s="4">
        <f>'C21_LandUse_2017'!P187-'C21_LandUse_2013'!P187</f>
        <v>-1.000000000139778E-6</v>
      </c>
      <c r="Q187" s="4">
        <f>'C21_LandUse_2017'!Q187-'C21_LandUse_2013'!Q187</f>
        <v>1.9273499999999999E-2</v>
      </c>
      <c r="R187" s="24">
        <f t="shared" si="20"/>
        <v>31.130711309999768</v>
      </c>
      <c r="S187" s="24">
        <f t="shared" si="21"/>
        <v>-15.168061500000011</v>
      </c>
      <c r="T187" s="24">
        <f t="shared" si="22"/>
        <v>-1.3046560080017172E-2</v>
      </c>
      <c r="U187" s="24">
        <f t="shared" si="23"/>
        <v>-15.949888999999985</v>
      </c>
      <c r="V187" s="27">
        <f t="shared" si="24"/>
        <v>37.75653030999986</v>
      </c>
      <c r="W187" s="27">
        <f t="shared" si="25"/>
        <v>-6.6258190000000958</v>
      </c>
      <c r="X187" s="27">
        <f t="shared" si="26"/>
        <v>2.8414399200009377E-3</v>
      </c>
      <c r="Y187" s="27">
        <f t="shared" si="27"/>
        <v>-1.588800000001811E-2</v>
      </c>
      <c r="Z187" s="27">
        <f t="shared" si="28"/>
        <v>-15.168061500000011</v>
      </c>
      <c r="AA187" s="27">
        <f t="shared" si="29"/>
        <v>-15.949888999999985</v>
      </c>
    </row>
    <row r="188" spans="1:27" x14ac:dyDescent="0.3">
      <c r="A188" s="11">
        <v>54003</v>
      </c>
      <c r="B188" s="11" t="s">
        <v>196</v>
      </c>
      <c r="C188" s="11" t="s">
        <v>197</v>
      </c>
      <c r="D188" s="4">
        <f>'C21_LandUse_2017'!D188-'C21_LandUse_2013'!D188</f>
        <v>-446.40583199999992</v>
      </c>
      <c r="E188" s="4">
        <f>'C21_LandUse_2017'!E188-'C21_LandUse_2013'!E188</f>
        <v>-11.415122970000084</v>
      </c>
      <c r="F188" s="4">
        <f>'C21_LandUse_2017'!F188-'C21_LandUse_2013'!F188</f>
        <v>3.3286225300000005</v>
      </c>
      <c r="G188" s="4">
        <f>'C21_LandUse_2017'!G188-'C21_LandUse_2013'!G188</f>
        <v>-915.24921800001175</v>
      </c>
      <c r="H188" s="4">
        <f>'C21_LandUse_2017'!H188-'C21_LandUse_2013'!H188</f>
        <v>622.16576109800008</v>
      </c>
      <c r="I188" s="4">
        <f>'C21_LandUse_2017'!I188-'C21_LandUse_2013'!I188</f>
        <v>57.079508009999699</v>
      </c>
      <c r="J188" s="4">
        <f>'C21_LandUse_2017'!J188-'C21_LandUse_2013'!J188</f>
        <v>-774.02418349999971</v>
      </c>
      <c r="K188" s="4">
        <f>'C21_LandUse_2017'!K188-'C21_LandUse_2013'!K188</f>
        <v>-1.3883799000032013</v>
      </c>
      <c r="L188" s="4">
        <f>'C21_LandUse_2017'!L188-'C21_LandUse_2013'!L188</f>
        <v>28.974690340999928</v>
      </c>
      <c r="M188" s="4">
        <f>'C21_LandUse_2017'!M188-'C21_LandUse_2013'!M188</f>
        <v>263.58560035200026</v>
      </c>
      <c r="N188" s="4">
        <f>'C21_LandUse_2017'!N188-'C21_LandUse_2013'!N188</f>
        <v>1137.9520261299986</v>
      </c>
      <c r="O188" s="4">
        <f>'C21_LandUse_2017'!O188-'C21_LandUse_2013'!O188</f>
        <v>35.186910000000353</v>
      </c>
      <c r="P188" s="4">
        <f>'C21_LandUse_2017'!P188-'C21_LandUse_2013'!P188</f>
        <v>0.21222000000000207</v>
      </c>
      <c r="Q188" s="4">
        <f>'C21_LandUse_2017'!Q188-'C21_LandUse_2013'!Q188</f>
        <v>-2.3921000000086678E-3</v>
      </c>
      <c r="R188" s="24">
        <f t="shared" si="20"/>
        <v>1663.3517539309987</v>
      </c>
      <c r="S188" s="24">
        <f t="shared" si="21"/>
        <v>-879.85248010001146</v>
      </c>
      <c r="T188" s="24">
        <f t="shared" si="22"/>
        <v>-9.4748803400032848</v>
      </c>
      <c r="U188" s="24">
        <f t="shared" si="23"/>
        <v>-774.02418349999971</v>
      </c>
      <c r="V188" s="27">
        <f t="shared" si="24"/>
        <v>708.2199594489997</v>
      </c>
      <c r="W188" s="27">
        <f t="shared" si="25"/>
        <v>955.1317944819989</v>
      </c>
      <c r="X188" s="27">
        <f t="shared" si="26"/>
        <v>-8.0865004400000835</v>
      </c>
      <c r="Y188" s="27">
        <f t="shared" si="27"/>
        <v>-1.3883799000032013</v>
      </c>
      <c r="Z188" s="27">
        <f t="shared" si="28"/>
        <v>-879.85248010001146</v>
      </c>
      <c r="AA188" s="27">
        <f t="shared" si="29"/>
        <v>-774.02418349999971</v>
      </c>
    </row>
    <row r="189" spans="1:27" x14ac:dyDescent="0.3">
      <c r="A189" s="11">
        <v>54023</v>
      </c>
      <c r="B189" s="11" t="s">
        <v>196</v>
      </c>
      <c r="C189" s="11" t="s">
        <v>198</v>
      </c>
      <c r="D189" s="4">
        <f>'C21_LandUse_2017'!D189-'C21_LandUse_2013'!D189</f>
        <v>-714.60414741</v>
      </c>
      <c r="E189" s="4">
        <f>'C21_LandUse_2017'!E189-'C21_LandUse_2013'!E189</f>
        <v>5.0423170722001487</v>
      </c>
      <c r="F189" s="4">
        <f>'C21_LandUse_2017'!F189-'C21_LandUse_2013'!F189</f>
        <v>-2.681915115999999</v>
      </c>
      <c r="G189" s="4">
        <f>'C21_LandUse_2017'!G189-'C21_LandUse_2013'!G189</f>
        <v>-2037.2144888000039</v>
      </c>
      <c r="H189" s="4">
        <f>'C21_LandUse_2017'!H189-'C21_LandUse_2013'!H189</f>
        <v>209.17614843999991</v>
      </c>
      <c r="I189" s="4">
        <f>'C21_LandUse_2017'!I189-'C21_LandUse_2013'!I189</f>
        <v>35.044489999999996</v>
      </c>
      <c r="J189" s="4">
        <f>'C21_LandUse_2017'!J189-'C21_LandUse_2013'!J189</f>
        <v>1899.7393446810001</v>
      </c>
      <c r="K189" s="4">
        <f>'C21_LandUse_2017'!K189-'C21_LandUse_2013'!K189</f>
        <v>15.489183748999494</v>
      </c>
      <c r="L189" s="4">
        <f>'C21_LandUse_2017'!L189-'C21_LandUse_2013'!L189</f>
        <v>17.725104900000019</v>
      </c>
      <c r="M189" s="4">
        <f>'C21_LandUse_2017'!M189-'C21_LandUse_2013'!M189</f>
        <v>228.82161470000028</v>
      </c>
      <c r="N189" s="4">
        <f>'C21_LandUse_2017'!N189-'C21_LandUse_2013'!N189</f>
        <v>345.01679716189938</v>
      </c>
      <c r="O189" s="4">
        <f>'C21_LandUse_2017'!O189-'C21_LandUse_2013'!O189</f>
        <v>-1.6779185000004873</v>
      </c>
      <c r="P189" s="4">
        <f>'C21_LandUse_2017'!P189-'C21_LandUse_2013'!P189</f>
        <v>0.10340792210001837</v>
      </c>
      <c r="Q189" s="4">
        <f>'C21_LandUse_2017'!Q189-'C21_LandUse_2013'!Q189</f>
        <v>1.6837350000059814E-2</v>
      </c>
      <c r="R189" s="24">
        <f t="shared" si="20"/>
        <v>121.18000779189958</v>
      </c>
      <c r="S189" s="24">
        <f t="shared" si="21"/>
        <v>-2038.7721620279044</v>
      </c>
      <c r="T189" s="24">
        <f t="shared" si="22"/>
        <v>17.849585705199644</v>
      </c>
      <c r="U189" s="24">
        <f t="shared" si="23"/>
        <v>1899.7393446810001</v>
      </c>
      <c r="V189" s="27">
        <f t="shared" si="24"/>
        <v>261.94574333999992</v>
      </c>
      <c r="W189" s="27">
        <f t="shared" si="25"/>
        <v>-140.76573554810034</v>
      </c>
      <c r="X189" s="27">
        <f t="shared" si="26"/>
        <v>2.3604019562001497</v>
      </c>
      <c r="Y189" s="27">
        <f t="shared" si="27"/>
        <v>15.489183748999494</v>
      </c>
      <c r="Z189" s="27">
        <f t="shared" si="28"/>
        <v>-2038.7721620279044</v>
      </c>
      <c r="AA189" s="27">
        <f t="shared" si="29"/>
        <v>1899.7393446810001</v>
      </c>
    </row>
    <row r="190" spans="1:27" x14ac:dyDescent="0.3">
      <c r="A190" s="11">
        <v>54027</v>
      </c>
      <c r="B190" s="11" t="s">
        <v>196</v>
      </c>
      <c r="C190" s="11" t="s">
        <v>199</v>
      </c>
      <c r="D190" s="4">
        <f>'C21_LandUse_2017'!D190-'C21_LandUse_2013'!D190</f>
        <v>-58.539196799999985</v>
      </c>
      <c r="E190" s="4">
        <f>'C21_LandUse_2017'!E190-'C21_LandUse_2013'!E190</f>
        <v>18.29578704999949</v>
      </c>
      <c r="F190" s="4">
        <f>'C21_LandUse_2017'!F190-'C21_LandUse_2013'!F190</f>
        <v>7.7183358000000055</v>
      </c>
      <c r="G190" s="4">
        <f>'C21_LandUse_2017'!G190-'C21_LandUse_2013'!G190</f>
        <v>-1601.4961981999804</v>
      </c>
      <c r="H190" s="4">
        <f>'C21_LandUse_2017'!H190-'C21_LandUse_2013'!H190</f>
        <v>77.213529499999822</v>
      </c>
      <c r="I190" s="4">
        <f>'C21_LandUse_2017'!I190-'C21_LandUse_2013'!I190</f>
        <v>4.5005879999998797</v>
      </c>
      <c r="J190" s="4">
        <f>'C21_LandUse_2017'!J190-'C21_LandUse_2013'!J190</f>
        <v>574.67512399999987</v>
      </c>
      <c r="K190" s="4">
        <f>'C21_LandUse_2017'!K190-'C21_LandUse_2013'!K190</f>
        <v>647.11240499999985</v>
      </c>
      <c r="L190" s="4">
        <f>'C21_LandUse_2017'!L190-'C21_LandUse_2013'!L190</f>
        <v>-43.231961299999966</v>
      </c>
      <c r="M190" s="4">
        <f>'C21_LandUse_2017'!M190-'C21_LandUse_2013'!M190</f>
        <v>104.77946639999936</v>
      </c>
      <c r="N190" s="4">
        <f>'C21_LandUse_2017'!N190-'C21_LandUse_2013'!N190</f>
        <v>269.37386700000025</v>
      </c>
      <c r="O190" s="4">
        <f>'C21_LandUse_2017'!O190-'C21_LandUse_2013'!O190</f>
        <v>-0.50240099999973609</v>
      </c>
      <c r="P190" s="4">
        <f>'C21_LandUse_2017'!P190-'C21_LandUse_2013'!P190</f>
        <v>9.620056999997928E-2</v>
      </c>
      <c r="Q190" s="4">
        <f>'C21_LandUse_2017'!Q190-'C21_LandUse_2013'!Q190</f>
        <v>-5.271000000021786E-3</v>
      </c>
      <c r="R190" s="24">
        <f t="shared" si="20"/>
        <v>354.09629279999933</v>
      </c>
      <c r="S190" s="24">
        <f t="shared" si="21"/>
        <v>-1601.9076696299801</v>
      </c>
      <c r="T190" s="24">
        <f t="shared" si="22"/>
        <v>673.12652784999932</v>
      </c>
      <c r="U190" s="24">
        <f t="shared" si="23"/>
        <v>574.67512399999987</v>
      </c>
      <c r="V190" s="27">
        <f t="shared" si="24"/>
        <v>38.482156199999736</v>
      </c>
      <c r="W190" s="27">
        <f t="shared" si="25"/>
        <v>315.6141365999996</v>
      </c>
      <c r="X190" s="27">
        <f t="shared" si="26"/>
        <v>26.014122849999495</v>
      </c>
      <c r="Y190" s="27">
        <f t="shared" si="27"/>
        <v>647.11240499999985</v>
      </c>
      <c r="Z190" s="27">
        <f t="shared" si="28"/>
        <v>-1601.9076696299801</v>
      </c>
      <c r="AA190" s="27">
        <f t="shared" si="29"/>
        <v>574.67512399999987</v>
      </c>
    </row>
    <row r="191" spans="1:27" x14ac:dyDescent="0.3">
      <c r="A191" s="11">
        <v>54031</v>
      </c>
      <c r="B191" s="11" t="s">
        <v>196</v>
      </c>
      <c r="C191" s="11" t="s">
        <v>200</v>
      </c>
      <c r="D191" s="4">
        <f>'C21_LandUse_2017'!D191-'C21_LandUse_2013'!D191</f>
        <v>-9.4499993000000018</v>
      </c>
      <c r="E191" s="4">
        <f>'C21_LandUse_2017'!E191-'C21_LandUse_2013'!E191</f>
        <v>63.295311840000068</v>
      </c>
      <c r="F191" s="4">
        <f>'C21_LandUse_2017'!F191-'C21_LandUse_2013'!F191</f>
        <v>-10.401369405000025</v>
      </c>
      <c r="G191" s="4">
        <f>'C21_LandUse_2017'!G191-'C21_LandUse_2013'!G191</f>
        <v>-1529.7269731999841</v>
      </c>
      <c r="H191" s="4">
        <f>'C21_LandUse_2017'!H191-'C21_LandUse_2013'!H191</f>
        <v>143.28073198999982</v>
      </c>
      <c r="I191" s="4">
        <f>'C21_LandUse_2017'!I191-'C21_LandUse_2013'!I191</f>
        <v>0.23005179999995562</v>
      </c>
      <c r="J191" s="4">
        <f>'C21_LandUse_2017'!J191-'C21_LandUse_2013'!J191</f>
        <v>685.85512800000015</v>
      </c>
      <c r="K191" s="4">
        <f>'C21_LandUse_2017'!K191-'C21_LandUse_2013'!K191</f>
        <v>387.86866860000009</v>
      </c>
      <c r="L191" s="4">
        <f>'C21_LandUse_2017'!L191-'C21_LandUse_2013'!L191</f>
        <v>-2.7328478020000091</v>
      </c>
      <c r="M191" s="4">
        <f>'C21_LandUse_2017'!M191-'C21_LandUse_2013'!M191</f>
        <v>-9.2231850000002851</v>
      </c>
      <c r="N191" s="4">
        <f>'C21_LandUse_2017'!N191-'C21_LandUse_2013'!N191</f>
        <v>279.48815980000109</v>
      </c>
      <c r="O191" s="4">
        <f>'C21_LandUse_2017'!O191-'C21_LandUse_2013'!O191</f>
        <v>1.4827300000001742</v>
      </c>
      <c r="P191" s="4">
        <f>'C21_LandUse_2017'!P191-'C21_LandUse_2013'!P191</f>
        <v>4.0189596200008282E-2</v>
      </c>
      <c r="Q191" s="4">
        <f>'C21_LandUse_2017'!Q191-'C21_LandUse_2013'!Q191</f>
        <v>-6.011999999998352E-3</v>
      </c>
      <c r="R191" s="24">
        <f t="shared" si="20"/>
        <v>401.5929114880006</v>
      </c>
      <c r="S191" s="24">
        <f t="shared" si="21"/>
        <v>-1528.210065603784</v>
      </c>
      <c r="T191" s="24">
        <f t="shared" si="22"/>
        <v>440.76261103500013</v>
      </c>
      <c r="U191" s="24">
        <f t="shared" si="23"/>
        <v>685.85512800000015</v>
      </c>
      <c r="V191" s="27">
        <f t="shared" si="24"/>
        <v>140.77793598799977</v>
      </c>
      <c r="W191" s="27">
        <f t="shared" si="25"/>
        <v>260.8149755000008</v>
      </c>
      <c r="X191" s="27">
        <f t="shared" si="26"/>
        <v>52.893942435000042</v>
      </c>
      <c r="Y191" s="27">
        <f t="shared" si="27"/>
        <v>387.86866860000009</v>
      </c>
      <c r="Z191" s="27">
        <f t="shared" si="28"/>
        <v>-1528.210065603784</v>
      </c>
      <c r="AA191" s="27">
        <f t="shared" si="29"/>
        <v>685.85512800000015</v>
      </c>
    </row>
    <row r="192" spans="1:27" x14ac:dyDescent="0.3">
      <c r="A192" s="11">
        <v>54037</v>
      </c>
      <c r="B192" s="11" t="s">
        <v>196</v>
      </c>
      <c r="C192" s="11" t="s">
        <v>87</v>
      </c>
      <c r="D192" s="4">
        <f>'C21_LandUse_2017'!D192-'C21_LandUse_2013'!D192</f>
        <v>128.12306699999999</v>
      </c>
      <c r="E192" s="4">
        <f>'C21_LandUse_2017'!E192-'C21_LandUse_2013'!E192</f>
        <v>120.82047926000087</v>
      </c>
      <c r="F192" s="4">
        <f>'C21_LandUse_2017'!F192-'C21_LandUse_2013'!F192</f>
        <v>-9.7098094499999945</v>
      </c>
      <c r="G192" s="4">
        <f>'C21_LandUse_2017'!G192-'C21_LandUse_2013'!G192</f>
        <v>-104.5512824000034</v>
      </c>
      <c r="H192" s="4">
        <f>'C21_LandUse_2017'!H192-'C21_LandUse_2013'!H192</f>
        <v>108.57954990000007</v>
      </c>
      <c r="I192" s="4">
        <f>'C21_LandUse_2017'!I192-'C21_LandUse_2013'!I192</f>
        <v>-6.8410409900000104</v>
      </c>
      <c r="J192" s="4">
        <f>'C21_LandUse_2017'!J192-'C21_LandUse_2013'!J192</f>
        <v>-434.41708800000015</v>
      </c>
      <c r="K192" s="4">
        <f>'C21_LandUse_2017'!K192-'C21_LandUse_2013'!K192</f>
        <v>-130.86833500000284</v>
      </c>
      <c r="L192" s="4">
        <f>'C21_LandUse_2017'!L192-'C21_LandUse_2013'!L192</f>
        <v>8.8797264701999552</v>
      </c>
      <c r="M192" s="4">
        <f>'C21_LandUse_2017'!M192-'C21_LandUse_2013'!M192</f>
        <v>49.801031390000389</v>
      </c>
      <c r="N192" s="4">
        <f>'C21_LandUse_2017'!N192-'C21_LandUse_2013'!N192</f>
        <v>209.27861430000121</v>
      </c>
      <c r="O192" s="4">
        <f>'C21_LandUse_2017'!O192-'C21_LandUse_2013'!O192</f>
        <v>60.794125999999778</v>
      </c>
      <c r="P192" s="4">
        <f>'C21_LandUse_2017'!P192-'C21_LandUse_2013'!P192</f>
        <v>8.9149000000020351E-2</v>
      </c>
      <c r="Q192" s="4">
        <f>'C21_LandUse_2017'!Q192-'C21_LandUse_2013'!Q192</f>
        <v>2.970799999997098E-2</v>
      </c>
      <c r="R192" s="24">
        <f t="shared" si="20"/>
        <v>497.82094807020161</v>
      </c>
      <c r="S192" s="24">
        <f t="shared" si="21"/>
        <v>-43.638299400003632</v>
      </c>
      <c r="T192" s="24">
        <f t="shared" si="22"/>
        <v>-19.757665190001973</v>
      </c>
      <c r="U192" s="24">
        <f t="shared" si="23"/>
        <v>-434.41708800000015</v>
      </c>
      <c r="V192" s="27">
        <f t="shared" si="24"/>
        <v>110.61823538020002</v>
      </c>
      <c r="W192" s="27">
        <f t="shared" si="25"/>
        <v>387.20271269000159</v>
      </c>
      <c r="X192" s="27">
        <f t="shared" si="26"/>
        <v>111.11066981000087</v>
      </c>
      <c r="Y192" s="27">
        <f t="shared" si="27"/>
        <v>-130.86833500000284</v>
      </c>
      <c r="Z192" s="27">
        <f t="shared" si="28"/>
        <v>-43.638299400003632</v>
      </c>
      <c r="AA192" s="27">
        <f t="shared" si="29"/>
        <v>-434.41708800000015</v>
      </c>
    </row>
    <row r="193" spans="1:27" x14ac:dyDescent="0.3">
      <c r="A193" s="11">
        <v>54057</v>
      </c>
      <c r="B193" s="11" t="s">
        <v>196</v>
      </c>
      <c r="C193" s="11" t="s">
        <v>201</v>
      </c>
      <c r="D193" s="4">
        <f>'C21_LandUse_2017'!D193-'C21_LandUse_2013'!D193</f>
        <v>237.8941125611</v>
      </c>
      <c r="E193" s="4">
        <f>'C21_LandUse_2017'!E193-'C21_LandUse_2013'!E193</f>
        <v>4.1185232420002649</v>
      </c>
      <c r="F193" s="4">
        <f>'C21_LandUse_2017'!F193-'C21_LandUse_2013'!F193</f>
        <v>-3.1621576840000003</v>
      </c>
      <c r="G193" s="4">
        <f>'C21_LandUse_2017'!G193-'C21_LandUse_2013'!G193</f>
        <v>-424.06546900002286</v>
      </c>
      <c r="H193" s="4">
        <f>'C21_LandUse_2017'!H193-'C21_LandUse_2013'!H193</f>
        <v>-35.767322346999663</v>
      </c>
      <c r="I193" s="4">
        <f>'C21_LandUse_2017'!I193-'C21_LandUse_2013'!I193</f>
        <v>-15.837157779999984</v>
      </c>
      <c r="J193" s="4">
        <f>'C21_LandUse_2017'!J193-'C21_LandUse_2013'!J193</f>
        <v>147.89435809999986</v>
      </c>
      <c r="K193" s="4">
        <f>'C21_LandUse_2017'!K193-'C21_LandUse_2013'!K193</f>
        <v>96.450904600002104</v>
      </c>
      <c r="L193" s="4">
        <f>'C21_LandUse_2017'!L193-'C21_LandUse_2013'!L193</f>
        <v>-6.340616999999952</v>
      </c>
      <c r="M193" s="4">
        <f>'C21_LandUse_2017'!M193-'C21_LandUse_2013'!M193</f>
        <v>-3.7441092600001866</v>
      </c>
      <c r="N193" s="4">
        <f>'C21_LandUse_2017'!N193-'C21_LandUse_2013'!N193</f>
        <v>2.9057847000003676</v>
      </c>
      <c r="O193" s="4">
        <f>'C21_LandUse_2017'!O193-'C21_LandUse_2013'!O193</f>
        <v>-0.40297058999976798</v>
      </c>
      <c r="P193" s="4">
        <f>'C21_LandUse_2017'!P193-'C21_LandUse_2013'!P193</f>
        <v>5.1270400000021255E-2</v>
      </c>
      <c r="Q193" s="4">
        <f>'C21_LandUse_2017'!Q193-'C21_LandUse_2013'!Q193</f>
        <v>5.2153000000032534E-3</v>
      </c>
      <c r="R193" s="24">
        <f t="shared" si="20"/>
        <v>179.11069087410058</v>
      </c>
      <c r="S193" s="24">
        <f t="shared" si="21"/>
        <v>-424.41195389002257</v>
      </c>
      <c r="T193" s="24">
        <f t="shared" si="22"/>
        <v>97.407270158002376</v>
      </c>
      <c r="U193" s="24">
        <f t="shared" si="23"/>
        <v>147.89435809999986</v>
      </c>
      <c r="V193" s="27">
        <f t="shared" si="24"/>
        <v>-57.945097126999599</v>
      </c>
      <c r="W193" s="27">
        <f t="shared" si="25"/>
        <v>237.05578800110018</v>
      </c>
      <c r="X193" s="27">
        <f t="shared" si="26"/>
        <v>0.95636555800026457</v>
      </c>
      <c r="Y193" s="27">
        <f t="shared" si="27"/>
        <v>96.450904600002104</v>
      </c>
      <c r="Z193" s="27">
        <f t="shared" si="28"/>
        <v>-424.41195389002257</v>
      </c>
      <c r="AA193" s="27">
        <f t="shared" si="29"/>
        <v>147.89435809999986</v>
      </c>
    </row>
    <row r="194" spans="1:27" x14ac:dyDescent="0.3">
      <c r="A194" s="11">
        <v>54063</v>
      </c>
      <c r="B194" s="11" t="s">
        <v>196</v>
      </c>
      <c r="C194" s="11" t="s">
        <v>202</v>
      </c>
      <c r="D194" s="4">
        <f>'C21_LandUse_2017'!D194-'C21_LandUse_2013'!D194</f>
        <v>-75.774429999999995</v>
      </c>
      <c r="E194" s="4">
        <f>'C21_LandUse_2017'!E194-'C21_LandUse_2013'!E194</f>
        <v>8.8787450999998327</v>
      </c>
      <c r="F194" s="4">
        <f>'C21_LandUse_2017'!F194-'C21_LandUse_2013'!F194</f>
        <v>-10.256422590000007</v>
      </c>
      <c r="G194" s="4">
        <f>'C21_LandUse_2017'!G194-'C21_LandUse_2013'!G194</f>
        <v>-2007.1227000000072</v>
      </c>
      <c r="H194" s="4">
        <f>'C21_LandUse_2017'!H194-'C21_LandUse_2013'!H194</f>
        <v>285.17980123999996</v>
      </c>
      <c r="I194" s="4">
        <f>'C21_LandUse_2017'!I194-'C21_LandUse_2013'!I194</f>
        <v>3.1570715000000291</v>
      </c>
      <c r="J194" s="4">
        <f>'C21_LandUse_2017'!J194-'C21_LandUse_2013'!J194</f>
        <v>1312.0482299999999</v>
      </c>
      <c r="K194" s="4">
        <f>'C21_LandUse_2017'!K194-'C21_LandUse_2013'!K194</f>
        <v>450.27901100000599</v>
      </c>
      <c r="L194" s="4">
        <f>'C21_LandUse_2017'!L194-'C21_LandUse_2013'!L194</f>
        <v>-0.43085999999999558</v>
      </c>
      <c r="M194" s="4">
        <f>'C21_LandUse_2017'!M194-'C21_LandUse_2013'!M194</f>
        <v>-105.15280090000033</v>
      </c>
      <c r="N194" s="4">
        <f>'C21_LandUse_2017'!N194-'C21_LandUse_2013'!N194</f>
        <v>137.95040000000063</v>
      </c>
      <c r="O194" s="4">
        <f>'C21_LandUse_2017'!O194-'C21_LandUse_2013'!O194</f>
        <v>1.1243299999999863</v>
      </c>
      <c r="P194" s="4">
        <f>'C21_LandUse_2017'!P194-'C21_LandUse_2013'!P194</f>
        <v>2.9899117000000031E-2</v>
      </c>
      <c r="Q194" s="4">
        <f>'C21_LandUse_2017'!Q194-'C21_LandUse_2013'!Q194</f>
        <v>8.9999999994261337E-8</v>
      </c>
      <c r="R194" s="24">
        <f t="shared" si="20"/>
        <v>244.9291818400003</v>
      </c>
      <c r="S194" s="24">
        <f t="shared" si="21"/>
        <v>-2005.9684707930071</v>
      </c>
      <c r="T194" s="24">
        <f t="shared" si="22"/>
        <v>448.90133351000583</v>
      </c>
      <c r="U194" s="24">
        <f t="shared" si="23"/>
        <v>1312.0482299999999</v>
      </c>
      <c r="V194" s="27">
        <f t="shared" si="24"/>
        <v>287.90601273999999</v>
      </c>
      <c r="W194" s="27">
        <f t="shared" si="25"/>
        <v>-42.976830899999698</v>
      </c>
      <c r="X194" s="27">
        <f t="shared" si="26"/>
        <v>-1.377677490000174</v>
      </c>
      <c r="Y194" s="27">
        <f t="shared" si="27"/>
        <v>450.27901100000599</v>
      </c>
      <c r="Z194" s="27">
        <f t="shared" si="28"/>
        <v>-2005.9684707930071</v>
      </c>
      <c r="AA194" s="27">
        <f t="shared" si="29"/>
        <v>1312.0482299999999</v>
      </c>
    </row>
    <row r="195" spans="1:27" x14ac:dyDescent="0.3">
      <c r="A195" s="11">
        <v>54065</v>
      </c>
      <c r="B195" s="11" t="s">
        <v>196</v>
      </c>
      <c r="C195" s="11" t="s">
        <v>203</v>
      </c>
      <c r="D195" s="4">
        <f>'C21_LandUse_2017'!D195-'C21_LandUse_2013'!D195</f>
        <v>-8.6483236000000048</v>
      </c>
      <c r="E195" s="4">
        <f>'C21_LandUse_2017'!E195-'C21_LandUse_2013'!E195</f>
        <v>6.4265801499998361</v>
      </c>
      <c r="F195" s="4">
        <f>'C21_LandUse_2017'!F195-'C21_LandUse_2013'!F195</f>
        <v>0.86913548299999999</v>
      </c>
      <c r="G195" s="4">
        <f>'C21_LandUse_2017'!G195-'C21_LandUse_2013'!G195</f>
        <v>-320.10429730000033</v>
      </c>
      <c r="H195" s="4">
        <f>'C21_LandUse_2017'!H195-'C21_LandUse_2013'!H195</f>
        <v>-18.251606880000054</v>
      </c>
      <c r="I195" s="4">
        <f>'C21_LandUse_2017'!I195-'C21_LandUse_2013'!I195</f>
        <v>-1.2140548797799511</v>
      </c>
      <c r="J195" s="4">
        <f>'C21_LandUse_2017'!J195-'C21_LandUse_2013'!J195</f>
        <v>190.9526350000001</v>
      </c>
      <c r="K195" s="4">
        <f>'C21_LandUse_2017'!K195-'C21_LandUse_2013'!K195</f>
        <v>17.65948600000047</v>
      </c>
      <c r="L195" s="4">
        <f>'C21_LandUse_2017'!L195-'C21_LandUse_2013'!L195</f>
        <v>10.68029435669996</v>
      </c>
      <c r="M195" s="4">
        <f>'C21_LandUse_2017'!M195-'C21_LandUse_2013'!M195</f>
        <v>65.750708671300345</v>
      </c>
      <c r="N195" s="4">
        <f>'C21_LandUse_2017'!N195-'C21_LandUse_2013'!N195</f>
        <v>48.77594531720024</v>
      </c>
      <c r="O195" s="4">
        <f>'C21_LandUse_2017'!O195-'C21_LandUse_2013'!O195</f>
        <v>7.0150389999998879</v>
      </c>
      <c r="P195" s="4">
        <f>'C21_LandUse_2017'!P195-'C21_LandUse_2013'!P195</f>
        <v>9.5768999999990001E-2</v>
      </c>
      <c r="Q195" s="4">
        <f>'C21_LandUse_2017'!Q195-'C21_LandUse_2013'!Q195</f>
        <v>-2.4389999999385736E-4</v>
      </c>
      <c r="R195" s="24">
        <f t="shared" ref="R195:R198" si="30">SUM(D195,H195:I195,L195:N195)</f>
        <v>97.092962985420542</v>
      </c>
      <c r="S195" s="24">
        <f t="shared" ref="S195:S198" si="31">SUM(G195,O195:Q195)</f>
        <v>-312.99373320000041</v>
      </c>
      <c r="T195" s="24">
        <f t="shared" ref="T195:T198" si="32">SUM(E195:F195,K195)</f>
        <v>24.955201633000307</v>
      </c>
      <c r="U195" s="24">
        <f t="shared" ref="U195:U198" si="33">J195</f>
        <v>190.9526350000001</v>
      </c>
      <c r="V195" s="27">
        <f t="shared" ref="V195:V198" si="34">SUM(H195:I195,L195)</f>
        <v>-8.7853674030800448</v>
      </c>
      <c r="W195" s="27">
        <f t="shared" ref="W195:W198" si="35">SUM(D195,M195:N195)</f>
        <v>105.87833038850059</v>
      </c>
      <c r="X195" s="27">
        <f t="shared" ref="X195:X198" si="36">SUM(E195:F195)</f>
        <v>7.2957156329998361</v>
      </c>
      <c r="Y195" s="27">
        <f t="shared" ref="Y195:Y198" si="37">K195</f>
        <v>17.65948600000047</v>
      </c>
      <c r="Z195" s="27">
        <f t="shared" ref="Z195:Z198" si="38">SUM(G195,O195:Q195)</f>
        <v>-312.99373320000041</v>
      </c>
      <c r="AA195" s="27">
        <f t="shared" ref="AA195:AA198" si="39">J195</f>
        <v>190.9526350000001</v>
      </c>
    </row>
    <row r="196" spans="1:27" x14ac:dyDescent="0.3">
      <c r="A196" s="11">
        <v>54071</v>
      </c>
      <c r="B196" s="11" t="s">
        <v>196</v>
      </c>
      <c r="C196" s="11" t="s">
        <v>204</v>
      </c>
      <c r="D196" s="4">
        <f>'C21_LandUse_2017'!D196-'C21_LandUse_2013'!D196</f>
        <v>4.9141683937999971</v>
      </c>
      <c r="E196" s="4">
        <f>'C21_LandUse_2017'!E196-'C21_LandUse_2013'!E196</f>
        <v>22.318635574000382</v>
      </c>
      <c r="F196" s="4">
        <f>'C21_LandUse_2017'!F196-'C21_LandUse_2013'!F196</f>
        <v>-9.2122721733200024</v>
      </c>
      <c r="G196" s="4">
        <f>'C21_LandUse_2017'!G196-'C21_LandUse_2013'!G196</f>
        <v>-356.85947069997201</v>
      </c>
      <c r="H196" s="4">
        <f>'C21_LandUse_2017'!H196-'C21_LandUse_2013'!H196</f>
        <v>-71.338762561000067</v>
      </c>
      <c r="I196" s="4">
        <f>'C21_LandUse_2017'!I196-'C21_LandUse_2013'!I196</f>
        <v>0.38566758000001755</v>
      </c>
      <c r="J196" s="4">
        <f>'C21_LandUse_2017'!J196-'C21_LandUse_2013'!J196</f>
        <v>213.89669699000024</v>
      </c>
      <c r="K196" s="4">
        <f>'C21_LandUse_2017'!K196-'C21_LandUse_2013'!K196</f>
        <v>120.37136837998696</v>
      </c>
      <c r="L196" s="4">
        <f>'C21_LandUse_2017'!L196-'C21_LandUse_2013'!L196</f>
        <v>-1.6485314600000152</v>
      </c>
      <c r="M196" s="4">
        <f>'C21_LandUse_2017'!M196-'C21_LandUse_2013'!M196</f>
        <v>-16.805507869999929</v>
      </c>
      <c r="N196" s="4">
        <f>'C21_LandUse_2017'!N196-'C21_LandUse_2013'!N196</f>
        <v>94.725192070000048</v>
      </c>
      <c r="O196" s="4">
        <f>'C21_LandUse_2017'!O196-'C21_LandUse_2013'!O196</f>
        <v>-0.82875090000015916</v>
      </c>
      <c r="P196" s="4">
        <f>'C21_LandUse_2017'!P196-'C21_LandUse_2013'!P196</f>
        <v>7.2392562000004546E-2</v>
      </c>
      <c r="Q196" s="4">
        <f>'C21_LandUse_2017'!Q196-'C21_LandUse_2013'!Q196</f>
        <v>8.7220999999999549E-3</v>
      </c>
      <c r="R196" s="24">
        <f t="shared" si="30"/>
        <v>10.232226152800052</v>
      </c>
      <c r="S196" s="24">
        <f t="shared" si="31"/>
        <v>-357.60710693797216</v>
      </c>
      <c r="T196" s="24">
        <f t="shared" si="32"/>
        <v>133.47773178066734</v>
      </c>
      <c r="U196" s="24">
        <f t="shared" si="33"/>
        <v>213.89669699000024</v>
      </c>
      <c r="V196" s="27">
        <f t="shared" si="34"/>
        <v>-72.601626441000064</v>
      </c>
      <c r="W196" s="27">
        <f t="shared" si="35"/>
        <v>82.833852593800117</v>
      </c>
      <c r="X196" s="27">
        <f t="shared" si="36"/>
        <v>13.10636340068038</v>
      </c>
      <c r="Y196" s="27">
        <f t="shared" si="37"/>
        <v>120.37136837998696</v>
      </c>
      <c r="Z196" s="27">
        <f t="shared" si="38"/>
        <v>-357.60710693797216</v>
      </c>
      <c r="AA196" s="27">
        <f t="shared" si="39"/>
        <v>213.89669699000024</v>
      </c>
    </row>
    <row r="197" spans="1:27" x14ac:dyDescent="0.3">
      <c r="A197" s="11">
        <v>54077</v>
      </c>
      <c r="B197" s="11" t="s">
        <v>196</v>
      </c>
      <c r="C197" s="11" t="s">
        <v>205</v>
      </c>
      <c r="D197" s="4">
        <f>'C21_LandUse_2017'!D197-'C21_LandUse_2013'!D197</f>
        <v>8.3084250000240445E-3</v>
      </c>
      <c r="E197" s="4">
        <f>'C21_LandUse_2017'!E197-'C21_LandUse_2013'!E197</f>
        <v>1.319703557000139</v>
      </c>
      <c r="F197" s="4">
        <f>'C21_LandUse_2017'!F197-'C21_LandUse_2013'!F197</f>
        <v>-7.9521358379999967</v>
      </c>
      <c r="G197" s="4">
        <f>'C21_LandUse_2017'!G197-'C21_LandUse_2013'!G197</f>
        <v>-789.00296800001524</v>
      </c>
      <c r="H197" s="4">
        <f>'C21_LandUse_2017'!H197-'C21_LandUse_2013'!H197</f>
        <v>75.900199699999575</v>
      </c>
      <c r="I197" s="4">
        <f>'C21_LandUse_2017'!I197-'C21_LandUse_2013'!I197</f>
        <v>-11.282049800000095</v>
      </c>
      <c r="J197" s="4">
        <f>'C21_LandUse_2017'!J197-'C21_LandUse_2013'!J197</f>
        <v>154.30728159999944</v>
      </c>
      <c r="K197" s="4">
        <f>'C21_LandUse_2017'!K197-'C21_LandUse_2013'!K197</f>
        <v>165.18364949000534</v>
      </c>
      <c r="L197" s="4">
        <f>'C21_LandUse_2017'!L197-'C21_LandUse_2013'!L197</f>
        <v>44.447253490000037</v>
      </c>
      <c r="M197" s="4">
        <f>'C21_LandUse_2017'!M197-'C21_LandUse_2013'!M197</f>
        <v>298.75452300000052</v>
      </c>
      <c r="N197" s="4">
        <f>'C21_LandUse_2017'!N197-'C21_LandUse_2013'!N197</f>
        <v>68.624601000000439</v>
      </c>
      <c r="O197" s="4">
        <f>'C21_LandUse_2017'!O197-'C21_LandUse_2013'!O197</f>
        <v>-0.41140855000003285</v>
      </c>
      <c r="P197" s="4">
        <f>'C21_LandUse_2017'!P197-'C21_LandUse_2013'!P197</f>
        <v>4.6147105599970928E-2</v>
      </c>
      <c r="Q197" s="4">
        <f>'C21_LandUse_2017'!Q197-'C21_LandUse_2013'!Q197</f>
        <v>3.1775059999972655E-2</v>
      </c>
      <c r="R197" s="24">
        <f t="shared" si="30"/>
        <v>476.45283581500053</v>
      </c>
      <c r="S197" s="24">
        <f t="shared" si="31"/>
        <v>-789.33645438441533</v>
      </c>
      <c r="T197" s="24">
        <f t="shared" si="32"/>
        <v>158.55121720900547</v>
      </c>
      <c r="U197" s="24">
        <f t="shared" si="33"/>
        <v>154.30728159999944</v>
      </c>
      <c r="V197" s="27">
        <f t="shared" si="34"/>
        <v>109.06540338999952</v>
      </c>
      <c r="W197" s="27">
        <f t="shared" si="35"/>
        <v>367.38743242500095</v>
      </c>
      <c r="X197" s="27">
        <f t="shared" si="36"/>
        <v>-6.6324322809998577</v>
      </c>
      <c r="Y197" s="27">
        <f t="shared" si="37"/>
        <v>165.18364949000534</v>
      </c>
      <c r="Z197" s="27">
        <f t="shared" si="38"/>
        <v>-789.33645438441533</v>
      </c>
      <c r="AA197" s="27">
        <f t="shared" si="39"/>
        <v>154.30728159999944</v>
      </c>
    </row>
    <row r="198" spans="1:27" x14ac:dyDescent="0.3">
      <c r="A198" s="11">
        <v>54093</v>
      </c>
      <c r="B198" s="11" t="s">
        <v>196</v>
      </c>
      <c r="C198" s="11" t="s">
        <v>206</v>
      </c>
      <c r="D198" s="4">
        <f>'C21_LandUse_2017'!D198-'C21_LandUse_2013'!D198</f>
        <v>7.9692439999945464E-5</v>
      </c>
      <c r="E198" s="4">
        <f>'C21_LandUse_2017'!E198-'C21_LandUse_2013'!E198</f>
        <v>-0.106531020000034</v>
      </c>
      <c r="F198" s="4">
        <f>'C21_LandUse_2017'!F198-'C21_LandUse_2013'!F198</f>
        <v>0.27677650000000042</v>
      </c>
      <c r="G198" s="4">
        <f>'C21_LandUse_2017'!G198-'C21_LandUse_2013'!G198</f>
        <v>-1682.8036469370127</v>
      </c>
      <c r="H198" s="4">
        <f>'C21_LandUse_2017'!H198-'C21_LandUse_2013'!H198</f>
        <v>0.57460570000012012</v>
      </c>
      <c r="I198" s="4">
        <f>'C21_LandUse_2017'!I198-'C21_LandUse_2013'!I198</f>
        <v>-3.2479520000000548</v>
      </c>
      <c r="J198" s="4">
        <f>'C21_LandUse_2017'!J198-'C21_LandUse_2013'!J198</f>
        <v>1643.1806519399997</v>
      </c>
      <c r="K198" s="4">
        <f>'C21_LandUse_2017'!K198-'C21_LandUse_2013'!K198</f>
        <v>-12.253930700000637</v>
      </c>
      <c r="L198" s="4">
        <f>'C21_LandUse_2017'!L198-'C21_LandUse_2013'!L198</f>
        <v>5.48360625600003</v>
      </c>
      <c r="M198" s="4">
        <f>'C21_LandUse_2017'!M198-'C21_LandUse_2013'!M198</f>
        <v>55.692599999999857</v>
      </c>
      <c r="N198" s="4">
        <f>'C21_LandUse_2017'!N198-'C21_LandUse_2013'!N198</f>
        <v>-4.3383800000001429</v>
      </c>
      <c r="O198" s="4">
        <f>'C21_LandUse_2017'!O198-'C21_LandUse_2013'!O198</f>
        <v>-2.3971929999997883</v>
      </c>
      <c r="P198" s="4">
        <f>'C21_LandUse_2017'!P198-'C21_LandUse_2013'!P198</f>
        <v>-1.2399999999615829E-2</v>
      </c>
      <c r="Q198" s="4">
        <f>'C21_LandUse_2017'!Q198-'C21_LandUse_2013'!Q198</f>
        <v>2.5900000000547152E-3</v>
      </c>
      <c r="R198" s="24">
        <f t="shared" si="30"/>
        <v>54.164559648439806</v>
      </c>
      <c r="S198" s="24">
        <f t="shared" si="31"/>
        <v>-1685.210649937012</v>
      </c>
      <c r="T198" s="24">
        <f t="shared" si="32"/>
        <v>-12.083685220000671</v>
      </c>
      <c r="U198" s="24">
        <f t="shared" si="33"/>
        <v>1643.1806519399997</v>
      </c>
      <c r="V198" s="27">
        <f t="shared" si="34"/>
        <v>2.8102599560000954</v>
      </c>
      <c r="W198" s="27">
        <f t="shared" si="35"/>
        <v>51.35429969243971</v>
      </c>
      <c r="X198" s="27">
        <f t="shared" si="36"/>
        <v>0.17024547999996642</v>
      </c>
      <c r="Y198" s="27">
        <f t="shared" si="37"/>
        <v>-12.253930700000637</v>
      </c>
      <c r="Z198" s="27">
        <f t="shared" si="38"/>
        <v>-1685.210649937012</v>
      </c>
      <c r="AA198" s="27">
        <f t="shared" si="39"/>
        <v>1643.1806519399997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:AJ199"/>
  <sheetViews>
    <sheetView tabSelected="1" workbookViewId="0">
      <pane xSplit="3" ySplit="2" topLeftCell="D3" activePane="bottomRight" state="frozen"/>
      <selection pane="topRight" activeCell="D1" sqref="D1"/>
      <selection pane="bottomLeft" activeCell="A2" sqref="A2"/>
      <selection pane="bottomRight"/>
    </sheetView>
  </sheetViews>
  <sheetFormatPr defaultRowHeight="14.4" x14ac:dyDescent="0.3"/>
  <cols>
    <col min="1" max="1" width="6" style="9" bestFit="1" customWidth="1"/>
    <col min="2" max="2" width="3.77734375" style="9" bestFit="1" customWidth="1"/>
    <col min="3" max="3" width="19" style="9" bestFit="1" customWidth="1"/>
    <col min="4" max="4" width="6.77734375" style="2" bestFit="1" customWidth="1"/>
    <col min="5" max="5" width="8.44140625" style="2" bestFit="1" customWidth="1"/>
    <col min="6" max="6" width="6.77734375" style="2" bestFit="1" customWidth="1"/>
    <col min="7" max="7" width="7.77734375" style="2" bestFit="1" customWidth="1"/>
    <col min="8" max="8" width="6.77734375" style="3" bestFit="1" customWidth="1"/>
    <col min="9" max="9" width="7.77734375" style="3" bestFit="1" customWidth="1"/>
    <col min="10" max="10" width="8.44140625" style="3" bestFit="1" customWidth="1"/>
    <col min="11" max="11" width="7.44140625" style="3" bestFit="1" customWidth="1"/>
    <col min="12" max="12" width="8.44140625" style="15" bestFit="1" customWidth="1"/>
    <col min="13" max="13" width="10.109375" style="16" bestFit="1" customWidth="1"/>
    <col min="14" max="15" width="9.44140625" style="16" bestFit="1" customWidth="1"/>
    <col min="16" max="19" width="9.44140625" style="44" customWidth="1"/>
    <col min="20" max="20" width="19.109375" style="1" bestFit="1" customWidth="1"/>
    <col min="21" max="21" width="8.88671875" style="1"/>
    <col min="22" max="22" width="9.44140625" style="1" bestFit="1" customWidth="1"/>
    <col min="23" max="23" width="8.44140625" style="1" bestFit="1" customWidth="1"/>
    <col min="24" max="25" width="8.77734375" style="1" bestFit="1" customWidth="1"/>
    <col min="26" max="27" width="9.44140625" bestFit="1" customWidth="1"/>
    <col min="28" max="28" width="8.44140625" bestFit="1" customWidth="1"/>
    <col min="29" max="29" width="8.44140625" customWidth="1"/>
    <col min="30" max="30" width="9.5546875" bestFit="1" customWidth="1"/>
    <col min="31" max="31" width="9.44140625" bestFit="1" customWidth="1"/>
    <col min="32" max="32" width="8.88671875" bestFit="1" customWidth="1"/>
  </cols>
  <sheetData>
    <row r="1" spans="1:36" s="9" customFormat="1" x14ac:dyDescent="0.3">
      <c r="D1" s="48" t="s">
        <v>224</v>
      </c>
      <c r="E1" s="48"/>
      <c r="F1" s="48"/>
      <c r="G1" s="48"/>
      <c r="H1" s="49" t="s">
        <v>225</v>
      </c>
      <c r="I1" s="49"/>
      <c r="J1" s="49"/>
      <c r="K1" s="49"/>
      <c r="L1" s="50" t="s">
        <v>226</v>
      </c>
      <c r="M1" s="50"/>
      <c r="N1" s="50"/>
      <c r="O1" s="50"/>
      <c r="P1" s="51" t="s">
        <v>427</v>
      </c>
      <c r="Q1" s="51"/>
      <c r="R1" s="51"/>
      <c r="S1" s="52"/>
      <c r="T1" s="8" t="s">
        <v>214</v>
      </c>
      <c r="U1" s="46" t="s">
        <v>212</v>
      </c>
      <c r="V1" s="46"/>
      <c r="W1" s="46"/>
      <c r="X1" s="46"/>
      <c r="Y1" s="47" t="s">
        <v>213</v>
      </c>
      <c r="Z1" s="47"/>
      <c r="AA1" s="47"/>
      <c r="AB1" s="47"/>
      <c r="AC1" s="45" t="s">
        <v>223</v>
      </c>
      <c r="AD1" s="45"/>
      <c r="AE1" s="45"/>
      <c r="AF1" s="45"/>
      <c r="AG1" s="53" t="s">
        <v>429</v>
      </c>
      <c r="AH1" s="54"/>
      <c r="AI1" s="54"/>
      <c r="AJ1" s="54"/>
    </row>
    <row r="2" spans="1:36" x14ac:dyDescent="0.3">
      <c r="A2" s="9" t="s">
        <v>0</v>
      </c>
      <c r="B2" s="9" t="s">
        <v>222</v>
      </c>
      <c r="C2" s="9" t="s">
        <v>2</v>
      </c>
      <c r="D2" s="17" t="s">
        <v>207</v>
      </c>
      <c r="E2" s="17" t="s">
        <v>208</v>
      </c>
      <c r="F2" s="17" t="s">
        <v>209</v>
      </c>
      <c r="G2" s="17" t="s">
        <v>210</v>
      </c>
      <c r="H2" s="18" t="s">
        <v>207</v>
      </c>
      <c r="I2" s="18" t="s">
        <v>208</v>
      </c>
      <c r="J2" s="18" t="s">
        <v>209</v>
      </c>
      <c r="K2" s="18" t="s">
        <v>210</v>
      </c>
      <c r="L2" s="19" t="s">
        <v>207</v>
      </c>
      <c r="M2" s="40" t="s">
        <v>208</v>
      </c>
      <c r="N2" s="40" t="s">
        <v>209</v>
      </c>
      <c r="O2" s="40" t="s">
        <v>210</v>
      </c>
      <c r="P2" s="41" t="s">
        <v>207</v>
      </c>
      <c r="Q2" s="42" t="s">
        <v>208</v>
      </c>
      <c r="R2" s="42" t="s">
        <v>209</v>
      </c>
      <c r="S2" s="42" t="s">
        <v>210</v>
      </c>
      <c r="T2" s="8" t="s">
        <v>211</v>
      </c>
      <c r="U2" s="12" t="s">
        <v>207</v>
      </c>
      <c r="V2" s="12" t="s">
        <v>208</v>
      </c>
      <c r="W2" s="12" t="s">
        <v>209</v>
      </c>
      <c r="X2" s="12" t="s">
        <v>210</v>
      </c>
      <c r="Y2" s="13" t="s">
        <v>207</v>
      </c>
      <c r="Z2" s="13" t="s">
        <v>208</v>
      </c>
      <c r="AA2" s="13" t="s">
        <v>209</v>
      </c>
      <c r="AB2" s="13" t="s">
        <v>210</v>
      </c>
      <c r="AC2" s="20" t="s">
        <v>207</v>
      </c>
      <c r="AD2" s="20" t="s">
        <v>208</v>
      </c>
      <c r="AE2" s="20" t="s">
        <v>209</v>
      </c>
      <c r="AF2" s="20" t="s">
        <v>210</v>
      </c>
      <c r="AG2" s="55" t="s">
        <v>207</v>
      </c>
      <c r="AH2" s="55" t="s">
        <v>208</v>
      </c>
      <c r="AI2" s="55" t="s">
        <v>209</v>
      </c>
      <c r="AJ2" s="55" t="s">
        <v>210</v>
      </c>
    </row>
    <row r="3" spans="1:36" x14ac:dyDescent="0.3">
      <c r="A3" s="9">
        <v>10001</v>
      </c>
      <c r="B3" s="9" t="s">
        <v>17</v>
      </c>
      <c r="C3" s="9" t="s">
        <v>18</v>
      </c>
      <c r="D3" s="2">
        <v>2795.3187922180009</v>
      </c>
      <c r="E3" s="2">
        <v>-513.03829218749343</v>
      </c>
      <c r="F3" s="2">
        <v>-183.03926199998722</v>
      </c>
      <c r="G3" s="2">
        <v>-2099.243159900001</v>
      </c>
      <c r="H3" s="3">
        <v>3.5615881374724268E-3</v>
      </c>
      <c r="I3" s="3">
        <v>-1640.6265980000062</v>
      </c>
      <c r="J3" s="3">
        <v>4324.4254896999973</v>
      </c>
      <c r="K3" s="3">
        <v>-2683.8027499</v>
      </c>
      <c r="L3" s="14">
        <f>(D3-H3)</f>
        <v>2795.3152306298634</v>
      </c>
      <c r="M3" s="14">
        <f t="shared" ref="M3:O3" si="0">(E3-I3)</f>
        <v>1127.5883058125128</v>
      </c>
      <c r="N3" s="14">
        <f t="shared" si="0"/>
        <v>-4507.4647516999848</v>
      </c>
      <c r="O3" s="14">
        <f t="shared" si="0"/>
        <v>584.55958999999893</v>
      </c>
      <c r="P3" s="43">
        <f>VLOOKUP($A3,CBLCM_Change_2013_17!$C:$G,2,FALSE)</f>
        <v>1822.37813333333</v>
      </c>
      <c r="Q3" s="43">
        <f>VLOOKUP($A3,CBLCM_Change_2013_17!$C:$G,3,FALSE)</f>
        <v>-236.00573333333301</v>
      </c>
      <c r="R3" s="43">
        <f>VLOOKUP($A3,CBLCM_Change_2013_17!$C:$G,4,FALSE)</f>
        <v>-1660.99506666666</v>
      </c>
      <c r="S3" s="43">
        <f>VLOOKUP($A3,CBLCM_Change_2013_17!$C:$G,5,FALSE)</f>
        <v>74.622700000000194</v>
      </c>
      <c r="T3" s="8" t="s">
        <v>215</v>
      </c>
      <c r="U3" s="4">
        <f t="shared" ref="U3:AF3" si="1">SUMIFS(D:D,D:D,"&gt;0")</f>
        <v>120485.91266908629</v>
      </c>
      <c r="V3" s="4">
        <f t="shared" si="1"/>
        <v>4562.1746353972103</v>
      </c>
      <c r="W3" s="4">
        <f t="shared" si="1"/>
        <v>37977.595123424217</v>
      </c>
      <c r="X3" s="4">
        <f t="shared" si="1"/>
        <v>235948.70656108341</v>
      </c>
      <c r="Y3" s="5">
        <f t="shared" si="1"/>
        <v>116785.1307790682</v>
      </c>
      <c r="Z3" s="5">
        <f t="shared" si="1"/>
        <v>237171.49013440407</v>
      </c>
      <c r="AA3" s="5">
        <f t="shared" si="1"/>
        <v>172142.42009468761</v>
      </c>
      <c r="AB3" s="5">
        <f t="shared" si="1"/>
        <v>25095.186557431</v>
      </c>
      <c r="AC3" s="21">
        <f t="shared" si="1"/>
        <v>56114.884687676393</v>
      </c>
      <c r="AD3" s="21">
        <f t="shared" si="1"/>
        <v>63832.311327337513</v>
      </c>
      <c r="AE3" s="21">
        <f t="shared" si="1"/>
        <v>361055.40561682062</v>
      </c>
      <c r="AF3" s="21">
        <f t="shared" si="1"/>
        <v>261985.48079076561</v>
      </c>
      <c r="AG3" s="56">
        <f t="shared" ref="AG3" si="2">SUMIFS(P:P,P:P,"&gt;0")</f>
        <v>86946.690333333143</v>
      </c>
      <c r="AH3" s="56">
        <f t="shared" ref="AH3" si="3">SUMIFS(Q:Q,Q:Q,"&gt;0")</f>
        <v>0</v>
      </c>
      <c r="AI3" s="56">
        <f t="shared" ref="AI3" si="4">SUMIFS(R:R,R:R,"&gt;0")</f>
        <v>0</v>
      </c>
      <c r="AJ3" s="56">
        <f t="shared" ref="AJ3" si="5">SUMIFS(S:S,S:S,"&gt;0")</f>
        <v>2951.8984999999961</v>
      </c>
    </row>
    <row r="4" spans="1:36" x14ac:dyDescent="0.3">
      <c r="A4" s="9">
        <v>10003</v>
      </c>
      <c r="B4" s="9" t="s">
        <v>17</v>
      </c>
      <c r="C4" s="9" t="s">
        <v>19</v>
      </c>
      <c r="D4" s="2">
        <v>2471.5517951700017</v>
      </c>
      <c r="E4" s="2">
        <v>-205.1118731100014</v>
      </c>
      <c r="F4" s="2">
        <v>-209.92562652982491</v>
      </c>
      <c r="G4" s="2">
        <v>-2056.5173630900026</v>
      </c>
      <c r="H4" s="3">
        <v>862.32923967010356</v>
      </c>
      <c r="I4" s="3">
        <v>-770.80106840999997</v>
      </c>
      <c r="J4" s="3">
        <v>959.78413679217203</v>
      </c>
      <c r="K4" s="3">
        <v>-1051.3119039899975</v>
      </c>
      <c r="L4" s="14">
        <f t="shared" ref="L4:L67" si="6">(D4-H4)</f>
        <v>1609.2225554998981</v>
      </c>
      <c r="M4" s="14">
        <f t="shared" ref="M4:M67" si="7">(E4-I4)</f>
        <v>565.68919529999857</v>
      </c>
      <c r="N4" s="14">
        <f t="shared" ref="N4:N67" si="8">(F4-J4)</f>
        <v>-1169.7097633219969</v>
      </c>
      <c r="O4" s="14">
        <f t="shared" ref="O4:O67" si="9">(G4-K4)</f>
        <v>-1005.2054591000051</v>
      </c>
      <c r="P4" s="43">
        <f>VLOOKUP($A4,CBLCM_Change_2013_17!$C:$G,2,FALSE)</f>
        <v>1942.5378000000001</v>
      </c>
      <c r="Q4" s="43">
        <f>VLOOKUP($A4,CBLCM_Change_2013_17!$C:$G,3,FALSE)</f>
        <v>-580.12953333333303</v>
      </c>
      <c r="R4" s="43">
        <f>VLOOKUP($A4,CBLCM_Change_2013_17!$C:$G,4,FALSE)</f>
        <v>-1453.03643333333</v>
      </c>
      <c r="S4" s="43">
        <f>VLOOKUP($A4,CBLCM_Change_2013_17!$C:$G,5,FALSE)</f>
        <v>90.627766666666602</v>
      </c>
      <c r="T4" s="8" t="s">
        <v>217</v>
      </c>
      <c r="U4" s="4">
        <f t="shared" ref="U4:AF4" si="10">SUMIFS(D:D,D:D,"&lt;0")</f>
        <v>0</v>
      </c>
      <c r="V4" s="4">
        <f t="shared" si="10"/>
        <v>-354276.70853287313</v>
      </c>
      <c r="W4" s="4">
        <f t="shared" si="10"/>
        <v>-4453.3884005870259</v>
      </c>
      <c r="X4" s="4">
        <f t="shared" si="10"/>
        <v>-40244.587494383319</v>
      </c>
      <c r="Y4" s="5">
        <f t="shared" si="10"/>
        <v>-1.1670936343207927E-2</v>
      </c>
      <c r="Z4" s="5">
        <f t="shared" si="10"/>
        <v>-147455.36013971927</v>
      </c>
      <c r="AA4" s="5">
        <f t="shared" si="10"/>
        <v>-345875.06966087525</v>
      </c>
      <c r="AB4" s="5">
        <f t="shared" si="10"/>
        <v>-57863.695020654028</v>
      </c>
      <c r="AC4" s="21">
        <f t="shared" si="10"/>
        <v>-52414.091126721978</v>
      </c>
      <c r="AD4" s="21">
        <f t="shared" si="10"/>
        <v>-503262.97521949798</v>
      </c>
      <c r="AE4" s="21">
        <f t="shared" si="10"/>
        <v>-153798.5493277958</v>
      </c>
      <c r="AF4" s="21">
        <f t="shared" si="10"/>
        <v>-33512.853260842305</v>
      </c>
      <c r="AG4" s="56">
        <f t="shared" ref="AG4" si="11">SUMIFS(P:P,P:P,"&lt;0")</f>
        <v>0</v>
      </c>
      <c r="AH4" s="56">
        <f t="shared" ref="AH4" si="12">SUMIFS(Q:Q,Q:Q,"&lt;0")</f>
        <v>-42511.956966666563</v>
      </c>
      <c r="AI4" s="56">
        <f t="shared" ref="AI4" si="13">SUMIFS(R:R,R:R,"&lt;0")</f>
        <v>-47386.631633333236</v>
      </c>
      <c r="AJ4" s="56">
        <f t="shared" ref="AJ4" si="14">SUMIFS(S:S,S:S,"&lt;0")</f>
        <v>0</v>
      </c>
    </row>
    <row r="5" spans="1:36" x14ac:dyDescent="0.3">
      <c r="A5" s="9">
        <v>10005</v>
      </c>
      <c r="B5" s="9" t="s">
        <v>17</v>
      </c>
      <c r="C5" s="9" t="s">
        <v>20</v>
      </c>
      <c r="D5" s="2">
        <v>5832.6131628400044</v>
      </c>
      <c r="E5" s="2">
        <v>-3756.4810372676257</v>
      </c>
      <c r="F5" s="2">
        <v>574.13361219999808</v>
      </c>
      <c r="G5" s="2">
        <v>-2650.258550999999</v>
      </c>
      <c r="H5" s="3">
        <v>568.37948626302409</v>
      </c>
      <c r="I5" s="3">
        <v>-5122.3967829999892</v>
      </c>
      <c r="J5" s="3">
        <v>9439.900819799992</v>
      </c>
      <c r="K5" s="3">
        <v>-4885.8778070000008</v>
      </c>
      <c r="L5" s="14">
        <f t="shared" si="6"/>
        <v>5264.2336765769805</v>
      </c>
      <c r="M5" s="14">
        <f t="shared" si="7"/>
        <v>1365.9157457323636</v>
      </c>
      <c r="N5" s="14">
        <f t="shared" si="8"/>
        <v>-8865.7672075999944</v>
      </c>
      <c r="O5" s="14">
        <f t="shared" si="9"/>
        <v>2235.6192560000018</v>
      </c>
      <c r="P5" s="43">
        <f>VLOOKUP($A5,CBLCM_Change_2013_17!$C:$G,2,FALSE)</f>
        <v>5552.6072000000004</v>
      </c>
      <c r="Q5" s="43">
        <f>VLOOKUP($A5,CBLCM_Change_2013_17!$C:$G,3,FALSE)</f>
        <v>-1159.9392333333301</v>
      </c>
      <c r="R5" s="43">
        <f>VLOOKUP($A5,CBLCM_Change_2013_17!$C:$G,4,FALSE)</f>
        <v>-4519.9848666666603</v>
      </c>
      <c r="S5" s="43">
        <f>VLOOKUP($A5,CBLCM_Change_2013_17!$C:$G,5,FALSE)</f>
        <v>127.31689999999899</v>
      </c>
      <c r="T5" s="8" t="s">
        <v>216</v>
      </c>
      <c r="U5" s="6">
        <f>SUM(U3:U4)</f>
        <v>120485.91266908629</v>
      </c>
      <c r="V5" s="6">
        <f t="shared" ref="V5:AB5" si="15">SUM(V3:V4)</f>
        <v>-349714.53389747592</v>
      </c>
      <c r="W5" s="6">
        <f t="shared" si="15"/>
        <v>33524.206722837189</v>
      </c>
      <c r="X5" s="6">
        <f t="shared" si="15"/>
        <v>195704.11906670011</v>
      </c>
      <c r="Y5" s="7">
        <f t="shared" si="15"/>
        <v>116785.11910813185</v>
      </c>
      <c r="Z5" s="7">
        <f t="shared" si="15"/>
        <v>89716.129994684801</v>
      </c>
      <c r="AA5" s="7">
        <f t="shared" si="15"/>
        <v>-173732.64956618764</v>
      </c>
      <c r="AB5" s="7">
        <f t="shared" si="15"/>
        <v>-32768.508463223028</v>
      </c>
      <c r="AC5" s="22">
        <f>SUM(AC3:AC4)</f>
        <v>3700.7935609544147</v>
      </c>
      <c r="AD5" s="22">
        <f t="shared" ref="AD5:AJ5" si="16">SUM(AD3:AD4)</f>
        <v>-439430.66389216046</v>
      </c>
      <c r="AE5" s="22">
        <f t="shared" si="16"/>
        <v>207256.85628902481</v>
      </c>
      <c r="AF5" s="22">
        <f t="shared" si="16"/>
        <v>228472.62752992331</v>
      </c>
      <c r="AG5" s="57">
        <f t="shared" si="16"/>
        <v>86946.690333333143</v>
      </c>
      <c r="AH5" s="57">
        <f t="shared" si="16"/>
        <v>-42511.956966666563</v>
      </c>
      <c r="AI5" s="57">
        <f t="shared" si="16"/>
        <v>-47386.631633333236</v>
      </c>
      <c r="AJ5" s="57">
        <f t="shared" si="16"/>
        <v>2951.8984999999961</v>
      </c>
    </row>
    <row r="6" spans="1:36" x14ac:dyDescent="0.3">
      <c r="A6" s="9">
        <v>11001</v>
      </c>
      <c r="B6" s="9" t="s">
        <v>21</v>
      </c>
      <c r="C6" s="9" t="s">
        <v>22</v>
      </c>
      <c r="D6" s="2">
        <v>85.615844986798436</v>
      </c>
      <c r="E6" s="2">
        <v>-36.011262114299313</v>
      </c>
      <c r="F6" s="2">
        <v>0</v>
      </c>
      <c r="G6" s="2">
        <v>-49.606698540000025</v>
      </c>
      <c r="H6" s="3">
        <v>63.741713851099348</v>
      </c>
      <c r="I6" s="3">
        <v>-63.742195052299863</v>
      </c>
      <c r="J6" s="3">
        <v>0</v>
      </c>
      <c r="K6" s="3">
        <v>-1.8000000000029104E-4</v>
      </c>
      <c r="L6" s="14">
        <f t="shared" si="6"/>
        <v>21.874131135699088</v>
      </c>
      <c r="M6" s="14">
        <f t="shared" si="7"/>
        <v>27.730932938000549</v>
      </c>
      <c r="N6" s="14">
        <f t="shared" si="8"/>
        <v>0</v>
      </c>
      <c r="O6" s="14">
        <f t="shared" si="9"/>
        <v>-49.606518540000025</v>
      </c>
      <c r="P6" s="43">
        <f>VLOOKUP($A6,CBLCM_Change_2013_17!$C:$G,2,FALSE)</f>
        <v>63.814899999999803</v>
      </c>
      <c r="Q6" s="43">
        <f>VLOOKUP($A6,CBLCM_Change_2013_17!$C:$G,3,FALSE)</f>
        <v>-63.8149333333333</v>
      </c>
      <c r="R6" s="43">
        <f>VLOOKUP($A6,CBLCM_Change_2013_17!$C:$G,4,FALSE)</f>
        <v>0</v>
      </c>
      <c r="S6" s="43">
        <f>VLOOKUP($A6,CBLCM_Change_2013_17!$C:$G,5,FALSE)</f>
        <v>0</v>
      </c>
      <c r="Z6" s="1"/>
      <c r="AA6" s="1"/>
    </row>
    <row r="7" spans="1:36" x14ac:dyDescent="0.3">
      <c r="A7" s="9">
        <v>24001</v>
      </c>
      <c r="B7" s="9" t="s">
        <v>23</v>
      </c>
      <c r="C7" s="9" t="s">
        <v>24</v>
      </c>
      <c r="D7" s="2">
        <v>163.21515475990074</v>
      </c>
      <c r="E7" s="2">
        <v>-625.29449800600446</v>
      </c>
      <c r="F7" s="2">
        <v>-3.9023572619990095</v>
      </c>
      <c r="G7" s="2">
        <v>466.0106581</v>
      </c>
      <c r="H7" s="3">
        <v>416.6417938790994</v>
      </c>
      <c r="I7" s="3">
        <v>1974.0052528999925</v>
      </c>
      <c r="J7" s="3">
        <v>-2685.7267323340002</v>
      </c>
      <c r="K7" s="3">
        <v>295.06361990000005</v>
      </c>
      <c r="L7" s="14">
        <f t="shared" si="6"/>
        <v>-253.42663911919865</v>
      </c>
      <c r="M7" s="14">
        <f t="shared" si="7"/>
        <v>-2599.2997509059969</v>
      </c>
      <c r="N7" s="14">
        <f t="shared" si="8"/>
        <v>2681.8243750720012</v>
      </c>
      <c r="O7" s="14">
        <f t="shared" si="9"/>
        <v>170.94703819999995</v>
      </c>
      <c r="P7" s="43">
        <f>VLOOKUP($A7,CBLCM_Change_2013_17!$C:$G,2,FALSE)</f>
        <v>30.892566666666699</v>
      </c>
      <c r="Q7" s="43">
        <f>VLOOKUP($A7,CBLCM_Change_2013_17!$C:$G,3,FALSE)</f>
        <v>-24.905966666664199</v>
      </c>
      <c r="R7" s="43">
        <f>VLOOKUP($A7,CBLCM_Change_2013_17!$C:$G,4,FALSE)</f>
        <v>-7.98193333333358</v>
      </c>
      <c r="S7" s="43">
        <f>VLOOKUP($A7,CBLCM_Change_2013_17!$C:$G,5,FALSE)</f>
        <v>1.9955000000000001</v>
      </c>
      <c r="Z7" s="1"/>
      <c r="AA7" s="1"/>
    </row>
    <row r="8" spans="1:36" x14ac:dyDescent="0.3">
      <c r="A8" s="9">
        <v>24003</v>
      </c>
      <c r="B8" s="9" t="s">
        <v>23</v>
      </c>
      <c r="C8" s="9" t="s">
        <v>25</v>
      </c>
      <c r="D8" s="2">
        <v>1927.7362888235029</v>
      </c>
      <c r="E8" s="2">
        <v>-1967.2699730896966</v>
      </c>
      <c r="F8" s="2">
        <v>20.017771401600356</v>
      </c>
      <c r="G8" s="2">
        <v>19.515468719000637</v>
      </c>
      <c r="H8" s="3">
        <v>2071.9486969589952</v>
      </c>
      <c r="I8" s="3">
        <v>-673.27870032900978</v>
      </c>
      <c r="J8" s="3">
        <v>-1525.9354991924995</v>
      </c>
      <c r="K8" s="3">
        <v>127.26299199999994</v>
      </c>
      <c r="L8" s="14">
        <f t="shared" si="6"/>
        <v>-144.2124081354923</v>
      </c>
      <c r="M8" s="14">
        <f t="shared" si="7"/>
        <v>-1293.9912727606868</v>
      </c>
      <c r="N8" s="14">
        <f t="shared" si="8"/>
        <v>1545.9532705940999</v>
      </c>
      <c r="O8" s="14">
        <f t="shared" si="9"/>
        <v>-107.7475232809993</v>
      </c>
      <c r="P8" s="43">
        <f>VLOOKUP($A8,CBLCM_Change_2013_17!$C:$G,2,FALSE)</f>
        <v>1356.34163333333</v>
      </c>
      <c r="Q8" s="43">
        <f>VLOOKUP($A8,CBLCM_Change_2013_17!$C:$G,3,FALSE)</f>
        <v>-1179.73809999999</v>
      </c>
      <c r="R8" s="43">
        <f>VLOOKUP($A8,CBLCM_Change_2013_17!$C:$G,4,FALSE)</f>
        <v>-204.52949999999899</v>
      </c>
      <c r="S8" s="43">
        <f>VLOOKUP($A8,CBLCM_Change_2013_17!$C:$G,5,FALSE)</f>
        <v>27.925366666666601</v>
      </c>
    </row>
    <row r="9" spans="1:36" x14ac:dyDescent="0.3">
      <c r="A9" s="9">
        <v>24005</v>
      </c>
      <c r="B9" s="9" t="s">
        <v>23</v>
      </c>
      <c r="C9" s="9" t="s">
        <v>26</v>
      </c>
      <c r="D9" s="2">
        <v>1408.9466684090935</v>
      </c>
      <c r="E9" s="2">
        <v>-755.74673186940549</v>
      </c>
      <c r="F9" s="2">
        <v>74.86584831290314</v>
      </c>
      <c r="G9" s="2">
        <v>-728.06790722389997</v>
      </c>
      <c r="H9" s="3">
        <v>354.1755789715113</v>
      </c>
      <c r="I9" s="3">
        <v>-776.53361326809954</v>
      </c>
      <c r="J9" s="3">
        <v>1053.0972790387934</v>
      </c>
      <c r="K9" s="3">
        <v>-630.73089600000094</v>
      </c>
      <c r="L9" s="14">
        <f t="shared" si="6"/>
        <v>1054.7710894375823</v>
      </c>
      <c r="M9" s="14">
        <f t="shared" si="7"/>
        <v>20.786881398694049</v>
      </c>
      <c r="N9" s="14">
        <f t="shared" si="8"/>
        <v>-978.23143072589028</v>
      </c>
      <c r="O9" s="14">
        <f t="shared" si="9"/>
        <v>-97.337011223899026</v>
      </c>
      <c r="P9" s="43">
        <f>VLOOKUP($A9,CBLCM_Change_2013_17!$C:$G,2,FALSE)</f>
        <v>533.18943333333198</v>
      </c>
      <c r="Q9" s="43">
        <f>VLOOKUP($A9,CBLCM_Change_2013_17!$C:$G,3,FALSE)</f>
        <v>-364.20116666666502</v>
      </c>
      <c r="R9" s="43">
        <f>VLOOKUP($A9,CBLCM_Change_2013_17!$C:$G,4,FALSE)</f>
        <v>-205.719999999999</v>
      </c>
      <c r="S9" s="43">
        <f>VLOOKUP($A9,CBLCM_Change_2013_17!$C:$G,5,FALSE)</f>
        <v>36.731733333333104</v>
      </c>
    </row>
    <row r="10" spans="1:36" x14ac:dyDescent="0.3">
      <c r="A10" s="9">
        <v>24009</v>
      </c>
      <c r="B10" s="9" t="s">
        <v>23</v>
      </c>
      <c r="C10" s="9" t="s">
        <v>27</v>
      </c>
      <c r="D10" s="2">
        <v>1603.4016194314004</v>
      </c>
      <c r="E10" s="2">
        <v>-921.11600894389755</v>
      </c>
      <c r="F10" s="2">
        <v>-0.84791851000084506</v>
      </c>
      <c r="G10" s="2">
        <v>-681.43804828600014</v>
      </c>
      <c r="H10" s="3">
        <v>1211.3265899102003</v>
      </c>
      <c r="I10" s="3">
        <v>1436.2698901999931</v>
      </c>
      <c r="J10" s="3">
        <v>-2840.7521100200001</v>
      </c>
      <c r="K10" s="3">
        <v>193.15743411200037</v>
      </c>
      <c r="L10" s="14">
        <f t="shared" si="6"/>
        <v>392.07502952120012</v>
      </c>
      <c r="M10" s="14">
        <f t="shared" si="7"/>
        <v>-2357.3858991438906</v>
      </c>
      <c r="N10" s="14">
        <f t="shared" si="8"/>
        <v>2839.9041915099992</v>
      </c>
      <c r="O10" s="14">
        <f t="shared" si="9"/>
        <v>-874.59548239800051</v>
      </c>
      <c r="P10" s="43">
        <f>VLOOKUP($A10,CBLCM_Change_2013_17!$C:$G,2,FALSE)</f>
        <v>133.33229999999901</v>
      </c>
      <c r="Q10" s="43">
        <f>VLOOKUP($A10,CBLCM_Change_2013_17!$C:$G,3,FALSE)</f>
        <v>-115.1153</v>
      </c>
      <c r="R10" s="43">
        <f>VLOOKUP($A10,CBLCM_Change_2013_17!$C:$G,4,FALSE)</f>
        <v>-21.068766666666502</v>
      </c>
      <c r="S10" s="43">
        <f>VLOOKUP($A10,CBLCM_Change_2013_17!$C:$G,5,FALSE)</f>
        <v>2.8514999999999899</v>
      </c>
    </row>
    <row r="11" spans="1:36" x14ac:dyDescent="0.3">
      <c r="A11" s="9">
        <v>24011</v>
      </c>
      <c r="B11" s="9" t="s">
        <v>23</v>
      </c>
      <c r="C11" s="9" t="s">
        <v>28</v>
      </c>
      <c r="D11" s="2">
        <v>564.57316680000008</v>
      </c>
      <c r="E11" s="2">
        <v>-8.1431510900033572</v>
      </c>
      <c r="F11" s="2">
        <v>-123.13368010001071</v>
      </c>
      <c r="G11" s="2">
        <v>-433.29547100000036</v>
      </c>
      <c r="H11" s="3">
        <v>1.1425950000005969</v>
      </c>
      <c r="I11" s="3">
        <v>-677.12104217600199</v>
      </c>
      <c r="J11" s="3">
        <v>1482.5884763999993</v>
      </c>
      <c r="K11" s="3">
        <v>-806.6113349999996</v>
      </c>
      <c r="L11" s="14">
        <f t="shared" si="6"/>
        <v>563.43057179999948</v>
      </c>
      <c r="M11" s="14">
        <f t="shared" si="7"/>
        <v>668.97789108599864</v>
      </c>
      <c r="N11" s="14">
        <f t="shared" si="8"/>
        <v>-1605.72215650001</v>
      </c>
      <c r="O11" s="14">
        <f t="shared" si="9"/>
        <v>373.31586399999924</v>
      </c>
      <c r="P11" s="43">
        <f>VLOOKUP($A11,CBLCM_Change_2013_17!$C:$G,2,FALSE)</f>
        <v>188.48973333333299</v>
      </c>
      <c r="Q11" s="43">
        <f>VLOOKUP($A11,CBLCM_Change_2013_17!$C:$G,3,FALSE)</f>
        <v>-40.710633333333</v>
      </c>
      <c r="R11" s="43">
        <f>VLOOKUP($A11,CBLCM_Change_2013_17!$C:$G,4,FALSE)</f>
        <v>-159.10003333333299</v>
      </c>
      <c r="S11" s="43">
        <f>VLOOKUP($A11,CBLCM_Change_2013_17!$C:$G,5,FALSE)</f>
        <v>11.321066666666701</v>
      </c>
    </row>
    <row r="12" spans="1:36" x14ac:dyDescent="0.3">
      <c r="A12" s="9">
        <v>24013</v>
      </c>
      <c r="B12" s="9" t="s">
        <v>23</v>
      </c>
      <c r="C12" s="9" t="s">
        <v>29</v>
      </c>
      <c r="D12" s="2">
        <v>1486.3274576809954</v>
      </c>
      <c r="E12" s="2">
        <v>6.2633645360019727</v>
      </c>
      <c r="F12" s="2">
        <v>-266.20366223700819</v>
      </c>
      <c r="G12" s="2">
        <v>-1226.3873368299992</v>
      </c>
      <c r="H12" s="3">
        <v>774.77776014000631</v>
      </c>
      <c r="I12" s="3">
        <v>-126.06910686000469</v>
      </c>
      <c r="J12" s="3">
        <v>-205.71651107298885</v>
      </c>
      <c r="K12" s="3">
        <v>-442.98984500000006</v>
      </c>
      <c r="L12" s="14">
        <f t="shared" si="6"/>
        <v>711.54969754098909</v>
      </c>
      <c r="M12" s="14">
        <f t="shared" si="7"/>
        <v>132.33247139600667</v>
      </c>
      <c r="N12" s="14">
        <f t="shared" si="8"/>
        <v>-60.487151164019338</v>
      </c>
      <c r="O12" s="14">
        <f t="shared" si="9"/>
        <v>-783.39749182999913</v>
      </c>
      <c r="P12" s="43">
        <f>VLOOKUP($A12,CBLCM_Change_2013_17!$C:$G,2,FALSE)</f>
        <v>161.83713333333299</v>
      </c>
      <c r="Q12" s="43">
        <f>VLOOKUP($A12,CBLCM_Change_2013_17!$C:$G,3,FALSE)</f>
        <v>-46.034233333332402</v>
      </c>
      <c r="R12" s="43">
        <f>VLOOKUP($A12,CBLCM_Change_2013_17!$C:$G,4,FALSE)</f>
        <v>-126.7599</v>
      </c>
      <c r="S12" s="43">
        <f>VLOOKUP($A12,CBLCM_Change_2013_17!$C:$G,5,FALSE)</f>
        <v>10.9573000000001</v>
      </c>
    </row>
    <row r="13" spans="1:36" x14ac:dyDescent="0.3">
      <c r="A13" s="9">
        <v>24015</v>
      </c>
      <c r="B13" s="9" t="s">
        <v>23</v>
      </c>
      <c r="C13" s="9" t="s">
        <v>30</v>
      </c>
      <c r="D13" s="2">
        <v>1023.837819265898</v>
      </c>
      <c r="E13" s="2">
        <v>-423.78772371979585</v>
      </c>
      <c r="F13" s="2">
        <v>-99.50071177900081</v>
      </c>
      <c r="G13" s="2">
        <v>-500.55425405299866</v>
      </c>
      <c r="H13" s="3">
        <v>1695.7899580244984</v>
      </c>
      <c r="I13" s="3">
        <v>1572.0014276099953</v>
      </c>
      <c r="J13" s="3">
        <v>-3768.0365309748986</v>
      </c>
      <c r="K13" s="3">
        <v>500.23879309999938</v>
      </c>
      <c r="L13" s="14">
        <f t="shared" si="6"/>
        <v>-671.95213875860043</v>
      </c>
      <c r="M13" s="14">
        <f t="shared" si="7"/>
        <v>-1995.7891513297911</v>
      </c>
      <c r="N13" s="14">
        <f t="shared" si="8"/>
        <v>3668.5358191958976</v>
      </c>
      <c r="O13" s="14">
        <f t="shared" si="9"/>
        <v>-1000.793047152998</v>
      </c>
      <c r="P13" s="43">
        <f>VLOOKUP($A13,CBLCM_Change_2013_17!$C:$G,2,FALSE)</f>
        <v>483.59100000000001</v>
      </c>
      <c r="Q13" s="43">
        <f>VLOOKUP($A13,CBLCM_Change_2013_17!$C:$G,3,FALSE)</f>
        <v>-231.57363333333299</v>
      </c>
      <c r="R13" s="43">
        <f>VLOOKUP($A13,CBLCM_Change_2013_17!$C:$G,4,FALSE)</f>
        <v>-273.35413333333298</v>
      </c>
      <c r="S13" s="43">
        <f>VLOOKUP($A13,CBLCM_Change_2013_17!$C:$G,5,FALSE)</f>
        <v>21.3363666666665</v>
      </c>
    </row>
    <row r="14" spans="1:36" x14ac:dyDescent="0.3">
      <c r="A14" s="9">
        <v>24017</v>
      </c>
      <c r="B14" s="9" t="s">
        <v>23</v>
      </c>
      <c r="C14" s="9" t="s">
        <v>31</v>
      </c>
      <c r="D14" s="2">
        <v>1381.0817138826771</v>
      </c>
      <c r="E14" s="2">
        <v>-812.12987223839991</v>
      </c>
      <c r="F14" s="2">
        <v>33.813096751003485</v>
      </c>
      <c r="G14" s="2">
        <v>-602.75630497900056</v>
      </c>
      <c r="H14" s="3">
        <v>1487.5349152252013</v>
      </c>
      <c r="I14" s="3">
        <v>779.21770081599061</v>
      </c>
      <c r="J14" s="3">
        <v>-2740.2242275050035</v>
      </c>
      <c r="K14" s="3">
        <v>473.48862233</v>
      </c>
      <c r="L14" s="14">
        <f t="shared" si="6"/>
        <v>-106.45320134252415</v>
      </c>
      <c r="M14" s="14">
        <f t="shared" si="7"/>
        <v>-1591.3475730543905</v>
      </c>
      <c r="N14" s="14">
        <f t="shared" si="8"/>
        <v>2774.0373242560067</v>
      </c>
      <c r="O14" s="14">
        <f t="shared" si="9"/>
        <v>-1076.2449273090006</v>
      </c>
      <c r="P14" s="43">
        <f>VLOOKUP($A14,CBLCM_Change_2013_17!$C:$G,2,FALSE)</f>
        <v>892.64656666666701</v>
      </c>
      <c r="Q14" s="43">
        <f>VLOOKUP($A14,CBLCM_Change_2013_17!$C:$G,3,FALSE)</f>
        <v>-681.09369999999797</v>
      </c>
      <c r="R14" s="43">
        <f>VLOOKUP($A14,CBLCM_Change_2013_17!$C:$G,4,FALSE)</f>
        <v>-219.611766666666</v>
      </c>
      <c r="S14" s="43">
        <f>VLOOKUP($A14,CBLCM_Change_2013_17!$C:$G,5,FALSE)</f>
        <v>8.0585000000000093</v>
      </c>
    </row>
    <row r="15" spans="1:36" x14ac:dyDescent="0.3">
      <c r="A15" s="9">
        <v>24019</v>
      </c>
      <c r="B15" s="9" t="s">
        <v>23</v>
      </c>
      <c r="C15" s="9" t="s">
        <v>32</v>
      </c>
      <c r="D15" s="2">
        <v>300.2556536933007</v>
      </c>
      <c r="E15" s="2">
        <v>257.52477649269917</v>
      </c>
      <c r="F15" s="2">
        <v>-18.839247216055014</v>
      </c>
      <c r="G15" s="2">
        <v>-538.93955621999885</v>
      </c>
      <c r="H15" s="3">
        <v>102.76554500260013</v>
      </c>
      <c r="I15" s="3">
        <v>-2219.2317958780959</v>
      </c>
      <c r="J15" s="3">
        <v>3515.2030598037945</v>
      </c>
      <c r="K15" s="3">
        <v>-1398.72588378</v>
      </c>
      <c r="L15" s="14">
        <f t="shared" si="6"/>
        <v>197.49010869070057</v>
      </c>
      <c r="M15" s="14">
        <f t="shared" si="7"/>
        <v>2476.7565723707949</v>
      </c>
      <c r="N15" s="14">
        <f t="shared" si="8"/>
        <v>-3534.0423070198494</v>
      </c>
      <c r="O15" s="14">
        <f t="shared" si="9"/>
        <v>859.78632756000115</v>
      </c>
      <c r="P15" s="43">
        <f>VLOOKUP($A15,CBLCM_Change_2013_17!$C:$G,2,FALSE)</f>
        <v>325.66616666666602</v>
      </c>
      <c r="Q15" s="43">
        <f>VLOOKUP($A15,CBLCM_Change_2013_17!$C:$G,3,FALSE)</f>
        <v>-79.9068333333326</v>
      </c>
      <c r="R15" s="43">
        <f>VLOOKUP($A15,CBLCM_Change_2013_17!$C:$G,4,FALSE)</f>
        <v>-261.61749999999898</v>
      </c>
      <c r="S15" s="43">
        <f>VLOOKUP($A15,CBLCM_Change_2013_17!$C:$G,5,FALSE)</f>
        <v>15.8581333333332</v>
      </c>
    </row>
    <row r="16" spans="1:36" x14ac:dyDescent="0.3">
      <c r="A16" s="9">
        <v>24021</v>
      </c>
      <c r="B16" s="9" t="s">
        <v>23</v>
      </c>
      <c r="C16" s="9" t="s">
        <v>33</v>
      </c>
      <c r="D16" s="2">
        <v>2022.1599702256999</v>
      </c>
      <c r="E16" s="2">
        <v>-142.14384418480836</v>
      </c>
      <c r="F16" s="2">
        <v>-378.1216740389977</v>
      </c>
      <c r="G16" s="2">
        <v>-1501.8826365999994</v>
      </c>
      <c r="H16" s="3">
        <v>1724.3868669290005</v>
      </c>
      <c r="I16" s="3">
        <v>565.31245377998857</v>
      </c>
      <c r="J16" s="3">
        <v>-2281.5744934989934</v>
      </c>
      <c r="K16" s="3">
        <v>-8.1417338999999629</v>
      </c>
      <c r="L16" s="14">
        <f t="shared" si="6"/>
        <v>297.77310329669945</v>
      </c>
      <c r="M16" s="14">
        <f t="shared" si="7"/>
        <v>-707.45629796479693</v>
      </c>
      <c r="N16" s="14">
        <f t="shared" si="8"/>
        <v>1903.4528194599957</v>
      </c>
      <c r="O16" s="14">
        <f t="shared" si="9"/>
        <v>-1493.7409026999994</v>
      </c>
      <c r="P16" s="43">
        <f>VLOOKUP($A16,CBLCM_Change_2013_17!$C:$G,2,FALSE)</f>
        <v>958.82416666666597</v>
      </c>
      <c r="Q16" s="43">
        <f>VLOOKUP($A16,CBLCM_Change_2013_17!$C:$G,3,FALSE)</f>
        <v>-220.05046666666701</v>
      </c>
      <c r="R16" s="43">
        <f>VLOOKUP($A16,CBLCM_Change_2013_17!$C:$G,4,FALSE)</f>
        <v>-776.23709999999903</v>
      </c>
      <c r="S16" s="43">
        <f>VLOOKUP($A16,CBLCM_Change_2013_17!$C:$G,5,FALSE)</f>
        <v>37.463299999999897</v>
      </c>
    </row>
    <row r="17" spans="1:19" x14ac:dyDescent="0.3">
      <c r="A17" s="9">
        <v>24023</v>
      </c>
      <c r="B17" s="9" t="s">
        <v>23</v>
      </c>
      <c r="C17" s="9" t="s">
        <v>34</v>
      </c>
      <c r="D17" s="2">
        <v>278.9694932210009</v>
      </c>
      <c r="E17" s="2">
        <v>-1820.5776606200034</v>
      </c>
      <c r="F17" s="2">
        <v>70.374656539998838</v>
      </c>
      <c r="G17" s="2">
        <v>1471.2235120000005</v>
      </c>
      <c r="H17" s="3">
        <v>648.44800793400009</v>
      </c>
      <c r="I17" s="3">
        <v>1744.6326750000053</v>
      </c>
      <c r="J17" s="3">
        <v>-2827.8409114599981</v>
      </c>
      <c r="K17" s="3">
        <v>434.74193000000014</v>
      </c>
      <c r="L17" s="14">
        <f t="shared" si="6"/>
        <v>-369.47851471299919</v>
      </c>
      <c r="M17" s="14">
        <f t="shared" si="7"/>
        <v>-3565.2103356200087</v>
      </c>
      <c r="N17" s="14">
        <f t="shared" si="8"/>
        <v>2898.2155679999969</v>
      </c>
      <c r="O17" s="14">
        <f t="shared" si="9"/>
        <v>1036.4815820000003</v>
      </c>
      <c r="P17" s="43">
        <f>VLOOKUP($A17,CBLCM_Change_2013_17!$C:$G,2,FALSE)</f>
        <v>178.52889999999999</v>
      </c>
      <c r="Q17" s="43">
        <f>VLOOKUP($A17,CBLCM_Change_2013_17!$C:$G,3,FALSE)</f>
        <v>-116.42046666666999</v>
      </c>
      <c r="R17" s="43">
        <f>VLOOKUP($A17,CBLCM_Change_2013_17!$C:$G,4,FALSE)</f>
        <v>-71.2222666666663</v>
      </c>
      <c r="S17" s="43">
        <f>VLOOKUP($A17,CBLCM_Change_2013_17!$C:$G,5,FALSE)</f>
        <v>9.1140666666666394</v>
      </c>
    </row>
    <row r="18" spans="1:19" x14ac:dyDescent="0.3">
      <c r="A18" s="9">
        <v>24025</v>
      </c>
      <c r="B18" s="9" t="s">
        <v>23</v>
      </c>
      <c r="C18" s="9" t="s">
        <v>35</v>
      </c>
      <c r="D18" s="2">
        <v>1943.6248853907962</v>
      </c>
      <c r="E18" s="2">
        <v>-498.55376051259236</v>
      </c>
      <c r="F18" s="2">
        <v>-64.933858680002174</v>
      </c>
      <c r="G18" s="2">
        <v>-1380.1370771349993</v>
      </c>
      <c r="H18" s="3">
        <v>1935.0860217424004</v>
      </c>
      <c r="I18" s="3">
        <v>249.199633153994</v>
      </c>
      <c r="J18" s="3">
        <v>-2277.7101017499936</v>
      </c>
      <c r="K18" s="3">
        <v>93.424143600001116</v>
      </c>
      <c r="L18" s="14">
        <f t="shared" si="6"/>
        <v>8.538863648395818</v>
      </c>
      <c r="M18" s="14">
        <f t="shared" si="7"/>
        <v>-747.75339366658636</v>
      </c>
      <c r="N18" s="14">
        <f t="shared" si="8"/>
        <v>2212.7762430699913</v>
      </c>
      <c r="O18" s="14">
        <f t="shared" si="9"/>
        <v>-1473.5612207350005</v>
      </c>
      <c r="P18" s="43">
        <f>VLOOKUP($A18,CBLCM_Change_2013_17!$C:$G,2,FALSE)</f>
        <v>608.09873333333303</v>
      </c>
      <c r="Q18" s="43">
        <f>VLOOKUP($A18,CBLCM_Change_2013_17!$C:$G,3,FALSE)</f>
        <v>-374.551733333333</v>
      </c>
      <c r="R18" s="43">
        <f>VLOOKUP($A18,CBLCM_Change_2013_17!$C:$G,4,FALSE)</f>
        <v>-289.66196666666599</v>
      </c>
      <c r="S18" s="43">
        <f>VLOOKUP($A18,CBLCM_Change_2013_17!$C:$G,5,FALSE)</f>
        <v>56.115099999999998</v>
      </c>
    </row>
    <row r="19" spans="1:19" x14ac:dyDescent="0.3">
      <c r="A19" s="9">
        <v>24027</v>
      </c>
      <c r="B19" s="9" t="s">
        <v>23</v>
      </c>
      <c r="C19" s="9" t="s">
        <v>36</v>
      </c>
      <c r="D19" s="2">
        <v>1944.1277270038981</v>
      </c>
      <c r="E19" s="2">
        <v>-833.95181200799743</v>
      </c>
      <c r="F19" s="2">
        <v>-24.954201820002197</v>
      </c>
      <c r="G19" s="2">
        <v>-1085.2225694999997</v>
      </c>
      <c r="H19" s="3">
        <v>1350.361693077698</v>
      </c>
      <c r="I19" s="3">
        <v>63.228432304000762</v>
      </c>
      <c r="J19" s="3">
        <v>-1638.5817714100008</v>
      </c>
      <c r="K19" s="3">
        <v>224.98833550000018</v>
      </c>
      <c r="L19" s="14">
        <f t="shared" si="6"/>
        <v>593.76603392620018</v>
      </c>
      <c r="M19" s="14">
        <f t="shared" si="7"/>
        <v>-897.18024431199819</v>
      </c>
      <c r="N19" s="14">
        <f t="shared" si="8"/>
        <v>1613.6275695899985</v>
      </c>
      <c r="O19" s="14">
        <f t="shared" si="9"/>
        <v>-1310.2109049999999</v>
      </c>
      <c r="P19" s="43">
        <f>VLOOKUP($A19,CBLCM_Change_2013_17!$C:$G,2,FALSE)</f>
        <v>559.31023333333303</v>
      </c>
      <c r="Q19" s="43">
        <f>VLOOKUP($A19,CBLCM_Change_2013_17!$C:$G,3,FALSE)</f>
        <v>-309.65326666666601</v>
      </c>
      <c r="R19" s="43">
        <f>VLOOKUP($A19,CBLCM_Change_2013_17!$C:$G,4,FALSE)</f>
        <v>-271.73693333333301</v>
      </c>
      <c r="S19" s="43">
        <f>VLOOKUP($A19,CBLCM_Change_2013_17!$C:$G,5,FALSE)</f>
        <v>22.0797666666667</v>
      </c>
    </row>
    <row r="20" spans="1:19" x14ac:dyDescent="0.3">
      <c r="A20" s="9">
        <v>24029</v>
      </c>
      <c r="B20" s="9" t="s">
        <v>23</v>
      </c>
      <c r="C20" s="9" t="s">
        <v>18</v>
      </c>
      <c r="D20" s="2">
        <v>192.65329133510028</v>
      </c>
      <c r="E20" s="2">
        <v>13.830730130999655</v>
      </c>
      <c r="F20" s="2">
        <v>-96.803667462998391</v>
      </c>
      <c r="G20" s="2">
        <v>-109.68306465000023</v>
      </c>
      <c r="H20" s="3">
        <v>2.655568700134836E-2</v>
      </c>
      <c r="I20" s="3">
        <v>-659.67348315000163</v>
      </c>
      <c r="J20" s="3">
        <v>1230.0836997519996</v>
      </c>
      <c r="K20" s="3">
        <v>-570.4365800999999</v>
      </c>
      <c r="L20" s="14">
        <f t="shared" si="6"/>
        <v>192.62673564809893</v>
      </c>
      <c r="M20" s="14">
        <f t="shared" si="7"/>
        <v>673.50421328100128</v>
      </c>
      <c r="N20" s="14">
        <f t="shared" si="8"/>
        <v>-1326.887367214998</v>
      </c>
      <c r="O20" s="14">
        <f t="shared" si="9"/>
        <v>460.75351544999967</v>
      </c>
      <c r="P20" s="43">
        <f>VLOOKUP($A20,CBLCM_Change_2013_17!$C:$G,2,FALSE)</f>
        <v>78.909299999999902</v>
      </c>
      <c r="Q20" s="43">
        <f>VLOOKUP($A20,CBLCM_Change_2013_17!$C:$G,3,FALSE)</f>
        <v>-16.139066666666899</v>
      </c>
      <c r="R20" s="43">
        <f>VLOOKUP($A20,CBLCM_Change_2013_17!$C:$G,4,FALSE)</f>
        <v>-71.592166666666202</v>
      </c>
      <c r="S20" s="43">
        <f>VLOOKUP($A20,CBLCM_Change_2013_17!$C:$G,5,FALSE)</f>
        <v>8.8216666666666299</v>
      </c>
    </row>
    <row r="21" spans="1:19" x14ac:dyDescent="0.3">
      <c r="A21" s="9">
        <v>24031</v>
      </c>
      <c r="B21" s="9" t="s">
        <v>23</v>
      </c>
      <c r="C21" s="9" t="s">
        <v>37</v>
      </c>
      <c r="D21" s="2">
        <v>1057.5735102466988</v>
      </c>
      <c r="E21" s="2">
        <v>-1848.8575287790923</v>
      </c>
      <c r="F21" s="2">
        <v>133.22014976726936</v>
      </c>
      <c r="G21" s="2">
        <v>658.06257550000009</v>
      </c>
      <c r="H21" s="3">
        <v>1251.7718229080042</v>
      </c>
      <c r="I21" s="3">
        <v>-977.87922687040282</v>
      </c>
      <c r="J21" s="3">
        <v>485.31005917380685</v>
      </c>
      <c r="K21" s="3">
        <v>-759.20407499999783</v>
      </c>
      <c r="L21" s="14">
        <f t="shared" si="6"/>
        <v>-194.19831266130541</v>
      </c>
      <c r="M21" s="14">
        <f t="shared" si="7"/>
        <v>-870.97830190868945</v>
      </c>
      <c r="N21" s="14">
        <f t="shared" si="8"/>
        <v>-352.08990940653746</v>
      </c>
      <c r="O21" s="14">
        <f t="shared" si="9"/>
        <v>1417.2666504999979</v>
      </c>
      <c r="P21" s="43">
        <f>VLOOKUP($A21,CBLCM_Change_2013_17!$C:$G,2,FALSE)</f>
        <v>587.33136666666701</v>
      </c>
      <c r="Q21" s="43">
        <f>VLOOKUP($A21,CBLCM_Change_2013_17!$C:$G,3,FALSE)</f>
        <v>-270.33926666666503</v>
      </c>
      <c r="R21" s="43">
        <f>VLOOKUP($A21,CBLCM_Change_2013_17!$C:$G,4,FALSE)</f>
        <v>-355.40629999999902</v>
      </c>
      <c r="S21" s="43">
        <f>VLOOKUP($A21,CBLCM_Change_2013_17!$C:$G,5,FALSE)</f>
        <v>38.414333333333303</v>
      </c>
    </row>
    <row r="22" spans="1:19" x14ac:dyDescent="0.3">
      <c r="A22" s="9">
        <v>24033</v>
      </c>
      <c r="B22" s="9" t="s">
        <v>23</v>
      </c>
      <c r="C22" s="9" t="s">
        <v>38</v>
      </c>
      <c r="D22" s="2">
        <v>2658.3091328530741</v>
      </c>
      <c r="E22" s="2">
        <v>-3926.7027861490042</v>
      </c>
      <c r="F22" s="2">
        <v>57.169480827399312</v>
      </c>
      <c r="G22" s="2">
        <v>1211.2201788979983</v>
      </c>
      <c r="H22" s="3">
        <v>235.35825845599595</v>
      </c>
      <c r="I22" s="3">
        <v>-1124.478267766003</v>
      </c>
      <c r="J22" s="3">
        <v>1665.1853543528987</v>
      </c>
      <c r="K22" s="3">
        <v>-776.07490099999995</v>
      </c>
      <c r="L22" s="14">
        <f t="shared" si="6"/>
        <v>2422.9508743970782</v>
      </c>
      <c r="M22" s="14">
        <f t="shared" si="7"/>
        <v>-2802.2245183830009</v>
      </c>
      <c r="N22" s="14">
        <f t="shared" si="8"/>
        <v>-1608.0158735254993</v>
      </c>
      <c r="O22" s="14">
        <f t="shared" si="9"/>
        <v>1987.2950798979982</v>
      </c>
      <c r="P22" s="43">
        <f>VLOOKUP($A22,CBLCM_Change_2013_17!$C:$G,2,FALSE)</f>
        <v>668.23573333333297</v>
      </c>
      <c r="Q22" s="43">
        <f>VLOOKUP($A22,CBLCM_Change_2013_17!$C:$G,3,FALSE)</f>
        <v>-540.70636666666701</v>
      </c>
      <c r="R22" s="43">
        <f>VLOOKUP($A22,CBLCM_Change_2013_17!$C:$G,4,FALSE)</f>
        <v>-139.787033333333</v>
      </c>
      <c r="S22" s="43">
        <f>VLOOKUP($A22,CBLCM_Change_2013_17!$C:$G,5,FALSE)</f>
        <v>12.257633333333301</v>
      </c>
    </row>
    <row r="23" spans="1:19" x14ac:dyDescent="0.3">
      <c r="A23" s="9">
        <v>24035</v>
      </c>
      <c r="B23" s="9" t="s">
        <v>23</v>
      </c>
      <c r="C23" s="9" t="s">
        <v>39</v>
      </c>
      <c r="D23" s="2">
        <v>971.01076974919704</v>
      </c>
      <c r="E23" s="2">
        <v>299.5137774700006</v>
      </c>
      <c r="F23" s="2">
        <v>-530.00541186999567</v>
      </c>
      <c r="G23" s="2">
        <v>-740.51421499999924</v>
      </c>
      <c r="H23" s="3">
        <v>53.569068710897795</v>
      </c>
      <c r="I23" s="3">
        <v>-2242.4855515299978</v>
      </c>
      <c r="J23" s="3">
        <v>4440.6495814800055</v>
      </c>
      <c r="K23" s="3">
        <v>-2251.7395802700012</v>
      </c>
      <c r="L23" s="14">
        <f t="shared" si="6"/>
        <v>917.44170103829924</v>
      </c>
      <c r="M23" s="14">
        <f t="shared" si="7"/>
        <v>2541.9993289999984</v>
      </c>
      <c r="N23" s="14">
        <f t="shared" si="8"/>
        <v>-4970.654993350001</v>
      </c>
      <c r="O23" s="14">
        <f t="shared" si="9"/>
        <v>1511.2253652700019</v>
      </c>
      <c r="P23" s="43">
        <f>VLOOKUP($A23,CBLCM_Change_2013_17!$C:$G,2,FALSE)</f>
        <v>131.69949999999901</v>
      </c>
      <c r="Q23" s="43">
        <f>VLOOKUP($A23,CBLCM_Change_2013_17!$C:$G,3,FALSE)</f>
        <v>-27.979533333333201</v>
      </c>
      <c r="R23" s="43">
        <f>VLOOKUP($A23,CBLCM_Change_2013_17!$C:$G,4,FALSE)</f>
        <v>-116.175633333333</v>
      </c>
      <c r="S23" s="43">
        <f>VLOOKUP($A23,CBLCM_Change_2013_17!$C:$G,5,FALSE)</f>
        <v>12.4556</v>
      </c>
    </row>
    <row r="24" spans="1:19" x14ac:dyDescent="0.3">
      <c r="A24" s="9">
        <v>24037</v>
      </c>
      <c r="B24" s="9" t="s">
        <v>23</v>
      </c>
      <c r="C24" s="9" t="s">
        <v>40</v>
      </c>
      <c r="D24" s="2">
        <v>985.61137937230296</v>
      </c>
      <c r="E24" s="2">
        <v>-315.74750724729893</v>
      </c>
      <c r="F24" s="2">
        <v>-109.74706324799909</v>
      </c>
      <c r="G24" s="2">
        <v>-560.11440479999965</v>
      </c>
      <c r="H24" s="3">
        <v>623.40665978999891</v>
      </c>
      <c r="I24" s="3">
        <v>-178.09732354899188</v>
      </c>
      <c r="J24" s="3">
        <v>-400.11929100100065</v>
      </c>
      <c r="K24" s="3">
        <v>-45.192385999999715</v>
      </c>
      <c r="L24" s="14">
        <f t="shared" si="6"/>
        <v>362.20471958230405</v>
      </c>
      <c r="M24" s="14">
        <f t="shared" si="7"/>
        <v>-137.65018369830705</v>
      </c>
      <c r="N24" s="14">
        <f t="shared" si="8"/>
        <v>290.37222775300154</v>
      </c>
      <c r="O24" s="14">
        <f t="shared" si="9"/>
        <v>-514.92201879999993</v>
      </c>
      <c r="P24" s="43">
        <f>VLOOKUP($A24,CBLCM_Change_2013_17!$C:$G,2,FALSE)</f>
        <v>559.43573333333302</v>
      </c>
      <c r="Q24" s="43">
        <f>VLOOKUP($A24,CBLCM_Change_2013_17!$C:$G,3,FALSE)</f>
        <v>-379.362766666666</v>
      </c>
      <c r="R24" s="43">
        <f>VLOOKUP($A24,CBLCM_Change_2013_17!$C:$G,4,FALSE)</f>
        <v>-193.41423333333299</v>
      </c>
      <c r="S24" s="43">
        <f>VLOOKUP($A24,CBLCM_Change_2013_17!$C:$G,5,FALSE)</f>
        <v>13.3412333333333</v>
      </c>
    </row>
    <row r="25" spans="1:19" x14ac:dyDescent="0.3">
      <c r="A25" s="9">
        <v>24039</v>
      </c>
      <c r="B25" s="9" t="s">
        <v>23</v>
      </c>
      <c r="C25" s="9" t="s">
        <v>41</v>
      </c>
      <c r="D25" s="2">
        <v>306.62302088250061</v>
      </c>
      <c r="E25" s="2">
        <v>1691.4047361444959</v>
      </c>
      <c r="F25" s="2">
        <v>-247.73938973899772</v>
      </c>
      <c r="G25" s="2">
        <v>-1750.2887700000001</v>
      </c>
      <c r="H25" s="3">
        <v>40.168099209700983</v>
      </c>
      <c r="I25" s="3">
        <v>-795.97800601489689</v>
      </c>
      <c r="J25" s="3">
        <v>1123.4663600510009</v>
      </c>
      <c r="K25" s="3">
        <v>-367.65791500000023</v>
      </c>
      <c r="L25" s="14">
        <f t="shared" si="6"/>
        <v>266.45492167279963</v>
      </c>
      <c r="M25" s="14">
        <f t="shared" si="7"/>
        <v>2487.3827421593928</v>
      </c>
      <c r="N25" s="14">
        <f t="shared" si="8"/>
        <v>-1371.2057497899987</v>
      </c>
      <c r="O25" s="14">
        <f t="shared" si="9"/>
        <v>-1382.6308549999999</v>
      </c>
      <c r="P25" s="43">
        <f>VLOOKUP($A25,CBLCM_Change_2013_17!$C:$G,2,FALSE)</f>
        <v>161.31489999999999</v>
      </c>
      <c r="Q25" s="43">
        <f>VLOOKUP($A25,CBLCM_Change_2013_17!$C:$G,3,FALSE)</f>
        <v>-66.845133333333607</v>
      </c>
      <c r="R25" s="43">
        <f>VLOOKUP($A25,CBLCM_Change_2013_17!$C:$G,4,FALSE)</f>
        <v>-99.442800000000204</v>
      </c>
      <c r="S25" s="43">
        <f>VLOOKUP($A25,CBLCM_Change_2013_17!$C:$G,5,FALSE)</f>
        <v>4.9726333333333104</v>
      </c>
    </row>
    <row r="26" spans="1:19" x14ac:dyDescent="0.3">
      <c r="A26" s="9">
        <v>24041</v>
      </c>
      <c r="B26" s="9" t="s">
        <v>23</v>
      </c>
      <c r="C26" s="9" t="s">
        <v>42</v>
      </c>
      <c r="D26" s="2">
        <v>327.05738669029989</v>
      </c>
      <c r="E26" s="2">
        <v>146.27089212700571</v>
      </c>
      <c r="F26" s="2">
        <v>6.964007670003177</v>
      </c>
      <c r="G26" s="2">
        <v>-480.29229580000037</v>
      </c>
      <c r="H26" s="3">
        <v>754.59250704929877</v>
      </c>
      <c r="I26" s="3">
        <v>673.53017150000642</v>
      </c>
      <c r="J26" s="3">
        <v>-1575.8959061999983</v>
      </c>
      <c r="K26" s="3">
        <v>147.77727000000004</v>
      </c>
      <c r="L26" s="14">
        <f t="shared" si="6"/>
        <v>-427.53512035899888</v>
      </c>
      <c r="M26" s="14">
        <f t="shared" si="7"/>
        <v>-527.25927937300071</v>
      </c>
      <c r="N26" s="14">
        <f t="shared" si="8"/>
        <v>1582.8599138700015</v>
      </c>
      <c r="O26" s="14">
        <f t="shared" si="9"/>
        <v>-628.06956580000042</v>
      </c>
      <c r="P26" s="43">
        <f>VLOOKUP($A26,CBLCM_Change_2013_17!$C:$G,2,FALSE)</f>
        <v>121.2136</v>
      </c>
      <c r="Q26" s="43">
        <f>VLOOKUP($A26,CBLCM_Change_2013_17!$C:$G,3,FALSE)</f>
        <v>-34.090399999999697</v>
      </c>
      <c r="R26" s="43">
        <f>VLOOKUP($A26,CBLCM_Change_2013_17!$C:$G,4,FALSE)</f>
        <v>-100.65446666666701</v>
      </c>
      <c r="S26" s="43">
        <f>VLOOKUP($A26,CBLCM_Change_2013_17!$C:$G,5,FALSE)</f>
        <v>13.5314333333333</v>
      </c>
    </row>
    <row r="27" spans="1:19" x14ac:dyDescent="0.3">
      <c r="A27" s="9">
        <v>24043</v>
      </c>
      <c r="B27" s="9" t="s">
        <v>23</v>
      </c>
      <c r="C27" s="9" t="s">
        <v>43</v>
      </c>
      <c r="D27" s="2">
        <v>760.76594244920022</v>
      </c>
      <c r="E27" s="2">
        <v>-503.25234533459735</v>
      </c>
      <c r="F27" s="2">
        <v>127.28196876360315</v>
      </c>
      <c r="G27" s="2">
        <v>-384.79939668000043</v>
      </c>
      <c r="H27" s="3">
        <v>514.68252106700186</v>
      </c>
      <c r="I27" s="3">
        <v>397.14742106699197</v>
      </c>
      <c r="J27" s="3">
        <v>-1014.2825677520009</v>
      </c>
      <c r="K27" s="3">
        <v>102.44747809999899</v>
      </c>
      <c r="L27" s="14">
        <f t="shared" si="6"/>
        <v>246.08342138219837</v>
      </c>
      <c r="M27" s="14">
        <f t="shared" si="7"/>
        <v>-900.39976640158932</v>
      </c>
      <c r="N27" s="14">
        <f t="shared" si="8"/>
        <v>1141.564536515604</v>
      </c>
      <c r="O27" s="14">
        <f t="shared" si="9"/>
        <v>-487.24687477999942</v>
      </c>
      <c r="P27" s="43">
        <f>VLOOKUP($A27,CBLCM_Change_2013_17!$C:$G,2,FALSE)</f>
        <v>296.56729999999902</v>
      </c>
      <c r="Q27" s="43">
        <f>VLOOKUP($A27,CBLCM_Change_2013_17!$C:$G,3,FALSE)</f>
        <v>-72.282266666666501</v>
      </c>
      <c r="R27" s="43">
        <f>VLOOKUP($A27,CBLCM_Change_2013_17!$C:$G,4,FALSE)</f>
        <v>-236.34546666666699</v>
      </c>
      <c r="S27" s="43">
        <f>VLOOKUP($A27,CBLCM_Change_2013_17!$C:$G,5,FALSE)</f>
        <v>12.0605333333333</v>
      </c>
    </row>
    <row r="28" spans="1:19" x14ac:dyDescent="0.3">
      <c r="A28" s="9">
        <v>24045</v>
      </c>
      <c r="B28" s="9" t="s">
        <v>23</v>
      </c>
      <c r="C28" s="9" t="s">
        <v>44</v>
      </c>
      <c r="D28" s="2">
        <v>814.12137877200189</v>
      </c>
      <c r="E28" s="2">
        <v>787.8405325000067</v>
      </c>
      <c r="F28" s="2">
        <v>19.247809573998893</v>
      </c>
      <c r="G28" s="2">
        <v>-1621.2137675200001</v>
      </c>
      <c r="H28" s="3">
        <v>745.74631037499785</v>
      </c>
      <c r="I28" s="3">
        <v>-922.21890010000516</v>
      </c>
      <c r="J28" s="3">
        <v>886.41971052300278</v>
      </c>
      <c r="K28" s="3">
        <v>-709.94319169000028</v>
      </c>
      <c r="L28" s="14">
        <f t="shared" si="6"/>
        <v>68.375068397004043</v>
      </c>
      <c r="M28" s="14">
        <f t="shared" si="7"/>
        <v>1710.0594326000119</v>
      </c>
      <c r="N28" s="14">
        <f t="shared" si="8"/>
        <v>-867.17190094900388</v>
      </c>
      <c r="O28" s="14">
        <f t="shared" si="9"/>
        <v>-911.27057582999987</v>
      </c>
      <c r="P28" s="43">
        <f>VLOOKUP($A28,CBLCM_Change_2013_17!$C:$G,2,FALSE)</f>
        <v>248.191266666666</v>
      </c>
      <c r="Q28" s="43">
        <f>VLOOKUP($A28,CBLCM_Change_2013_17!$C:$G,3,FALSE)</f>
        <v>-84.155166666666304</v>
      </c>
      <c r="R28" s="43">
        <f>VLOOKUP($A28,CBLCM_Change_2013_17!$C:$G,4,FALSE)</f>
        <v>-176.75696666666599</v>
      </c>
      <c r="S28" s="43">
        <f>VLOOKUP($A28,CBLCM_Change_2013_17!$C:$G,5,FALSE)</f>
        <v>12.720666666666601</v>
      </c>
    </row>
    <row r="29" spans="1:19" x14ac:dyDescent="0.3">
      <c r="A29" s="9">
        <v>24047</v>
      </c>
      <c r="B29" s="9" t="s">
        <v>23</v>
      </c>
      <c r="C29" s="9" t="s">
        <v>45</v>
      </c>
      <c r="D29" s="2">
        <v>620.78428655599612</v>
      </c>
      <c r="E29" s="2">
        <v>634.88518329989529</v>
      </c>
      <c r="F29" s="2">
        <v>-71.889355159996882</v>
      </c>
      <c r="G29" s="2">
        <v>-1183.7874580000007</v>
      </c>
      <c r="H29" s="3">
        <v>33.470947510799704</v>
      </c>
      <c r="I29" s="3">
        <v>-158.37007540001287</v>
      </c>
      <c r="J29" s="3">
        <v>206.9695604100026</v>
      </c>
      <c r="K29" s="3">
        <v>-82.046889999999621</v>
      </c>
      <c r="L29" s="14">
        <f t="shared" si="6"/>
        <v>587.31333904519647</v>
      </c>
      <c r="M29" s="14">
        <f t="shared" si="7"/>
        <v>793.25525869990815</v>
      </c>
      <c r="N29" s="14">
        <f t="shared" si="8"/>
        <v>-278.85891556999945</v>
      </c>
      <c r="O29" s="14">
        <f t="shared" si="9"/>
        <v>-1101.7405680000011</v>
      </c>
      <c r="P29" s="43">
        <f>VLOOKUP($A29,CBLCM_Change_2013_17!$C:$G,2,FALSE)</f>
        <v>48.966900000000201</v>
      </c>
      <c r="Q29" s="43">
        <f>VLOOKUP($A29,CBLCM_Change_2013_17!$C:$G,3,FALSE)</f>
        <v>-18.429800000000601</v>
      </c>
      <c r="R29" s="43">
        <f>VLOOKUP($A29,CBLCM_Change_2013_17!$C:$G,4,FALSE)</f>
        <v>-32.826299999999598</v>
      </c>
      <c r="S29" s="43">
        <f>VLOOKUP($A29,CBLCM_Change_2013_17!$C:$G,5,FALSE)</f>
        <v>2.2893333333333699</v>
      </c>
    </row>
    <row r="30" spans="1:19" x14ac:dyDescent="0.3">
      <c r="A30" s="9">
        <v>24510</v>
      </c>
      <c r="B30" s="9" t="s">
        <v>23</v>
      </c>
      <c r="C30" s="9" t="s">
        <v>46</v>
      </c>
      <c r="D30" s="2">
        <v>185.69620343029877</v>
      </c>
      <c r="E30" s="2">
        <v>-5.1372305822999067</v>
      </c>
      <c r="F30" s="2">
        <v>0</v>
      </c>
      <c r="G30" s="2">
        <v>-180.55959903040002</v>
      </c>
      <c r="H30" s="3">
        <v>-8.6720987724220322E-6</v>
      </c>
      <c r="I30" s="3">
        <v>1.6310000046360074E-4</v>
      </c>
      <c r="J30" s="3">
        <v>0</v>
      </c>
      <c r="K30" s="3">
        <v>1.0090899968417943E-4</v>
      </c>
      <c r="L30" s="14">
        <f t="shared" si="6"/>
        <v>185.69621210239754</v>
      </c>
      <c r="M30" s="14">
        <f t="shared" si="7"/>
        <v>-5.1373936823003703</v>
      </c>
      <c r="N30" s="14">
        <f t="shared" si="8"/>
        <v>0</v>
      </c>
      <c r="O30" s="14">
        <f t="shared" si="9"/>
        <v>-180.55969993939971</v>
      </c>
      <c r="P30" s="43">
        <f>VLOOKUP($A30,CBLCM_Change_2013_17!$C:$G,2,FALSE)</f>
        <v>0</v>
      </c>
      <c r="Q30" s="43">
        <f>VLOOKUP($A30,CBLCM_Change_2013_17!$C:$G,3,FALSE)</f>
        <v>0</v>
      </c>
      <c r="R30" s="43">
        <f>VLOOKUP($A30,CBLCM_Change_2013_17!$C:$G,4,FALSE)</f>
        <v>0</v>
      </c>
      <c r="S30" s="43">
        <f>VLOOKUP($A30,CBLCM_Change_2013_17!$C:$G,5,FALSE)</f>
        <v>0</v>
      </c>
    </row>
    <row r="31" spans="1:19" x14ac:dyDescent="0.3">
      <c r="A31" s="9">
        <v>36003</v>
      </c>
      <c r="B31" s="9" t="s">
        <v>47</v>
      </c>
      <c r="C31" s="9" t="s">
        <v>24</v>
      </c>
      <c r="D31" s="2">
        <v>101.89145276151658</v>
      </c>
      <c r="E31" s="2">
        <v>114.04755245601496</v>
      </c>
      <c r="F31" s="2">
        <v>96.11133770199109</v>
      </c>
      <c r="G31" s="2">
        <v>-311.97488300000077</v>
      </c>
      <c r="H31" s="3">
        <v>1627.3179340281813</v>
      </c>
      <c r="I31" s="3">
        <v>11110.791132100023</v>
      </c>
      <c r="J31" s="3">
        <v>-13253.476498177997</v>
      </c>
      <c r="K31" s="3">
        <v>515.26438000000053</v>
      </c>
      <c r="L31" s="14">
        <f t="shared" si="6"/>
        <v>-1525.4264812666647</v>
      </c>
      <c r="M31" s="14">
        <f t="shared" si="7"/>
        <v>-10996.743579644008</v>
      </c>
      <c r="N31" s="14">
        <f t="shared" si="8"/>
        <v>13349.587835879989</v>
      </c>
      <c r="O31" s="14">
        <f t="shared" si="9"/>
        <v>-827.2392630000013</v>
      </c>
      <c r="P31" s="43">
        <f>VLOOKUP($A31,CBLCM_Change_2013_17!$C:$G,2,FALSE)</f>
        <v>0</v>
      </c>
      <c r="Q31" s="43">
        <f>VLOOKUP($A31,CBLCM_Change_2013_17!$C:$G,3,FALSE)</f>
        <v>0</v>
      </c>
      <c r="R31" s="43">
        <f>VLOOKUP($A31,CBLCM_Change_2013_17!$C:$G,4,FALSE)</f>
        <v>0</v>
      </c>
      <c r="S31" s="43">
        <f>VLOOKUP($A31,CBLCM_Change_2013_17!$C:$G,5,FALSE)</f>
        <v>0</v>
      </c>
    </row>
    <row r="32" spans="1:19" x14ac:dyDescent="0.3">
      <c r="A32" s="9">
        <v>36007</v>
      </c>
      <c r="B32" s="9" t="s">
        <v>47</v>
      </c>
      <c r="C32" s="9" t="s">
        <v>48</v>
      </c>
      <c r="D32" s="2">
        <v>455.83204413267816</v>
      </c>
      <c r="E32" s="2">
        <v>-163.53276649998747</v>
      </c>
      <c r="F32" s="2">
        <v>-25.914239173996037</v>
      </c>
      <c r="G32" s="2">
        <v>-266.38511842000116</v>
      </c>
      <c r="H32" s="3">
        <v>4081.9331860999996</v>
      </c>
      <c r="I32" s="3">
        <v>12538.140768999991</v>
      </c>
      <c r="J32" s="3">
        <v>-17566.277183333994</v>
      </c>
      <c r="K32" s="3">
        <v>946.20057400000042</v>
      </c>
      <c r="L32" s="14">
        <f t="shared" si="6"/>
        <v>-3626.1011419673214</v>
      </c>
      <c r="M32" s="14">
        <f t="shared" si="7"/>
        <v>-12701.673535499978</v>
      </c>
      <c r="N32" s="14">
        <f t="shared" si="8"/>
        <v>17540.362944159999</v>
      </c>
      <c r="O32" s="14">
        <f t="shared" si="9"/>
        <v>-1212.5856924200016</v>
      </c>
      <c r="P32" s="43">
        <f>VLOOKUP($A32,CBLCM_Change_2013_17!$C:$G,2,FALSE)</f>
        <v>0</v>
      </c>
      <c r="Q32" s="43">
        <f>VLOOKUP($A32,CBLCM_Change_2013_17!$C:$G,3,FALSE)</f>
        <v>0</v>
      </c>
      <c r="R32" s="43">
        <f>VLOOKUP($A32,CBLCM_Change_2013_17!$C:$G,4,FALSE)</f>
        <v>0</v>
      </c>
      <c r="S32" s="43">
        <f>VLOOKUP($A32,CBLCM_Change_2013_17!$C:$G,5,FALSE)</f>
        <v>0</v>
      </c>
    </row>
    <row r="33" spans="1:19" x14ac:dyDescent="0.3">
      <c r="A33" s="9">
        <v>36015</v>
      </c>
      <c r="B33" s="9" t="s">
        <v>47</v>
      </c>
      <c r="C33" s="9" t="s">
        <v>49</v>
      </c>
      <c r="D33" s="2">
        <v>540.88191394</v>
      </c>
      <c r="E33" s="2">
        <v>-201.09152794001056</v>
      </c>
      <c r="F33" s="2">
        <v>1.1636728683006616</v>
      </c>
      <c r="G33" s="2">
        <v>-340.94346299999961</v>
      </c>
      <c r="H33" s="3">
        <v>641.24963901671606</v>
      </c>
      <c r="I33" s="3">
        <v>918.77908721000426</v>
      </c>
      <c r="J33" s="3">
        <v>-1551.9007141569969</v>
      </c>
      <c r="K33" s="3">
        <v>-8.1392180000002554</v>
      </c>
      <c r="L33" s="14">
        <f t="shared" si="6"/>
        <v>-100.36772507671606</v>
      </c>
      <c r="M33" s="14">
        <f t="shared" si="7"/>
        <v>-1119.8706151500148</v>
      </c>
      <c r="N33" s="14">
        <f t="shared" si="8"/>
        <v>1553.0643870252975</v>
      </c>
      <c r="O33" s="14">
        <f t="shared" si="9"/>
        <v>-332.80424499999936</v>
      </c>
      <c r="P33" s="43">
        <f>VLOOKUP($A33,CBLCM_Change_2013_17!$C:$G,2,FALSE)</f>
        <v>0</v>
      </c>
      <c r="Q33" s="43">
        <f>VLOOKUP($A33,CBLCM_Change_2013_17!$C:$G,3,FALSE)</f>
        <v>0</v>
      </c>
      <c r="R33" s="43">
        <f>VLOOKUP($A33,CBLCM_Change_2013_17!$C:$G,4,FALSE)</f>
        <v>0</v>
      </c>
      <c r="S33" s="43">
        <f>VLOOKUP($A33,CBLCM_Change_2013_17!$C:$G,5,FALSE)</f>
        <v>0</v>
      </c>
    </row>
    <row r="34" spans="1:19" x14ac:dyDescent="0.3">
      <c r="A34" s="9">
        <v>36017</v>
      </c>
      <c r="B34" s="9" t="s">
        <v>47</v>
      </c>
      <c r="C34" s="9" t="s">
        <v>50</v>
      </c>
      <c r="D34" s="2">
        <v>289.46982420899849</v>
      </c>
      <c r="E34" s="2">
        <v>185.58362124002269</v>
      </c>
      <c r="F34" s="2">
        <v>-102.7041757416018</v>
      </c>
      <c r="G34" s="2">
        <v>-372.36080029999903</v>
      </c>
      <c r="H34" s="3">
        <v>2478.234196402997</v>
      </c>
      <c r="I34" s="3">
        <v>17713.846874129966</v>
      </c>
      <c r="J34" s="3">
        <v>-21137.247439716299</v>
      </c>
      <c r="K34" s="3">
        <v>945.16865010000038</v>
      </c>
      <c r="L34" s="14">
        <f t="shared" si="6"/>
        <v>-2188.7643721939985</v>
      </c>
      <c r="M34" s="14">
        <f t="shared" si="7"/>
        <v>-17528.263252889941</v>
      </c>
      <c r="N34" s="14">
        <f t="shared" si="8"/>
        <v>21034.543263974698</v>
      </c>
      <c r="O34" s="14">
        <f t="shared" si="9"/>
        <v>-1317.5294503999994</v>
      </c>
      <c r="P34" s="43">
        <f>VLOOKUP($A34,CBLCM_Change_2013_17!$C:$G,2,FALSE)</f>
        <v>0</v>
      </c>
      <c r="Q34" s="43">
        <f>VLOOKUP($A34,CBLCM_Change_2013_17!$C:$G,3,FALSE)</f>
        <v>0</v>
      </c>
      <c r="R34" s="43">
        <f>VLOOKUP($A34,CBLCM_Change_2013_17!$C:$G,4,FALSE)</f>
        <v>0</v>
      </c>
      <c r="S34" s="43">
        <f>VLOOKUP($A34,CBLCM_Change_2013_17!$C:$G,5,FALSE)</f>
        <v>0</v>
      </c>
    </row>
    <row r="35" spans="1:19" x14ac:dyDescent="0.3">
      <c r="A35" s="9">
        <v>36023</v>
      </c>
      <c r="B35" s="9" t="s">
        <v>47</v>
      </c>
      <c r="C35" s="9" t="s">
        <v>51</v>
      </c>
      <c r="D35" s="2">
        <v>512.47211016349002</v>
      </c>
      <c r="E35" s="2">
        <v>-294.14174200000571</v>
      </c>
      <c r="F35" s="2">
        <v>-18.985599060003494</v>
      </c>
      <c r="G35" s="2">
        <v>-199.34894900000018</v>
      </c>
      <c r="H35" s="3">
        <v>1350.1836516000026</v>
      </c>
      <c r="I35" s="3">
        <v>5852.6896479999978</v>
      </c>
      <c r="J35" s="3">
        <v>-7640.6847741299989</v>
      </c>
      <c r="K35" s="3">
        <v>437.83019400000012</v>
      </c>
      <c r="L35" s="14">
        <f t="shared" si="6"/>
        <v>-837.71154143651256</v>
      </c>
      <c r="M35" s="14">
        <f t="shared" si="7"/>
        <v>-6146.831390000003</v>
      </c>
      <c r="N35" s="14">
        <f t="shared" si="8"/>
        <v>7621.6991750699954</v>
      </c>
      <c r="O35" s="14">
        <f t="shared" si="9"/>
        <v>-637.17914300000029</v>
      </c>
      <c r="P35" s="43">
        <f>VLOOKUP($A35,CBLCM_Change_2013_17!$C:$G,2,FALSE)</f>
        <v>0</v>
      </c>
      <c r="Q35" s="43">
        <f>VLOOKUP($A35,CBLCM_Change_2013_17!$C:$G,3,FALSE)</f>
        <v>0</v>
      </c>
      <c r="R35" s="43">
        <f>VLOOKUP($A35,CBLCM_Change_2013_17!$C:$G,4,FALSE)</f>
        <v>0</v>
      </c>
      <c r="S35" s="43">
        <f>VLOOKUP($A35,CBLCM_Change_2013_17!$C:$G,5,FALSE)</f>
        <v>0</v>
      </c>
    </row>
    <row r="36" spans="1:19" x14ac:dyDescent="0.3">
      <c r="A36" s="9">
        <v>36025</v>
      </c>
      <c r="B36" s="9" t="s">
        <v>47</v>
      </c>
      <c r="C36" s="9" t="s">
        <v>52</v>
      </c>
      <c r="D36" s="2">
        <v>267.12277348636871</v>
      </c>
      <c r="E36" s="2">
        <v>376.4049664000645</v>
      </c>
      <c r="F36" s="2">
        <v>-84.761087385963961</v>
      </c>
      <c r="G36" s="2">
        <v>-558.76243412999975</v>
      </c>
      <c r="H36" s="3">
        <v>1551.7873276099995</v>
      </c>
      <c r="I36" s="3">
        <v>11175.8914969</v>
      </c>
      <c r="J36" s="3">
        <v>-13274.277980169176</v>
      </c>
      <c r="K36" s="3">
        <v>546.52806689999852</v>
      </c>
      <c r="L36" s="14">
        <f t="shared" si="6"/>
        <v>-1284.6645541236308</v>
      </c>
      <c r="M36" s="14">
        <f t="shared" si="7"/>
        <v>-10799.486530499935</v>
      </c>
      <c r="N36" s="14">
        <f t="shared" si="8"/>
        <v>13189.516892783211</v>
      </c>
      <c r="O36" s="14">
        <f t="shared" si="9"/>
        <v>-1105.2905010299983</v>
      </c>
      <c r="P36" s="43">
        <f>VLOOKUP($A36,CBLCM_Change_2013_17!$C:$G,2,FALSE)</f>
        <v>0</v>
      </c>
      <c r="Q36" s="43">
        <f>VLOOKUP($A36,CBLCM_Change_2013_17!$C:$G,3,FALSE)</f>
        <v>0</v>
      </c>
      <c r="R36" s="43">
        <f>VLOOKUP($A36,CBLCM_Change_2013_17!$C:$G,4,FALSE)</f>
        <v>0</v>
      </c>
      <c r="S36" s="43">
        <f>VLOOKUP($A36,CBLCM_Change_2013_17!$C:$G,5,FALSE)</f>
        <v>0</v>
      </c>
    </row>
    <row r="37" spans="1:19" x14ac:dyDescent="0.3">
      <c r="A37" s="9">
        <v>36043</v>
      </c>
      <c r="B37" s="9" t="s">
        <v>47</v>
      </c>
      <c r="C37" s="9" t="s">
        <v>53</v>
      </c>
      <c r="D37" s="2">
        <v>437.48558354730653</v>
      </c>
      <c r="E37" s="2">
        <v>-852.55218100000184</v>
      </c>
      <c r="F37" s="2">
        <v>-123.44213038699854</v>
      </c>
      <c r="G37" s="2">
        <v>538.47773100000086</v>
      </c>
      <c r="H37" s="3">
        <v>1489.9361823959994</v>
      </c>
      <c r="I37" s="3">
        <v>18150.981354000094</v>
      </c>
      <c r="J37" s="3">
        <v>-20385.462296247002</v>
      </c>
      <c r="K37" s="3">
        <v>744.56114299999899</v>
      </c>
      <c r="L37" s="14">
        <f t="shared" si="6"/>
        <v>-1052.4505988486928</v>
      </c>
      <c r="M37" s="14">
        <f t="shared" si="7"/>
        <v>-19003.533535000097</v>
      </c>
      <c r="N37" s="14">
        <f t="shared" si="8"/>
        <v>20262.020165860005</v>
      </c>
      <c r="O37" s="14">
        <f t="shared" si="9"/>
        <v>-206.08341199999813</v>
      </c>
      <c r="P37" s="43">
        <f>VLOOKUP($A37,CBLCM_Change_2013_17!$C:$G,2,FALSE)</f>
        <v>0</v>
      </c>
      <c r="Q37" s="43">
        <f>VLOOKUP($A37,CBLCM_Change_2013_17!$C:$G,3,FALSE)</f>
        <v>0</v>
      </c>
      <c r="R37" s="43">
        <f>VLOOKUP($A37,CBLCM_Change_2013_17!$C:$G,4,FALSE)</f>
        <v>0</v>
      </c>
      <c r="S37" s="43">
        <f>VLOOKUP($A37,CBLCM_Change_2013_17!$C:$G,5,FALSE)</f>
        <v>0</v>
      </c>
    </row>
    <row r="38" spans="1:19" x14ac:dyDescent="0.3">
      <c r="A38" s="9">
        <v>36051</v>
      </c>
      <c r="B38" s="9" t="s">
        <v>47</v>
      </c>
      <c r="C38" s="9" t="s">
        <v>54</v>
      </c>
      <c r="D38" s="2">
        <v>85.270902149998847</v>
      </c>
      <c r="E38" s="2">
        <v>-290.42323999999644</v>
      </c>
      <c r="F38" s="2">
        <v>467.86060509998754</v>
      </c>
      <c r="G38" s="2">
        <v>-262.74061999999958</v>
      </c>
      <c r="H38" s="3">
        <v>1666.3904199999993</v>
      </c>
      <c r="I38" s="3">
        <v>6494.9022930000137</v>
      </c>
      <c r="J38" s="3">
        <v>-8519.1220818999846</v>
      </c>
      <c r="K38" s="3">
        <v>357.85507000000052</v>
      </c>
      <c r="L38" s="14">
        <f t="shared" si="6"/>
        <v>-1581.1195178500004</v>
      </c>
      <c r="M38" s="14">
        <f t="shared" si="7"/>
        <v>-6785.3255330000102</v>
      </c>
      <c r="N38" s="14">
        <f t="shared" si="8"/>
        <v>8986.9826869999724</v>
      </c>
      <c r="O38" s="14">
        <f t="shared" si="9"/>
        <v>-620.5956900000001</v>
      </c>
      <c r="P38" s="43">
        <f>VLOOKUP($A38,CBLCM_Change_2013_17!$C:$G,2,FALSE)</f>
        <v>0</v>
      </c>
      <c r="Q38" s="43">
        <f>VLOOKUP($A38,CBLCM_Change_2013_17!$C:$G,3,FALSE)</f>
        <v>0</v>
      </c>
      <c r="R38" s="43">
        <f>VLOOKUP($A38,CBLCM_Change_2013_17!$C:$G,4,FALSE)</f>
        <v>0</v>
      </c>
      <c r="S38" s="43">
        <f>VLOOKUP($A38,CBLCM_Change_2013_17!$C:$G,5,FALSE)</f>
        <v>0</v>
      </c>
    </row>
    <row r="39" spans="1:19" x14ac:dyDescent="0.3">
      <c r="A39" s="9">
        <v>36053</v>
      </c>
      <c r="B39" s="9" t="s">
        <v>47</v>
      </c>
      <c r="C39" s="9" t="s">
        <v>55</v>
      </c>
      <c r="D39" s="2">
        <v>618.94335890000093</v>
      </c>
      <c r="E39" s="2">
        <v>-337.6550299999808</v>
      </c>
      <c r="F39" s="2">
        <v>25.860515699991367</v>
      </c>
      <c r="G39" s="2">
        <v>-307.15378000000055</v>
      </c>
      <c r="H39" s="3">
        <v>1825.2357380000012</v>
      </c>
      <c r="I39" s="3">
        <v>7367.4966999999824</v>
      </c>
      <c r="J39" s="3">
        <v>-9693.7923126000042</v>
      </c>
      <c r="K39" s="3">
        <v>501.04190000000017</v>
      </c>
      <c r="L39" s="14">
        <f t="shared" si="6"/>
        <v>-1206.2923791000003</v>
      </c>
      <c r="M39" s="14">
        <f t="shared" si="7"/>
        <v>-7705.1517299999632</v>
      </c>
      <c r="N39" s="14">
        <f t="shared" si="8"/>
        <v>9719.6528282999952</v>
      </c>
      <c r="O39" s="14">
        <f t="shared" si="9"/>
        <v>-808.19568000000072</v>
      </c>
      <c r="P39" s="43">
        <f>VLOOKUP($A39,CBLCM_Change_2013_17!$C:$G,2,FALSE)</f>
        <v>0</v>
      </c>
      <c r="Q39" s="43">
        <f>VLOOKUP($A39,CBLCM_Change_2013_17!$C:$G,3,FALSE)</f>
        <v>0</v>
      </c>
      <c r="R39" s="43">
        <f>VLOOKUP($A39,CBLCM_Change_2013_17!$C:$G,4,FALSE)</f>
        <v>0</v>
      </c>
      <c r="S39" s="43">
        <f>VLOOKUP($A39,CBLCM_Change_2013_17!$C:$G,5,FALSE)</f>
        <v>0</v>
      </c>
    </row>
    <row r="40" spans="1:19" x14ac:dyDescent="0.3">
      <c r="A40" s="9">
        <v>36065</v>
      </c>
      <c r="B40" s="9" t="s">
        <v>47</v>
      </c>
      <c r="C40" s="9" t="s">
        <v>56</v>
      </c>
      <c r="D40" s="2">
        <v>815.02006468000172</v>
      </c>
      <c r="E40" s="2">
        <v>-1409.5507288070048</v>
      </c>
      <c r="F40" s="2">
        <v>278.37281579999967</v>
      </c>
      <c r="G40" s="2">
        <v>316.17399600000135</v>
      </c>
      <c r="H40" s="3">
        <v>3274.7998109900045</v>
      </c>
      <c r="I40" s="3">
        <v>12803.612159999973</v>
      </c>
      <c r="J40" s="3">
        <v>-17039.772492100001</v>
      </c>
      <c r="K40" s="3">
        <v>961.34999999999854</v>
      </c>
      <c r="L40" s="14">
        <f t="shared" si="6"/>
        <v>-2459.7797463100028</v>
      </c>
      <c r="M40" s="14">
        <f t="shared" si="7"/>
        <v>-14213.162888806979</v>
      </c>
      <c r="N40" s="14">
        <f t="shared" si="8"/>
        <v>17318.145307900002</v>
      </c>
      <c r="O40" s="14">
        <f t="shared" si="9"/>
        <v>-645.17600399999719</v>
      </c>
      <c r="P40" s="43">
        <f>VLOOKUP($A40,CBLCM_Change_2013_17!$C:$G,2,FALSE)</f>
        <v>0</v>
      </c>
      <c r="Q40" s="43">
        <f>VLOOKUP($A40,CBLCM_Change_2013_17!$C:$G,3,FALSE)</f>
        <v>0</v>
      </c>
      <c r="R40" s="43">
        <f>VLOOKUP($A40,CBLCM_Change_2013_17!$C:$G,4,FALSE)</f>
        <v>0</v>
      </c>
      <c r="S40" s="43">
        <f>VLOOKUP($A40,CBLCM_Change_2013_17!$C:$G,5,FALSE)</f>
        <v>0</v>
      </c>
    </row>
    <row r="41" spans="1:19" x14ac:dyDescent="0.3">
      <c r="A41" s="9">
        <v>36067</v>
      </c>
      <c r="B41" s="9" t="s">
        <v>47</v>
      </c>
      <c r="C41" s="9" t="s">
        <v>57</v>
      </c>
      <c r="D41" s="2">
        <v>1020.3490143000042</v>
      </c>
      <c r="E41" s="2">
        <v>-864.20450999998866</v>
      </c>
      <c r="F41" s="2">
        <v>191.1396080999973</v>
      </c>
      <c r="G41" s="2">
        <v>-347.23768999999993</v>
      </c>
      <c r="H41" s="3">
        <v>3179.9771749209585</v>
      </c>
      <c r="I41" s="3">
        <v>2852.680160000009</v>
      </c>
      <c r="J41" s="3">
        <v>-6186.7873788999959</v>
      </c>
      <c r="K41" s="3">
        <v>154.17460000000028</v>
      </c>
      <c r="L41" s="14">
        <f t="shared" si="6"/>
        <v>-2159.6281606209541</v>
      </c>
      <c r="M41" s="14">
        <f t="shared" si="7"/>
        <v>-3716.8846699999976</v>
      </c>
      <c r="N41" s="14">
        <f t="shared" si="8"/>
        <v>6377.9269869999935</v>
      </c>
      <c r="O41" s="14">
        <f t="shared" si="9"/>
        <v>-501.41229000000021</v>
      </c>
      <c r="P41" s="43">
        <f>VLOOKUP($A41,CBLCM_Change_2013_17!$C:$G,2,FALSE)</f>
        <v>0</v>
      </c>
      <c r="Q41" s="43">
        <f>VLOOKUP($A41,CBLCM_Change_2013_17!$C:$G,3,FALSE)</f>
        <v>0</v>
      </c>
      <c r="R41" s="43">
        <f>VLOOKUP($A41,CBLCM_Change_2013_17!$C:$G,4,FALSE)</f>
        <v>0</v>
      </c>
      <c r="S41" s="43">
        <f>VLOOKUP($A41,CBLCM_Change_2013_17!$C:$G,5,FALSE)</f>
        <v>0</v>
      </c>
    </row>
    <row r="42" spans="1:19" x14ac:dyDescent="0.3">
      <c r="A42" s="9">
        <v>36069</v>
      </c>
      <c r="B42" s="9" t="s">
        <v>47</v>
      </c>
      <c r="C42" s="9" t="s">
        <v>58</v>
      </c>
      <c r="D42" s="2">
        <v>411.56329687321579</v>
      </c>
      <c r="E42" s="2">
        <v>-375.38774589999502</v>
      </c>
      <c r="F42" s="2">
        <v>138.28167408000331</v>
      </c>
      <c r="G42" s="2">
        <v>-174.39354599999933</v>
      </c>
      <c r="H42" s="3">
        <v>-4.9907000022813008E-3</v>
      </c>
      <c r="I42" s="3">
        <v>-5438.766360100024</v>
      </c>
      <c r="J42" s="3">
        <v>9640.4288448800035</v>
      </c>
      <c r="K42" s="3">
        <v>-4201.6821390000005</v>
      </c>
      <c r="L42" s="14">
        <f t="shared" si="6"/>
        <v>411.56828757321807</v>
      </c>
      <c r="M42" s="14">
        <f t="shared" si="7"/>
        <v>5063.378614200029</v>
      </c>
      <c r="N42" s="14">
        <f t="shared" si="8"/>
        <v>-9502.1471708000008</v>
      </c>
      <c r="O42" s="14">
        <f t="shared" si="9"/>
        <v>4027.2885930000011</v>
      </c>
      <c r="P42" s="43">
        <f>VLOOKUP($A42,CBLCM_Change_2013_17!$C:$G,2,FALSE)</f>
        <v>379.83983333333299</v>
      </c>
      <c r="Q42" s="43">
        <f>VLOOKUP($A42,CBLCM_Change_2013_17!$C:$G,3,FALSE)</f>
        <v>-133.443733333334</v>
      </c>
      <c r="R42" s="43">
        <f>VLOOKUP($A42,CBLCM_Change_2013_17!$C:$G,4,FALSE)</f>
        <v>-261.153666666665</v>
      </c>
      <c r="S42" s="43">
        <f>VLOOKUP($A42,CBLCM_Change_2013_17!$C:$G,5,FALSE)</f>
        <v>14.757566666667101</v>
      </c>
    </row>
    <row r="43" spans="1:19" x14ac:dyDescent="0.3">
      <c r="A43" s="9">
        <v>36077</v>
      </c>
      <c r="B43" s="9" t="s">
        <v>47</v>
      </c>
      <c r="C43" s="9" t="s">
        <v>59</v>
      </c>
      <c r="D43" s="2">
        <v>296.65855473299928</v>
      </c>
      <c r="E43" s="2">
        <v>-184.70922370998596</v>
      </c>
      <c r="F43" s="2">
        <v>-59.607789167992365</v>
      </c>
      <c r="G43" s="2">
        <v>-52.348259000000326</v>
      </c>
      <c r="H43" s="3">
        <v>2141.0115333800004</v>
      </c>
      <c r="I43" s="3">
        <v>21569.093164620015</v>
      </c>
      <c r="J43" s="3">
        <v>-24948.360610478994</v>
      </c>
      <c r="K43" s="3">
        <v>1238.2691049999994</v>
      </c>
      <c r="L43" s="14">
        <f t="shared" si="6"/>
        <v>-1844.3529786470012</v>
      </c>
      <c r="M43" s="14">
        <f t="shared" si="7"/>
        <v>-21753.802388330001</v>
      </c>
      <c r="N43" s="14">
        <f t="shared" si="8"/>
        <v>24888.752821311002</v>
      </c>
      <c r="O43" s="14">
        <f t="shared" si="9"/>
        <v>-1290.6173639999997</v>
      </c>
      <c r="P43" s="43">
        <f>VLOOKUP($A43,CBLCM_Change_2013_17!$C:$G,2,FALSE)</f>
        <v>0</v>
      </c>
      <c r="Q43" s="43">
        <f>VLOOKUP($A43,CBLCM_Change_2013_17!$C:$G,3,FALSE)</f>
        <v>0</v>
      </c>
      <c r="R43" s="43">
        <f>VLOOKUP($A43,CBLCM_Change_2013_17!$C:$G,4,FALSE)</f>
        <v>0</v>
      </c>
      <c r="S43" s="43">
        <f>VLOOKUP($A43,CBLCM_Change_2013_17!$C:$G,5,FALSE)</f>
        <v>0</v>
      </c>
    </row>
    <row r="44" spans="1:19" x14ac:dyDescent="0.3">
      <c r="A44" s="9">
        <v>36095</v>
      </c>
      <c r="B44" s="9" t="s">
        <v>47</v>
      </c>
      <c r="C44" s="9" t="s">
        <v>60</v>
      </c>
      <c r="D44" s="2">
        <v>160.62551700000034</v>
      </c>
      <c r="E44" s="2">
        <v>-322.73439999999755</v>
      </c>
      <c r="F44" s="2">
        <v>1.1781667000008795</v>
      </c>
      <c r="G44" s="2">
        <v>160.97670000000016</v>
      </c>
      <c r="H44" s="3">
        <v>782.76432952576147</v>
      </c>
      <c r="I44" s="3">
        <v>5345.617299999969</v>
      </c>
      <c r="J44" s="3">
        <v>-6321.5897053000008</v>
      </c>
      <c r="K44" s="3">
        <v>193.15819999999985</v>
      </c>
      <c r="L44" s="14">
        <f t="shared" si="6"/>
        <v>-622.13881252576107</v>
      </c>
      <c r="M44" s="14">
        <f t="shared" si="7"/>
        <v>-5668.3516999999665</v>
      </c>
      <c r="N44" s="14">
        <f t="shared" si="8"/>
        <v>6322.7678720000013</v>
      </c>
      <c r="O44" s="14">
        <f t="shared" si="9"/>
        <v>-32.181499999999687</v>
      </c>
      <c r="P44" s="43">
        <f>VLOOKUP($A44,CBLCM_Change_2013_17!$C:$G,2,FALSE)</f>
        <v>0</v>
      </c>
      <c r="Q44" s="43">
        <f>VLOOKUP($A44,CBLCM_Change_2013_17!$C:$G,3,FALSE)</f>
        <v>0</v>
      </c>
      <c r="R44" s="43">
        <f>VLOOKUP($A44,CBLCM_Change_2013_17!$C:$G,4,FALSE)</f>
        <v>0</v>
      </c>
      <c r="S44" s="43">
        <f>VLOOKUP($A44,CBLCM_Change_2013_17!$C:$G,5,FALSE)</f>
        <v>0</v>
      </c>
    </row>
    <row r="45" spans="1:19" x14ac:dyDescent="0.3">
      <c r="A45" s="9">
        <v>36097</v>
      </c>
      <c r="B45" s="9" t="s">
        <v>47</v>
      </c>
      <c r="C45" s="9" t="s">
        <v>61</v>
      </c>
      <c r="D45" s="2">
        <v>146.69275329999917</v>
      </c>
      <c r="E45" s="2">
        <v>-408.07086999999592</v>
      </c>
      <c r="F45" s="2">
        <v>138.07734630000542</v>
      </c>
      <c r="G45" s="2">
        <v>123.31819999999971</v>
      </c>
      <c r="H45" s="3">
        <v>239.3062018305593</v>
      </c>
      <c r="I45" s="3">
        <v>-797.41928999999709</v>
      </c>
      <c r="J45" s="3">
        <v>674.24499470000137</v>
      </c>
      <c r="K45" s="3">
        <v>-116.13807000000088</v>
      </c>
      <c r="L45" s="14">
        <f t="shared" si="6"/>
        <v>-92.613448530560134</v>
      </c>
      <c r="M45" s="14">
        <f t="shared" si="7"/>
        <v>389.34842000000117</v>
      </c>
      <c r="N45" s="14">
        <f t="shared" si="8"/>
        <v>-536.16764839999598</v>
      </c>
      <c r="O45" s="14">
        <f t="shared" si="9"/>
        <v>239.45627000000059</v>
      </c>
      <c r="P45" s="43">
        <f>VLOOKUP($A45,CBLCM_Change_2013_17!$C:$G,2,FALSE)</f>
        <v>5.8932000000001601</v>
      </c>
      <c r="Q45" s="43">
        <f>VLOOKUP($A45,CBLCM_Change_2013_17!$C:$G,3,FALSE)</f>
        <v>-3.1832333333338299</v>
      </c>
      <c r="R45" s="43">
        <f>VLOOKUP($A45,CBLCM_Change_2013_17!$C:$G,4,FALSE)</f>
        <v>-3.6133333333334701</v>
      </c>
      <c r="S45" s="43">
        <f>VLOOKUP($A45,CBLCM_Change_2013_17!$C:$G,5,FALSE)</f>
        <v>0.903299999999987</v>
      </c>
    </row>
    <row r="46" spans="1:19" x14ac:dyDescent="0.3">
      <c r="A46" s="9">
        <v>36101</v>
      </c>
      <c r="B46" s="9" t="s">
        <v>47</v>
      </c>
      <c r="C46" s="9" t="s">
        <v>62</v>
      </c>
      <c r="D46" s="2">
        <v>780.76323189999914</v>
      </c>
      <c r="E46" s="2">
        <v>-657.76414799994882</v>
      </c>
      <c r="F46" s="2">
        <v>469.83559609998269</v>
      </c>
      <c r="G46" s="2">
        <v>-592.78689000000304</v>
      </c>
      <c r="H46" s="3">
        <v>453.21008375275142</v>
      </c>
      <c r="I46" s="3">
        <v>983.18791300001794</v>
      </c>
      <c r="J46" s="3">
        <v>-1417.018919820006</v>
      </c>
      <c r="K46" s="3">
        <v>-19.383040000000619</v>
      </c>
      <c r="L46" s="14">
        <f t="shared" si="6"/>
        <v>327.55314814724773</v>
      </c>
      <c r="M46" s="14">
        <f t="shared" si="7"/>
        <v>-1640.9520609999668</v>
      </c>
      <c r="N46" s="14">
        <f t="shared" si="8"/>
        <v>1886.8545159199887</v>
      </c>
      <c r="O46" s="14">
        <f t="shared" si="9"/>
        <v>-573.40385000000242</v>
      </c>
      <c r="P46" s="43">
        <f>VLOOKUP($A46,CBLCM_Change_2013_17!$C:$G,2,FALSE)</f>
        <v>0</v>
      </c>
      <c r="Q46" s="43">
        <f>VLOOKUP($A46,CBLCM_Change_2013_17!$C:$G,3,FALSE)</f>
        <v>0</v>
      </c>
      <c r="R46" s="43">
        <f>VLOOKUP($A46,CBLCM_Change_2013_17!$C:$G,4,FALSE)</f>
        <v>0</v>
      </c>
      <c r="S46" s="43">
        <f>VLOOKUP($A46,CBLCM_Change_2013_17!$C:$G,5,FALSE)</f>
        <v>0</v>
      </c>
    </row>
    <row r="47" spans="1:19" x14ac:dyDescent="0.3">
      <c r="A47" s="9">
        <v>36107</v>
      </c>
      <c r="B47" s="9" t="s">
        <v>47</v>
      </c>
      <c r="C47" s="9" t="s">
        <v>63</v>
      </c>
      <c r="D47" s="2">
        <v>270.17657758951924</v>
      </c>
      <c r="E47" s="2">
        <v>-26.345015920003334</v>
      </c>
      <c r="F47" s="2">
        <v>8.0734075844982058</v>
      </c>
      <c r="G47" s="2">
        <v>-251.89216099999976</v>
      </c>
      <c r="H47" s="3">
        <v>1108.3972615490093</v>
      </c>
      <c r="I47" s="3">
        <v>4276.8670010000014</v>
      </c>
      <c r="J47" s="3">
        <v>-5645.7210438004049</v>
      </c>
      <c r="K47" s="3">
        <v>260.45705999999973</v>
      </c>
      <c r="L47" s="14">
        <f t="shared" si="6"/>
        <v>-838.22068395949009</v>
      </c>
      <c r="M47" s="14">
        <f t="shared" si="7"/>
        <v>-4303.2120169200043</v>
      </c>
      <c r="N47" s="14">
        <f t="shared" si="8"/>
        <v>5653.7944513849034</v>
      </c>
      <c r="O47" s="14">
        <f t="shared" si="9"/>
        <v>-512.34922099999949</v>
      </c>
      <c r="P47" s="43">
        <f>VLOOKUP($A47,CBLCM_Change_2013_17!$C:$G,2,FALSE)</f>
        <v>0</v>
      </c>
      <c r="Q47" s="43">
        <f>VLOOKUP($A47,CBLCM_Change_2013_17!$C:$G,3,FALSE)</f>
        <v>0</v>
      </c>
      <c r="R47" s="43">
        <f>VLOOKUP($A47,CBLCM_Change_2013_17!$C:$G,4,FALSE)</f>
        <v>0</v>
      </c>
      <c r="S47" s="43">
        <f>VLOOKUP($A47,CBLCM_Change_2013_17!$C:$G,5,FALSE)</f>
        <v>0</v>
      </c>
    </row>
    <row r="48" spans="1:19" x14ac:dyDescent="0.3">
      <c r="A48" s="9">
        <v>36109</v>
      </c>
      <c r="B48" s="9" t="s">
        <v>47</v>
      </c>
      <c r="C48" s="9" t="s">
        <v>64</v>
      </c>
      <c r="D48" s="2">
        <v>362.99330167860342</v>
      </c>
      <c r="E48" s="2">
        <v>-225.31906960001879</v>
      </c>
      <c r="F48" s="2">
        <v>-23.184534316001617</v>
      </c>
      <c r="G48" s="2">
        <v>-114.51049100000091</v>
      </c>
      <c r="H48" s="3">
        <v>199.02148177896873</v>
      </c>
      <c r="I48" s="3">
        <v>-1127.6390300000171</v>
      </c>
      <c r="J48" s="3">
        <v>1668.4583653339994</v>
      </c>
      <c r="K48" s="3">
        <v>-739.83872300000075</v>
      </c>
      <c r="L48" s="14">
        <f t="shared" si="6"/>
        <v>163.97181989963468</v>
      </c>
      <c r="M48" s="14">
        <f t="shared" si="7"/>
        <v>902.31996039999831</v>
      </c>
      <c r="N48" s="14">
        <f t="shared" si="8"/>
        <v>-1691.642899650001</v>
      </c>
      <c r="O48" s="14">
        <f t="shared" si="9"/>
        <v>625.32823199999984</v>
      </c>
      <c r="P48" s="43">
        <f>VLOOKUP($A48,CBLCM_Change_2013_17!$C:$G,2,FALSE)</f>
        <v>268.18813333333298</v>
      </c>
      <c r="Q48" s="43">
        <f>VLOOKUP($A48,CBLCM_Change_2013_17!$C:$G,3,FALSE)</f>
        <v>-110.817933333333</v>
      </c>
      <c r="R48" s="43">
        <f>VLOOKUP($A48,CBLCM_Change_2013_17!$C:$G,4,FALSE)</f>
        <v>-161.672233333333</v>
      </c>
      <c r="S48" s="43">
        <f>VLOOKUP($A48,CBLCM_Change_2013_17!$C:$G,5,FALSE)</f>
        <v>4.3020000000002803</v>
      </c>
    </row>
    <row r="49" spans="1:19" x14ac:dyDescent="0.3">
      <c r="A49" s="9">
        <v>36123</v>
      </c>
      <c r="B49" s="9" t="s">
        <v>47</v>
      </c>
      <c r="C49" s="9" t="s">
        <v>65</v>
      </c>
      <c r="D49" s="2">
        <v>13.49553341210094</v>
      </c>
      <c r="E49" s="2">
        <v>-288.49537999998802</v>
      </c>
      <c r="F49" s="2">
        <v>151.30938402999817</v>
      </c>
      <c r="G49" s="2">
        <v>123.68428999999969</v>
      </c>
      <c r="H49" s="3">
        <v>214.58669399999974</v>
      </c>
      <c r="I49" s="3">
        <v>1120.7861000000103</v>
      </c>
      <c r="J49" s="3">
        <v>-1397.2119629700046</v>
      </c>
      <c r="K49" s="3">
        <v>61.848989999999958</v>
      </c>
      <c r="L49" s="14">
        <f t="shared" si="6"/>
        <v>-201.0911605878988</v>
      </c>
      <c r="M49" s="14">
        <f t="shared" si="7"/>
        <v>-1409.2814799999983</v>
      </c>
      <c r="N49" s="14">
        <f t="shared" si="8"/>
        <v>1548.5213470000028</v>
      </c>
      <c r="O49" s="14">
        <f t="shared" si="9"/>
        <v>61.835299999999734</v>
      </c>
      <c r="P49" s="43">
        <f>VLOOKUP($A49,CBLCM_Change_2013_17!$C:$G,2,FALSE)</f>
        <v>0</v>
      </c>
      <c r="Q49" s="43">
        <f>VLOOKUP($A49,CBLCM_Change_2013_17!$C:$G,3,FALSE)</f>
        <v>0</v>
      </c>
      <c r="R49" s="43">
        <f>VLOOKUP($A49,CBLCM_Change_2013_17!$C:$G,4,FALSE)</f>
        <v>0</v>
      </c>
      <c r="S49" s="43">
        <f>VLOOKUP($A49,CBLCM_Change_2013_17!$C:$G,5,FALSE)</f>
        <v>0</v>
      </c>
    </row>
    <row r="50" spans="1:19" x14ac:dyDescent="0.3">
      <c r="A50" s="9">
        <v>42001</v>
      </c>
      <c r="B50" s="9" t="s">
        <v>66</v>
      </c>
      <c r="C50" s="9" t="s">
        <v>67</v>
      </c>
      <c r="D50" s="2">
        <v>962.73728973210677</v>
      </c>
      <c r="E50" s="2">
        <v>-301.59984768000231</v>
      </c>
      <c r="F50" s="2">
        <v>-74.121918782003718</v>
      </c>
      <c r="G50" s="2">
        <v>-587.02048000000104</v>
      </c>
      <c r="H50" s="3">
        <v>95.703667753420518</v>
      </c>
      <c r="I50" s="3">
        <v>-601.2916589999968</v>
      </c>
      <c r="J50" s="3">
        <v>865.04955131700444</v>
      </c>
      <c r="K50" s="3">
        <v>-359.47182999999859</v>
      </c>
      <c r="L50" s="14">
        <f t="shared" si="6"/>
        <v>867.03362197868626</v>
      </c>
      <c r="M50" s="14">
        <f t="shared" si="7"/>
        <v>299.69181131999449</v>
      </c>
      <c r="N50" s="14">
        <f t="shared" si="8"/>
        <v>-939.17147009900816</v>
      </c>
      <c r="O50" s="14">
        <f t="shared" si="9"/>
        <v>-227.54865000000245</v>
      </c>
      <c r="P50" s="43">
        <f>VLOOKUP($A50,CBLCM_Change_2013_17!$C:$G,2,FALSE)</f>
        <v>386.812833333333</v>
      </c>
      <c r="Q50" s="43">
        <f>VLOOKUP($A50,CBLCM_Change_2013_17!$C:$G,3,FALSE)</f>
        <v>-71.974099999999794</v>
      </c>
      <c r="R50" s="43">
        <f>VLOOKUP($A50,CBLCM_Change_2013_17!$C:$G,4,FALSE)</f>
        <v>-328.75076666666502</v>
      </c>
      <c r="S50" s="43">
        <f>VLOOKUP($A50,CBLCM_Change_2013_17!$C:$G,5,FALSE)</f>
        <v>13.9120333333335</v>
      </c>
    </row>
    <row r="51" spans="1:19" x14ac:dyDescent="0.3">
      <c r="A51" s="9">
        <v>42009</v>
      </c>
      <c r="B51" s="9" t="s">
        <v>66</v>
      </c>
      <c r="C51" s="9" t="s">
        <v>68</v>
      </c>
      <c r="D51" s="2">
        <v>622.71814803584448</v>
      </c>
      <c r="E51" s="2">
        <v>-1991.3090117000074</v>
      </c>
      <c r="F51" s="2">
        <v>296.20607359083442</v>
      </c>
      <c r="G51" s="2">
        <v>1072.3895330000014</v>
      </c>
      <c r="H51" s="3">
        <v>391.2997698958996</v>
      </c>
      <c r="I51" s="3">
        <v>-1937.425254899983</v>
      </c>
      <c r="J51" s="3">
        <v>2079.9551141276779</v>
      </c>
      <c r="K51" s="3">
        <v>-533.79452700000002</v>
      </c>
      <c r="L51" s="14">
        <f t="shared" si="6"/>
        <v>231.41837813994488</v>
      </c>
      <c r="M51" s="14">
        <f t="shared" si="7"/>
        <v>-53.883756800024457</v>
      </c>
      <c r="N51" s="14">
        <f t="shared" si="8"/>
        <v>-1783.7490405368435</v>
      </c>
      <c r="O51" s="14">
        <f t="shared" si="9"/>
        <v>1606.1840600000014</v>
      </c>
      <c r="P51" s="43">
        <f>VLOOKUP($A51,CBLCM_Change_2013_17!$C:$G,2,FALSE)</f>
        <v>38.227366666666398</v>
      </c>
      <c r="Q51" s="43">
        <f>VLOOKUP($A51,CBLCM_Change_2013_17!$C:$G,3,FALSE)</f>
        <v>-23.370966666671599</v>
      </c>
      <c r="R51" s="43">
        <f>VLOOKUP($A51,CBLCM_Change_2013_17!$C:$G,4,FALSE)</f>
        <v>-17.205200000000801</v>
      </c>
      <c r="S51" s="43">
        <f>VLOOKUP($A51,CBLCM_Change_2013_17!$C:$G,5,FALSE)</f>
        <v>2.3489666666666702</v>
      </c>
    </row>
    <row r="52" spans="1:19" x14ac:dyDescent="0.3">
      <c r="A52" s="9">
        <v>42011</v>
      </c>
      <c r="B52" s="9" t="s">
        <v>66</v>
      </c>
      <c r="C52" s="9" t="s">
        <v>69</v>
      </c>
      <c r="D52" s="2">
        <v>1744.3095748099981</v>
      </c>
      <c r="E52" s="2">
        <v>-893.28455189999022</v>
      </c>
      <c r="F52" s="2">
        <v>-116.77291342379397</v>
      </c>
      <c r="G52" s="2">
        <v>-734.24035499999991</v>
      </c>
      <c r="H52" s="3">
        <v>36.600475809997874</v>
      </c>
      <c r="I52" s="3">
        <v>-1992.9237273100107</v>
      </c>
      <c r="J52" s="3">
        <v>2511.7845888194101</v>
      </c>
      <c r="K52" s="3">
        <v>-555.4279400000014</v>
      </c>
      <c r="L52" s="14">
        <f t="shared" si="6"/>
        <v>1707.7090990000002</v>
      </c>
      <c r="M52" s="14">
        <f t="shared" si="7"/>
        <v>1099.6391754100205</v>
      </c>
      <c r="N52" s="14">
        <f t="shared" si="8"/>
        <v>-2628.557502243204</v>
      </c>
      <c r="O52" s="14">
        <f t="shared" si="9"/>
        <v>-178.81241499999851</v>
      </c>
      <c r="P52" s="43">
        <f>VLOOKUP($A52,CBLCM_Change_2013_17!$C:$G,2,FALSE)</f>
        <v>2337.0661333333301</v>
      </c>
      <c r="Q52" s="43">
        <f>VLOOKUP($A52,CBLCM_Change_2013_17!$C:$G,3,FALSE)</f>
        <v>-848.24036666666802</v>
      </c>
      <c r="R52" s="43">
        <f>VLOOKUP($A52,CBLCM_Change_2013_17!$C:$G,4,FALSE)</f>
        <v>-1549.41949999999</v>
      </c>
      <c r="S52" s="43">
        <f>VLOOKUP($A52,CBLCM_Change_2013_17!$C:$G,5,FALSE)</f>
        <v>60.593566666666398</v>
      </c>
    </row>
    <row r="53" spans="1:19" x14ac:dyDescent="0.3">
      <c r="A53" s="9">
        <v>42013</v>
      </c>
      <c r="B53" s="9" t="s">
        <v>66</v>
      </c>
      <c r="C53" s="9" t="s">
        <v>70</v>
      </c>
      <c r="D53" s="2">
        <v>744.08477090699989</v>
      </c>
      <c r="E53" s="2">
        <v>-1199.9279359000006</v>
      </c>
      <c r="F53" s="2">
        <v>49.405971595991872</v>
      </c>
      <c r="G53" s="2">
        <v>406.44283159999941</v>
      </c>
      <c r="H53" s="3">
        <v>751.77102866012365</v>
      </c>
      <c r="I53" s="3">
        <v>1668.7935197999984</v>
      </c>
      <c r="J53" s="3">
        <v>-2598.5779607400027</v>
      </c>
      <c r="K53" s="3">
        <v>178.00806999999986</v>
      </c>
      <c r="L53" s="14">
        <f t="shared" si="6"/>
        <v>-7.6862577531237548</v>
      </c>
      <c r="M53" s="14">
        <f t="shared" si="7"/>
        <v>-2868.7214556999988</v>
      </c>
      <c r="N53" s="14">
        <f t="shared" si="8"/>
        <v>2647.9839323359947</v>
      </c>
      <c r="O53" s="14">
        <f t="shared" si="9"/>
        <v>228.43476159999955</v>
      </c>
      <c r="P53" s="43">
        <f>VLOOKUP($A53,CBLCM_Change_2013_17!$C:$G,2,FALSE)</f>
        <v>34.149033333333797</v>
      </c>
      <c r="Q53" s="43">
        <f>VLOOKUP($A53,CBLCM_Change_2013_17!$C:$G,3,FALSE)</f>
        <v>-21.187333333335101</v>
      </c>
      <c r="R53" s="43">
        <f>VLOOKUP($A53,CBLCM_Change_2013_17!$C:$G,4,FALSE)</f>
        <v>-15.4194333333341</v>
      </c>
      <c r="S53" s="43">
        <f>VLOOKUP($A53,CBLCM_Change_2013_17!$C:$G,5,FALSE)</f>
        <v>2.4576000000000602</v>
      </c>
    </row>
    <row r="54" spans="1:19" x14ac:dyDescent="0.3">
      <c r="A54" s="9">
        <v>42015</v>
      </c>
      <c r="B54" s="9" t="s">
        <v>66</v>
      </c>
      <c r="C54" s="9" t="s">
        <v>71</v>
      </c>
      <c r="D54" s="2">
        <v>747.37792414192063</v>
      </c>
      <c r="E54" s="2">
        <v>-1149.1751104599589</v>
      </c>
      <c r="F54" s="2">
        <v>114.34542184501555</v>
      </c>
      <c r="G54" s="2">
        <v>287.43672000000151</v>
      </c>
      <c r="H54" s="3">
        <v>1299.5089614042115</v>
      </c>
      <c r="I54" s="3">
        <v>768.08322471003703</v>
      </c>
      <c r="J54" s="3">
        <v>-2037.0741646379981</v>
      </c>
      <c r="K54" s="3">
        <v>-30.52154999999766</v>
      </c>
      <c r="L54" s="14">
        <f t="shared" si="6"/>
        <v>-552.13103726229087</v>
      </c>
      <c r="M54" s="14">
        <f t="shared" si="7"/>
        <v>-1917.2583351699959</v>
      </c>
      <c r="N54" s="14">
        <f t="shared" si="8"/>
        <v>2151.4195864830135</v>
      </c>
      <c r="O54" s="14">
        <f t="shared" si="9"/>
        <v>317.95826999999917</v>
      </c>
      <c r="P54" s="43">
        <f>VLOOKUP($A54,CBLCM_Change_2013_17!$C:$G,2,FALSE)</f>
        <v>195.66370000000001</v>
      </c>
      <c r="Q54" s="43">
        <f>VLOOKUP($A54,CBLCM_Change_2013_17!$C:$G,3,FALSE)</f>
        <v>-66.559533333329199</v>
      </c>
      <c r="R54" s="43">
        <f>VLOOKUP($A54,CBLCM_Change_2013_17!$C:$G,4,FALSE)</f>
        <v>-134.571566666666</v>
      </c>
      <c r="S54" s="43">
        <f>VLOOKUP($A54,CBLCM_Change_2013_17!$C:$G,5,FALSE)</f>
        <v>5.46739999999975</v>
      </c>
    </row>
    <row r="55" spans="1:19" x14ac:dyDescent="0.3">
      <c r="A55" s="9">
        <v>42021</v>
      </c>
      <c r="B55" s="9" t="s">
        <v>66</v>
      </c>
      <c r="C55" s="9" t="s">
        <v>72</v>
      </c>
      <c r="D55" s="2">
        <v>651.75895859999491</v>
      </c>
      <c r="E55" s="2">
        <v>-2588.9227425120016</v>
      </c>
      <c r="F55" s="2">
        <v>106.19780168000497</v>
      </c>
      <c r="G55" s="2">
        <v>1830.9289689999969</v>
      </c>
      <c r="H55" s="3">
        <v>1432.8848016685063</v>
      </c>
      <c r="I55" s="3">
        <v>1316.9548550999907</v>
      </c>
      <c r="J55" s="3">
        <v>-2661.8970841100017</v>
      </c>
      <c r="K55" s="3">
        <v>-87.944259999996575</v>
      </c>
      <c r="L55" s="14">
        <f t="shared" si="6"/>
        <v>-781.12584306851136</v>
      </c>
      <c r="M55" s="14">
        <f t="shared" si="7"/>
        <v>-3905.8775976119923</v>
      </c>
      <c r="N55" s="14">
        <f t="shared" si="8"/>
        <v>2768.0948857900066</v>
      </c>
      <c r="O55" s="14">
        <f t="shared" si="9"/>
        <v>1918.8732289999934</v>
      </c>
      <c r="P55" s="43">
        <f>VLOOKUP($A55,CBLCM_Change_2013_17!$C:$G,2,FALSE)</f>
        <v>51.164833333333497</v>
      </c>
      <c r="Q55" s="43">
        <f>VLOOKUP($A55,CBLCM_Change_2013_17!$C:$G,3,FALSE)</f>
        <v>-34.345833333339101</v>
      </c>
      <c r="R55" s="43">
        <f>VLOOKUP($A55,CBLCM_Change_2013_17!$C:$G,4,FALSE)</f>
        <v>-17.815033333334299</v>
      </c>
      <c r="S55" s="43">
        <f>VLOOKUP($A55,CBLCM_Change_2013_17!$C:$G,5,FALSE)</f>
        <v>0.99613333333350995</v>
      </c>
    </row>
    <row r="56" spans="1:19" x14ac:dyDescent="0.3">
      <c r="A56" s="9">
        <v>42023</v>
      </c>
      <c r="B56" s="9" t="s">
        <v>66</v>
      </c>
      <c r="C56" s="9" t="s">
        <v>73</v>
      </c>
      <c r="D56" s="2">
        <v>138.97591803155973</v>
      </c>
      <c r="E56" s="2">
        <v>-2859.4742468000086</v>
      </c>
      <c r="F56" s="2">
        <v>3.3869271688001756</v>
      </c>
      <c r="G56" s="2">
        <v>2717.1005355999996</v>
      </c>
      <c r="H56" s="3">
        <v>49.863917456999957</v>
      </c>
      <c r="I56" s="3">
        <v>784.36706429999435</v>
      </c>
      <c r="J56" s="3">
        <v>-929.19742948140015</v>
      </c>
      <c r="K56" s="3">
        <v>94.931990000000042</v>
      </c>
      <c r="L56" s="14">
        <f t="shared" si="6"/>
        <v>89.112000574559772</v>
      </c>
      <c r="M56" s="14">
        <f t="shared" si="7"/>
        <v>-3643.8413111000027</v>
      </c>
      <c r="N56" s="14">
        <f t="shared" si="8"/>
        <v>932.58435665020033</v>
      </c>
      <c r="O56" s="14">
        <f t="shared" si="9"/>
        <v>2622.1685455999996</v>
      </c>
      <c r="P56" s="43">
        <f>VLOOKUP($A56,CBLCM_Change_2013_17!$C:$G,2,FALSE)</f>
        <v>0</v>
      </c>
      <c r="Q56" s="43">
        <f>VLOOKUP($A56,CBLCM_Change_2013_17!$C:$G,3,FALSE)</f>
        <v>0</v>
      </c>
      <c r="R56" s="43">
        <f>VLOOKUP($A56,CBLCM_Change_2013_17!$C:$G,4,FALSE)</f>
        <v>0</v>
      </c>
      <c r="S56" s="43">
        <f>VLOOKUP($A56,CBLCM_Change_2013_17!$C:$G,5,FALSE)</f>
        <v>0</v>
      </c>
    </row>
    <row r="57" spans="1:19" x14ac:dyDescent="0.3">
      <c r="A57" s="9">
        <v>42025</v>
      </c>
      <c r="B57" s="9" t="s">
        <v>66</v>
      </c>
      <c r="C57" s="9" t="s">
        <v>74</v>
      </c>
      <c r="D57" s="2">
        <v>66.917485369000786</v>
      </c>
      <c r="E57" s="2">
        <v>-450.63836599999377</v>
      </c>
      <c r="F57" s="2">
        <v>-2.3814471003001962</v>
      </c>
      <c r="G57" s="2">
        <v>386.05479999999989</v>
      </c>
      <c r="H57" s="3">
        <v>879.13246915292063</v>
      </c>
      <c r="I57" s="3">
        <v>2550.0308100000102</v>
      </c>
      <c r="J57" s="3">
        <v>-3841.0175876853014</v>
      </c>
      <c r="K57" s="3">
        <v>411.77559999999994</v>
      </c>
      <c r="L57" s="14">
        <f t="shared" si="6"/>
        <v>-812.21498378391982</v>
      </c>
      <c r="M57" s="14">
        <f t="shared" si="7"/>
        <v>-3000.669176000004</v>
      </c>
      <c r="N57" s="14">
        <f t="shared" si="8"/>
        <v>3838.6361405850012</v>
      </c>
      <c r="O57" s="14">
        <f t="shared" si="9"/>
        <v>-25.720800000000054</v>
      </c>
      <c r="P57" s="43">
        <f>VLOOKUP($A57,CBLCM_Change_2013_17!$C:$G,2,FALSE)</f>
        <v>0</v>
      </c>
      <c r="Q57" s="43">
        <f>VLOOKUP($A57,CBLCM_Change_2013_17!$C:$G,3,FALSE)</f>
        <v>0</v>
      </c>
      <c r="R57" s="43">
        <f>VLOOKUP($A57,CBLCM_Change_2013_17!$C:$G,4,FALSE)</f>
        <v>0</v>
      </c>
      <c r="S57" s="43">
        <f>VLOOKUP($A57,CBLCM_Change_2013_17!$C:$G,5,FALSE)</f>
        <v>0</v>
      </c>
    </row>
    <row r="58" spans="1:19" x14ac:dyDescent="0.3">
      <c r="A58" s="9">
        <v>42027</v>
      </c>
      <c r="B58" s="9" t="s">
        <v>66</v>
      </c>
      <c r="C58" s="9" t="s">
        <v>75</v>
      </c>
      <c r="D58" s="2">
        <v>897.53584416999979</v>
      </c>
      <c r="E58" s="2">
        <v>-6382.8325424640234</v>
      </c>
      <c r="F58" s="2">
        <v>165.93467240199755</v>
      </c>
      <c r="G58" s="2">
        <v>5319.405453000003</v>
      </c>
      <c r="H58" s="3">
        <v>1725.2804466514017</v>
      </c>
      <c r="I58" s="3">
        <v>1069.6143462999853</v>
      </c>
      <c r="J58" s="3">
        <v>-2918.6931049859904</v>
      </c>
      <c r="K58" s="3">
        <v>123.81810000000041</v>
      </c>
      <c r="L58" s="14">
        <f t="shared" si="6"/>
        <v>-827.7446024814019</v>
      </c>
      <c r="M58" s="14">
        <f t="shared" si="7"/>
        <v>-7452.4468887640087</v>
      </c>
      <c r="N58" s="14">
        <f t="shared" si="8"/>
        <v>3084.6277773879879</v>
      </c>
      <c r="O58" s="14">
        <f t="shared" si="9"/>
        <v>5195.5873530000026</v>
      </c>
      <c r="P58" s="43">
        <f>VLOOKUP($A58,CBLCM_Change_2013_17!$C:$G,2,FALSE)</f>
        <v>1171.72156666666</v>
      </c>
      <c r="Q58" s="43">
        <f>VLOOKUP($A58,CBLCM_Change_2013_17!$C:$G,3,FALSE)</f>
        <v>-460.55629999999798</v>
      </c>
      <c r="R58" s="43">
        <f>VLOOKUP($A58,CBLCM_Change_2013_17!$C:$G,4,FALSE)</f>
        <v>-771.29250000000002</v>
      </c>
      <c r="S58" s="43">
        <f>VLOOKUP($A58,CBLCM_Change_2013_17!$C:$G,5,FALSE)</f>
        <v>60.127400000000101</v>
      </c>
    </row>
    <row r="59" spans="1:19" x14ac:dyDescent="0.3">
      <c r="A59" s="9">
        <v>42029</v>
      </c>
      <c r="B59" s="9" t="s">
        <v>66</v>
      </c>
      <c r="C59" s="9" t="s">
        <v>76</v>
      </c>
      <c r="D59" s="2">
        <v>3136.803101000005</v>
      </c>
      <c r="E59" s="2">
        <v>-1791.7516900000173</v>
      </c>
      <c r="F59" s="2">
        <v>-82.907218610006566</v>
      </c>
      <c r="G59" s="2">
        <v>-1262.1219400000009</v>
      </c>
      <c r="H59" s="3">
        <v>929.55489344156376</v>
      </c>
      <c r="I59" s="3">
        <v>-1690.5728139999819</v>
      </c>
      <c r="J59" s="3">
        <v>1324.5582508299999</v>
      </c>
      <c r="K59" s="3">
        <v>-563.54392999999982</v>
      </c>
      <c r="L59" s="14">
        <f t="shared" si="6"/>
        <v>2207.2482075584412</v>
      </c>
      <c r="M59" s="14">
        <f t="shared" si="7"/>
        <v>-101.17887600003542</v>
      </c>
      <c r="N59" s="14">
        <f t="shared" si="8"/>
        <v>-1407.4654694400065</v>
      </c>
      <c r="O59" s="14">
        <f t="shared" si="9"/>
        <v>-698.57801000000109</v>
      </c>
      <c r="P59" s="43">
        <f>VLOOKUP($A59,CBLCM_Change_2013_17!$C:$G,2,FALSE)</f>
        <v>2458.1302999999998</v>
      </c>
      <c r="Q59" s="43">
        <f>VLOOKUP($A59,CBLCM_Change_2013_17!$C:$G,3,FALSE)</f>
        <v>-1301.46629999999</v>
      </c>
      <c r="R59" s="43">
        <f>VLOOKUP($A59,CBLCM_Change_2013_17!$C:$G,4,FALSE)</f>
        <v>-1233.3632</v>
      </c>
      <c r="S59" s="43">
        <f>VLOOKUP($A59,CBLCM_Change_2013_17!$C:$G,5,FALSE)</f>
        <v>76.699399999999798</v>
      </c>
    </row>
    <row r="60" spans="1:19" x14ac:dyDescent="0.3">
      <c r="A60" s="9">
        <v>42033</v>
      </c>
      <c r="B60" s="9" t="s">
        <v>66</v>
      </c>
      <c r="C60" s="9" t="s">
        <v>77</v>
      </c>
      <c r="D60" s="2">
        <v>549.68951063330996</v>
      </c>
      <c r="E60" s="2">
        <v>-3882.6822607303729</v>
      </c>
      <c r="F60" s="2">
        <v>235.33864128199707</v>
      </c>
      <c r="G60" s="2">
        <v>3097.5820972000001</v>
      </c>
      <c r="H60" s="3">
        <v>3441.139116839393</v>
      </c>
      <c r="I60" s="3">
        <v>11743.184561401858</v>
      </c>
      <c r="J60" s="3">
        <v>-19011.576643553999</v>
      </c>
      <c r="K60" s="3">
        <v>3827.1806998999964</v>
      </c>
      <c r="L60" s="14">
        <f t="shared" si="6"/>
        <v>-2891.449606206083</v>
      </c>
      <c r="M60" s="14">
        <f t="shared" si="7"/>
        <v>-15625.866822132231</v>
      </c>
      <c r="N60" s="14">
        <f t="shared" si="8"/>
        <v>19246.915284835995</v>
      </c>
      <c r="O60" s="14">
        <f t="shared" si="9"/>
        <v>-729.59860269999626</v>
      </c>
      <c r="P60" s="43">
        <f>VLOOKUP($A60,CBLCM_Change_2013_17!$C:$G,2,FALSE)</f>
        <v>2.6895999999999498</v>
      </c>
      <c r="Q60" s="43">
        <f>VLOOKUP($A60,CBLCM_Change_2013_17!$C:$G,3,FALSE)</f>
        <v>-1.5020333333264</v>
      </c>
      <c r="R60" s="43">
        <f>VLOOKUP($A60,CBLCM_Change_2013_17!$C:$G,4,FALSE)</f>
        <v>-1.1986333333332</v>
      </c>
      <c r="S60" s="43">
        <f>VLOOKUP($A60,CBLCM_Change_2013_17!$C:$G,5,FALSE)</f>
        <v>1.10666666669203E-2</v>
      </c>
    </row>
    <row r="61" spans="1:19" x14ac:dyDescent="0.3">
      <c r="A61" s="9">
        <v>42035</v>
      </c>
      <c r="B61" s="9" t="s">
        <v>66</v>
      </c>
      <c r="C61" s="9" t="s">
        <v>78</v>
      </c>
      <c r="D61" s="2">
        <v>419.09901634259472</v>
      </c>
      <c r="E61" s="2">
        <v>-2524.7132713955571</v>
      </c>
      <c r="F61" s="2">
        <v>14.314854778656567</v>
      </c>
      <c r="G61" s="2">
        <v>2091.2979092000005</v>
      </c>
      <c r="H61" s="3">
        <v>872.20009377846077</v>
      </c>
      <c r="I61" s="3">
        <v>2560.3529111040471</v>
      </c>
      <c r="J61" s="3">
        <v>-3636.1234080854874</v>
      </c>
      <c r="K61" s="3">
        <v>203.56950029999825</v>
      </c>
      <c r="L61" s="14">
        <f t="shared" si="6"/>
        <v>-453.10107743586605</v>
      </c>
      <c r="M61" s="14">
        <f t="shared" si="7"/>
        <v>-5085.0661824996041</v>
      </c>
      <c r="N61" s="14">
        <f t="shared" si="8"/>
        <v>3650.4382628641438</v>
      </c>
      <c r="O61" s="14">
        <f t="shared" si="9"/>
        <v>1887.7284089000023</v>
      </c>
      <c r="P61" s="43">
        <f>VLOOKUP($A61,CBLCM_Change_2013_17!$C:$G,2,FALSE)</f>
        <v>178.279666666666</v>
      </c>
      <c r="Q61" s="43">
        <f>VLOOKUP($A61,CBLCM_Change_2013_17!$C:$G,3,FALSE)</f>
        <v>-89.245866666670594</v>
      </c>
      <c r="R61" s="43">
        <f>VLOOKUP($A61,CBLCM_Change_2013_17!$C:$G,4,FALSE)</f>
        <v>-92.0067999999997</v>
      </c>
      <c r="S61" s="43">
        <f>VLOOKUP($A61,CBLCM_Change_2013_17!$C:$G,5,FALSE)</f>
        <v>2.9730333333332299</v>
      </c>
    </row>
    <row r="62" spans="1:19" x14ac:dyDescent="0.3">
      <c r="A62" s="9">
        <v>42037</v>
      </c>
      <c r="B62" s="9" t="s">
        <v>66</v>
      </c>
      <c r="C62" s="9" t="s">
        <v>79</v>
      </c>
      <c r="D62" s="2">
        <v>422.22825702543935</v>
      </c>
      <c r="E62" s="2">
        <v>-766.22753114299485</v>
      </c>
      <c r="F62" s="2">
        <v>107.0914006949952</v>
      </c>
      <c r="G62" s="2">
        <v>236.91611999999986</v>
      </c>
      <c r="H62" s="3">
        <v>1011.2774795541371</v>
      </c>
      <c r="I62" s="3">
        <v>2469.3235804879992</v>
      </c>
      <c r="J62" s="3">
        <v>-3917.7563141160026</v>
      </c>
      <c r="K62" s="3">
        <v>437.1607699999995</v>
      </c>
      <c r="L62" s="14">
        <f t="shared" si="6"/>
        <v>-589.04922252869778</v>
      </c>
      <c r="M62" s="14">
        <f t="shared" si="7"/>
        <v>-3235.551111630994</v>
      </c>
      <c r="N62" s="14">
        <f t="shared" si="8"/>
        <v>4024.8477148109978</v>
      </c>
      <c r="O62" s="14">
        <f t="shared" si="9"/>
        <v>-200.24464999999964</v>
      </c>
      <c r="P62" s="43">
        <f>VLOOKUP($A62,CBLCM_Change_2013_17!$C:$G,2,FALSE)</f>
        <v>0</v>
      </c>
      <c r="Q62" s="43">
        <f>VLOOKUP($A62,CBLCM_Change_2013_17!$C:$G,3,FALSE)</f>
        <v>0</v>
      </c>
      <c r="R62" s="43">
        <f>VLOOKUP($A62,CBLCM_Change_2013_17!$C:$G,4,FALSE)</f>
        <v>0</v>
      </c>
      <c r="S62" s="43">
        <f>VLOOKUP($A62,CBLCM_Change_2013_17!$C:$G,5,FALSE)</f>
        <v>0</v>
      </c>
    </row>
    <row r="63" spans="1:19" x14ac:dyDescent="0.3">
      <c r="A63" s="9">
        <v>42041</v>
      </c>
      <c r="B63" s="9" t="s">
        <v>66</v>
      </c>
      <c r="C63" s="9" t="s">
        <v>80</v>
      </c>
      <c r="D63" s="2">
        <v>2181.317623249995</v>
      </c>
      <c r="E63" s="2">
        <v>-1714.4887703600043</v>
      </c>
      <c r="F63" s="2">
        <v>43.329642826098251</v>
      </c>
      <c r="G63" s="2">
        <v>-510.15468599999986</v>
      </c>
      <c r="H63" s="3">
        <v>7.4548714842117079</v>
      </c>
      <c r="I63" s="3">
        <v>-5015.7017030499965</v>
      </c>
      <c r="J63" s="3">
        <v>8577.2667861251975</v>
      </c>
      <c r="K63" s="3">
        <v>-3569.0047380000015</v>
      </c>
      <c r="L63" s="14">
        <f t="shared" si="6"/>
        <v>2173.8627517657833</v>
      </c>
      <c r="M63" s="14">
        <f t="shared" si="7"/>
        <v>3301.2129326899922</v>
      </c>
      <c r="N63" s="14">
        <f t="shared" si="8"/>
        <v>-8533.9371432990993</v>
      </c>
      <c r="O63" s="14">
        <f t="shared" si="9"/>
        <v>3058.8500520000016</v>
      </c>
      <c r="P63" s="43">
        <f>VLOOKUP($A63,CBLCM_Change_2013_17!$C:$G,2,FALSE)</f>
        <v>1784.60419999999</v>
      </c>
      <c r="Q63" s="43">
        <f>VLOOKUP($A63,CBLCM_Change_2013_17!$C:$G,3,FALSE)</f>
        <v>-423.53076666666601</v>
      </c>
      <c r="R63" s="43">
        <f>VLOOKUP($A63,CBLCM_Change_2013_17!$C:$G,4,FALSE)</f>
        <v>-1450.5849333333299</v>
      </c>
      <c r="S63" s="43">
        <f>VLOOKUP($A63,CBLCM_Change_2013_17!$C:$G,5,FALSE)</f>
        <v>89.511499999999998</v>
      </c>
    </row>
    <row r="64" spans="1:19" x14ac:dyDescent="0.3">
      <c r="A64" s="9">
        <v>42043</v>
      </c>
      <c r="B64" s="9" t="s">
        <v>66</v>
      </c>
      <c r="C64" s="9" t="s">
        <v>81</v>
      </c>
      <c r="D64" s="2">
        <v>806.97458127663947</v>
      </c>
      <c r="E64" s="2">
        <v>-1670.3349309859959</v>
      </c>
      <c r="F64" s="2">
        <v>-169.4224898833063</v>
      </c>
      <c r="G64" s="2">
        <v>1032.7914389968009</v>
      </c>
      <c r="H64" s="3">
        <v>510.70080116657005</v>
      </c>
      <c r="I64" s="3">
        <v>-572.9102221999965</v>
      </c>
      <c r="J64" s="3">
        <v>318.08384591950357</v>
      </c>
      <c r="K64" s="3">
        <v>-255.89197990000139</v>
      </c>
      <c r="L64" s="14">
        <f t="shared" si="6"/>
        <v>296.27378011006942</v>
      </c>
      <c r="M64" s="14">
        <f t="shared" si="7"/>
        <v>-1097.4247087859994</v>
      </c>
      <c r="N64" s="14">
        <f t="shared" si="8"/>
        <v>-487.50633580280987</v>
      </c>
      <c r="O64" s="14">
        <f t="shared" si="9"/>
        <v>1288.6834188968023</v>
      </c>
      <c r="P64" s="43">
        <f>VLOOKUP($A64,CBLCM_Change_2013_17!$C:$G,2,FALSE)</f>
        <v>777.25936666666598</v>
      </c>
      <c r="Q64" s="43">
        <f>VLOOKUP($A64,CBLCM_Change_2013_17!$C:$G,3,FALSE)</f>
        <v>-297.33456666666598</v>
      </c>
      <c r="R64" s="43">
        <f>VLOOKUP($A64,CBLCM_Change_2013_17!$C:$G,4,FALSE)</f>
        <v>-509.31979999999999</v>
      </c>
      <c r="S64" s="43">
        <f>VLOOKUP($A64,CBLCM_Change_2013_17!$C:$G,5,FALSE)</f>
        <v>29.3951666666667</v>
      </c>
    </row>
    <row r="65" spans="1:19" x14ac:dyDescent="0.3">
      <c r="A65" s="9">
        <v>42047</v>
      </c>
      <c r="B65" s="9" t="s">
        <v>66</v>
      </c>
      <c r="C65" s="9" t="s">
        <v>82</v>
      </c>
      <c r="D65" s="2">
        <v>654.40490818500052</v>
      </c>
      <c r="E65" s="2">
        <v>-3251.9823774999841</v>
      </c>
      <c r="F65" s="2">
        <v>-24.567235753000226</v>
      </c>
      <c r="G65" s="2">
        <v>2622.1633121000013</v>
      </c>
      <c r="H65" s="3">
        <v>592.49983650779859</v>
      </c>
      <c r="I65" s="3">
        <v>3112.6639000000278</v>
      </c>
      <c r="J65" s="3">
        <v>-4320.2196462619995</v>
      </c>
      <c r="K65" s="3">
        <v>615.04993630000172</v>
      </c>
      <c r="L65" s="14">
        <f t="shared" si="6"/>
        <v>61.905071677201931</v>
      </c>
      <c r="M65" s="14">
        <f t="shared" si="7"/>
        <v>-6364.6462775000118</v>
      </c>
      <c r="N65" s="14">
        <f t="shared" si="8"/>
        <v>4295.6524105089993</v>
      </c>
      <c r="O65" s="14">
        <f t="shared" si="9"/>
        <v>2007.1133757999996</v>
      </c>
      <c r="P65" s="43">
        <f>VLOOKUP($A65,CBLCM_Change_2013_17!$C:$G,2,FALSE)</f>
        <v>0</v>
      </c>
      <c r="Q65" s="43">
        <f>VLOOKUP($A65,CBLCM_Change_2013_17!$C:$G,3,FALSE)</f>
        <v>0</v>
      </c>
      <c r="R65" s="43">
        <f>VLOOKUP($A65,CBLCM_Change_2013_17!$C:$G,4,FALSE)</f>
        <v>0</v>
      </c>
      <c r="S65" s="43">
        <f>VLOOKUP($A65,CBLCM_Change_2013_17!$C:$G,5,FALSE)</f>
        <v>0</v>
      </c>
    </row>
    <row r="66" spans="1:19" x14ac:dyDescent="0.3">
      <c r="A66" s="9">
        <v>42055</v>
      </c>
      <c r="B66" s="9" t="s">
        <v>66</v>
      </c>
      <c r="C66" s="9" t="s">
        <v>83</v>
      </c>
      <c r="D66" s="2">
        <v>987.53592546600123</v>
      </c>
      <c r="E66" s="2">
        <v>-1569.4617834999913</v>
      </c>
      <c r="F66" s="2">
        <v>261.67502706190345</v>
      </c>
      <c r="G66" s="2">
        <v>320.25153474000035</v>
      </c>
      <c r="H66" s="3">
        <v>2.6632679003878366</v>
      </c>
      <c r="I66" s="3">
        <v>-6532.2713080000076</v>
      </c>
      <c r="J66" s="3">
        <v>8793.0992801885968</v>
      </c>
      <c r="K66" s="3">
        <v>-2263.4923067</v>
      </c>
      <c r="L66" s="14">
        <f t="shared" si="6"/>
        <v>984.87265756561339</v>
      </c>
      <c r="M66" s="14">
        <f t="shared" si="7"/>
        <v>4962.8095245000168</v>
      </c>
      <c r="N66" s="14">
        <f t="shared" si="8"/>
        <v>-8531.4242531266937</v>
      </c>
      <c r="O66" s="14">
        <f t="shared" si="9"/>
        <v>2583.7438414400003</v>
      </c>
      <c r="P66" s="43">
        <f>VLOOKUP($A66,CBLCM_Change_2013_17!$C:$G,2,FALSE)</f>
        <v>993.45073333333301</v>
      </c>
      <c r="Q66" s="43">
        <f>VLOOKUP($A66,CBLCM_Change_2013_17!$C:$G,3,FALSE)</f>
        <v>-143.146133333335</v>
      </c>
      <c r="R66" s="43">
        <f>VLOOKUP($A66,CBLCM_Change_2013_17!$C:$G,4,FALSE)</f>
        <v>-900.823166666666</v>
      </c>
      <c r="S66" s="43">
        <f>VLOOKUP($A66,CBLCM_Change_2013_17!$C:$G,5,FALSE)</f>
        <v>50.518666666666398</v>
      </c>
    </row>
    <row r="67" spans="1:19" x14ac:dyDescent="0.3">
      <c r="A67" s="9">
        <v>42057</v>
      </c>
      <c r="B67" s="9" t="s">
        <v>66</v>
      </c>
      <c r="C67" s="9" t="s">
        <v>84</v>
      </c>
      <c r="D67" s="2">
        <v>187.12810705699877</v>
      </c>
      <c r="E67" s="2">
        <v>-493.30677612999591</v>
      </c>
      <c r="F67" s="2">
        <v>181.9002559169964</v>
      </c>
      <c r="G67" s="2">
        <v>124.2783500000005</v>
      </c>
      <c r="H67" s="3">
        <v>279.16064832117979</v>
      </c>
      <c r="I67" s="3">
        <v>894.35371794999139</v>
      </c>
      <c r="J67" s="3">
        <v>-1352.6199590229994</v>
      </c>
      <c r="K67" s="3">
        <v>179.13091999999961</v>
      </c>
      <c r="L67" s="14">
        <f t="shared" si="6"/>
        <v>-92.03254126418102</v>
      </c>
      <c r="M67" s="14">
        <f t="shared" si="7"/>
        <v>-1387.6604940799873</v>
      </c>
      <c r="N67" s="14">
        <f t="shared" si="8"/>
        <v>1534.5202149399959</v>
      </c>
      <c r="O67" s="14">
        <f t="shared" si="9"/>
        <v>-54.852569999999105</v>
      </c>
      <c r="P67" s="43">
        <f>VLOOKUP($A67,CBLCM_Change_2013_17!$C:$G,2,FALSE)</f>
        <v>80.507966666666704</v>
      </c>
      <c r="Q67" s="43">
        <f>VLOOKUP($A67,CBLCM_Change_2013_17!$C:$G,3,FALSE)</f>
        <v>-72.021433333332695</v>
      </c>
      <c r="R67" s="43">
        <f>VLOOKUP($A67,CBLCM_Change_2013_17!$C:$G,4,FALSE)</f>
        <v>-9.3531000000004596</v>
      </c>
      <c r="S67" s="43">
        <f>VLOOKUP($A67,CBLCM_Change_2013_17!$C:$G,5,FALSE)</f>
        <v>0.86646666666652505</v>
      </c>
    </row>
    <row r="68" spans="1:19" x14ac:dyDescent="0.3">
      <c r="A68" s="9">
        <v>42061</v>
      </c>
      <c r="B68" s="9" t="s">
        <v>66</v>
      </c>
      <c r="C68" s="9" t="s">
        <v>85</v>
      </c>
      <c r="D68" s="2">
        <v>536.39847514649887</v>
      </c>
      <c r="E68" s="2">
        <v>-1141.3545299999892</v>
      </c>
      <c r="F68" s="2">
        <v>157.37487977246644</v>
      </c>
      <c r="G68" s="2">
        <v>447.56535900000017</v>
      </c>
      <c r="H68" s="3">
        <v>1694.3321453009012</v>
      </c>
      <c r="I68" s="3">
        <v>5496.3147130000007</v>
      </c>
      <c r="J68" s="3">
        <v>-7619.3999857787139</v>
      </c>
      <c r="K68" s="3">
        <v>428.76365919999989</v>
      </c>
      <c r="L68" s="14">
        <f t="shared" ref="L68:L131" si="17">(D68-H68)</f>
        <v>-1157.9336701544023</v>
      </c>
      <c r="M68" s="14">
        <f t="shared" ref="M68:M131" si="18">(E68-I68)</f>
        <v>-6637.6692429999894</v>
      </c>
      <c r="N68" s="14">
        <f t="shared" ref="N68:N131" si="19">(F68-J68)</f>
        <v>7776.7748655511805</v>
      </c>
      <c r="O68" s="14">
        <f t="shared" ref="O68:O131" si="20">(G68-K68)</f>
        <v>18.801699800000279</v>
      </c>
      <c r="P68" s="43">
        <f>VLOOKUP($A68,CBLCM_Change_2013_17!$C:$G,2,FALSE)</f>
        <v>481.90353333333297</v>
      </c>
      <c r="Q68" s="43">
        <f>VLOOKUP($A68,CBLCM_Change_2013_17!$C:$G,3,FALSE)</f>
        <v>-232.97186666666701</v>
      </c>
      <c r="R68" s="43">
        <f>VLOOKUP($A68,CBLCM_Change_2013_17!$C:$G,4,FALSE)</f>
        <v>-253.41826666666501</v>
      </c>
      <c r="S68" s="43">
        <f>VLOOKUP($A68,CBLCM_Change_2013_17!$C:$G,5,FALSE)</f>
        <v>4.4865666666664898</v>
      </c>
    </row>
    <row r="69" spans="1:19" x14ac:dyDescent="0.3">
      <c r="A69" s="9">
        <v>42063</v>
      </c>
      <c r="B69" s="9" t="s">
        <v>66</v>
      </c>
      <c r="C69" s="9" t="s">
        <v>86</v>
      </c>
      <c r="D69" s="2">
        <v>510.06033899999704</v>
      </c>
      <c r="E69" s="2">
        <v>-1289.8763399999589</v>
      </c>
      <c r="F69" s="2">
        <v>55.459599999999227</v>
      </c>
      <c r="G69" s="2">
        <v>724.24829999999929</v>
      </c>
      <c r="H69" s="3">
        <v>3776.2034999999983</v>
      </c>
      <c r="I69" s="3">
        <v>6771.8411999999726</v>
      </c>
      <c r="J69" s="3">
        <v>-11443.625255999999</v>
      </c>
      <c r="K69" s="3">
        <v>895.64210000000094</v>
      </c>
      <c r="L69" s="14">
        <f t="shared" si="17"/>
        <v>-3266.1431610000013</v>
      </c>
      <c r="M69" s="14">
        <f t="shared" si="18"/>
        <v>-8061.7175399999314</v>
      </c>
      <c r="N69" s="14">
        <f t="shared" si="19"/>
        <v>11499.084855999998</v>
      </c>
      <c r="O69" s="14">
        <f t="shared" si="20"/>
        <v>-171.39380000000165</v>
      </c>
      <c r="P69" s="43">
        <f>VLOOKUP($A69,CBLCM_Change_2013_17!$C:$G,2,FALSE)</f>
        <v>363.94159999999999</v>
      </c>
      <c r="Q69" s="43">
        <f>VLOOKUP($A69,CBLCM_Change_2013_17!$C:$G,3,FALSE)</f>
        <v>-207.21213333333299</v>
      </c>
      <c r="R69" s="43">
        <f>VLOOKUP($A69,CBLCM_Change_2013_17!$C:$G,4,FALSE)</f>
        <v>-163.070366666659</v>
      </c>
      <c r="S69" s="43">
        <f>VLOOKUP($A69,CBLCM_Change_2013_17!$C:$G,5,FALSE)</f>
        <v>6.3409666666671702</v>
      </c>
    </row>
    <row r="70" spans="1:19" x14ac:dyDescent="0.3">
      <c r="A70" s="9">
        <v>42065</v>
      </c>
      <c r="B70" s="9" t="s">
        <v>66</v>
      </c>
      <c r="C70" s="9" t="s">
        <v>87</v>
      </c>
      <c r="D70" s="2">
        <v>764.19888590000016</v>
      </c>
      <c r="E70" s="2">
        <v>-2082.8496440000104</v>
      </c>
      <c r="F70" s="2">
        <v>-124.47311419999934</v>
      </c>
      <c r="G70" s="2">
        <v>1443.0575199999985</v>
      </c>
      <c r="H70" s="3">
        <v>2498.6795235309964</v>
      </c>
      <c r="I70" s="3">
        <v>5956.3985960000018</v>
      </c>
      <c r="J70" s="3">
        <v>-10419.712553999998</v>
      </c>
      <c r="K70" s="3">
        <v>1964.6080199999997</v>
      </c>
      <c r="L70" s="14">
        <f t="shared" si="17"/>
        <v>-1734.4806376309962</v>
      </c>
      <c r="M70" s="14">
        <f t="shared" si="18"/>
        <v>-8039.2482400000117</v>
      </c>
      <c r="N70" s="14">
        <f t="shared" si="19"/>
        <v>10295.239439799998</v>
      </c>
      <c r="O70" s="14">
        <f t="shared" si="20"/>
        <v>-521.55050000000119</v>
      </c>
      <c r="P70" s="43">
        <f>VLOOKUP($A70,CBLCM_Change_2013_17!$C:$G,2,FALSE)</f>
        <v>27.501366666666801</v>
      </c>
      <c r="Q70" s="43">
        <f>VLOOKUP($A70,CBLCM_Change_2013_17!$C:$G,3,FALSE)</f>
        <v>-20.314266666669202</v>
      </c>
      <c r="R70" s="43">
        <f>VLOOKUP($A70,CBLCM_Change_2013_17!$C:$G,4,FALSE)</f>
        <v>-9.5827666666659503</v>
      </c>
      <c r="S70" s="43">
        <f>VLOOKUP($A70,CBLCM_Change_2013_17!$C:$G,5,FALSE)</f>
        <v>2.3956999999995201</v>
      </c>
    </row>
    <row r="71" spans="1:19" x14ac:dyDescent="0.3">
      <c r="A71" s="9">
        <v>42067</v>
      </c>
      <c r="B71" s="9" t="s">
        <v>66</v>
      </c>
      <c r="C71" s="9" t="s">
        <v>88</v>
      </c>
      <c r="D71" s="2">
        <v>187.69834949700115</v>
      </c>
      <c r="E71" s="2">
        <v>-1016.8773769997906</v>
      </c>
      <c r="F71" s="2">
        <v>277.78367977900052</v>
      </c>
      <c r="G71" s="2">
        <v>551.38102600000002</v>
      </c>
      <c r="H71" s="3">
        <v>6.6364438994088601</v>
      </c>
      <c r="I71" s="3">
        <v>-506.57222400757792</v>
      </c>
      <c r="J71" s="3">
        <v>609.61733987520165</v>
      </c>
      <c r="K71" s="3">
        <v>-109.69121300000006</v>
      </c>
      <c r="L71" s="14">
        <f t="shared" si="17"/>
        <v>181.06190559759227</v>
      </c>
      <c r="M71" s="14">
        <f t="shared" si="18"/>
        <v>-510.3051529922127</v>
      </c>
      <c r="N71" s="14">
        <f t="shared" si="19"/>
        <v>-331.83366009620113</v>
      </c>
      <c r="O71" s="14">
        <f t="shared" si="20"/>
        <v>661.07223900000008</v>
      </c>
      <c r="P71" s="43">
        <f>VLOOKUP($A71,CBLCM_Change_2013_17!$C:$G,2,FALSE)</f>
        <v>75.166233333333395</v>
      </c>
      <c r="Q71" s="43">
        <f>VLOOKUP($A71,CBLCM_Change_2013_17!$C:$G,3,FALSE)</f>
        <v>-27.594633333331199</v>
      </c>
      <c r="R71" s="43">
        <f>VLOOKUP($A71,CBLCM_Change_2013_17!$C:$G,4,FALSE)</f>
        <v>-50.861533333332297</v>
      </c>
      <c r="S71" s="43">
        <f>VLOOKUP($A71,CBLCM_Change_2013_17!$C:$G,5,FALSE)</f>
        <v>3.2900333333332599</v>
      </c>
    </row>
    <row r="72" spans="1:19" x14ac:dyDescent="0.3">
      <c r="A72" s="9">
        <v>42069</v>
      </c>
      <c r="B72" s="9" t="s">
        <v>66</v>
      </c>
      <c r="C72" s="9" t="s">
        <v>89</v>
      </c>
      <c r="D72" s="2">
        <v>893.1975490390023</v>
      </c>
      <c r="E72" s="2">
        <v>-716.37735382998562</v>
      </c>
      <c r="F72" s="2">
        <v>-81.460501499999822</v>
      </c>
      <c r="G72" s="2">
        <v>-95.33807150299981</v>
      </c>
      <c r="H72" s="3">
        <v>929.39769393299844</v>
      </c>
      <c r="I72" s="3">
        <v>-376.08414999899833</v>
      </c>
      <c r="J72" s="3">
        <v>-298.05349649999891</v>
      </c>
      <c r="K72" s="3">
        <v>-255.25359999899956</v>
      </c>
      <c r="L72" s="14">
        <f t="shared" si="17"/>
        <v>-36.200144893996139</v>
      </c>
      <c r="M72" s="14">
        <f t="shared" si="18"/>
        <v>-340.2932038309873</v>
      </c>
      <c r="N72" s="14">
        <f t="shared" si="19"/>
        <v>216.59299499999909</v>
      </c>
      <c r="O72" s="14">
        <f t="shared" si="20"/>
        <v>159.91552849599975</v>
      </c>
      <c r="P72" s="43">
        <f>VLOOKUP($A72,CBLCM_Change_2013_17!$C:$G,2,FALSE)</f>
        <v>340.783966666666</v>
      </c>
      <c r="Q72" s="43">
        <f>VLOOKUP($A72,CBLCM_Change_2013_17!$C:$G,3,FALSE)</f>
        <v>-270.28940000000199</v>
      </c>
      <c r="R72" s="43">
        <f>VLOOKUP($A72,CBLCM_Change_2013_17!$C:$G,4,FALSE)</f>
        <v>-75.017466666666607</v>
      </c>
      <c r="S72" s="43">
        <f>VLOOKUP($A72,CBLCM_Change_2013_17!$C:$G,5,FALSE)</f>
        <v>4.52283333333326</v>
      </c>
    </row>
    <row r="73" spans="1:19" x14ac:dyDescent="0.3">
      <c r="A73" s="9">
        <v>42071</v>
      </c>
      <c r="B73" s="9" t="s">
        <v>66</v>
      </c>
      <c r="C73" s="9" t="s">
        <v>90</v>
      </c>
      <c r="D73" s="2">
        <v>2687.5503108400026</v>
      </c>
      <c r="E73" s="2">
        <v>-973.90168279999762</v>
      </c>
      <c r="F73" s="2">
        <v>-273.77819750001163</v>
      </c>
      <c r="G73" s="2">
        <v>-1439.8677499999976</v>
      </c>
      <c r="H73" s="3">
        <v>109.40945395804965</v>
      </c>
      <c r="I73" s="3">
        <v>-2474.6968510000015</v>
      </c>
      <c r="J73" s="3">
        <v>4983.5673428999726</v>
      </c>
      <c r="K73" s="3">
        <v>-2618.2941900000005</v>
      </c>
      <c r="L73" s="14">
        <f t="shared" si="17"/>
        <v>2578.1408568819529</v>
      </c>
      <c r="M73" s="14">
        <f t="shared" si="18"/>
        <v>1500.7951682000039</v>
      </c>
      <c r="N73" s="14">
        <f t="shared" si="19"/>
        <v>-5257.3455403999842</v>
      </c>
      <c r="O73" s="14">
        <f t="shared" si="20"/>
        <v>1178.4264400000029</v>
      </c>
      <c r="P73" s="43">
        <f>VLOOKUP($A73,CBLCM_Change_2013_17!$C:$G,2,FALSE)</f>
        <v>2528.6506666666601</v>
      </c>
      <c r="Q73" s="43">
        <f>VLOOKUP($A73,CBLCM_Change_2013_17!$C:$G,3,FALSE)</f>
        <v>-516.97069999999997</v>
      </c>
      <c r="R73" s="43">
        <f>VLOOKUP($A73,CBLCM_Change_2013_17!$C:$G,4,FALSE)</f>
        <v>-2191.8056000000001</v>
      </c>
      <c r="S73" s="43">
        <f>VLOOKUP($A73,CBLCM_Change_2013_17!$C:$G,5,FALSE)</f>
        <v>180.126</v>
      </c>
    </row>
    <row r="74" spans="1:19" x14ac:dyDescent="0.3">
      <c r="A74" s="9">
        <v>42075</v>
      </c>
      <c r="B74" s="9" t="s">
        <v>66</v>
      </c>
      <c r="C74" s="9" t="s">
        <v>91</v>
      </c>
      <c r="D74" s="2">
        <v>1317.0977983100017</v>
      </c>
      <c r="E74" s="2">
        <v>-1054.8869357068043</v>
      </c>
      <c r="F74" s="2">
        <v>-127.54984967000382</v>
      </c>
      <c r="G74" s="2">
        <v>-134.66403082000033</v>
      </c>
      <c r="H74" s="3">
        <v>43.703272145624169</v>
      </c>
      <c r="I74" s="3">
        <v>-319.45625100000916</v>
      </c>
      <c r="J74" s="3">
        <v>531.13200984299465</v>
      </c>
      <c r="K74" s="3">
        <v>-255.38400799999908</v>
      </c>
      <c r="L74" s="14">
        <f t="shared" si="17"/>
        <v>1273.3945261643776</v>
      </c>
      <c r="M74" s="14">
        <f t="shared" si="18"/>
        <v>-735.43068470679509</v>
      </c>
      <c r="N74" s="14">
        <f t="shared" si="19"/>
        <v>-658.68185951299847</v>
      </c>
      <c r="O74" s="14">
        <f t="shared" si="20"/>
        <v>120.71997717999875</v>
      </c>
      <c r="P74" s="43">
        <f>VLOOKUP($A74,CBLCM_Change_2013_17!$C:$G,2,FALSE)</f>
        <v>617.84169999999995</v>
      </c>
      <c r="Q74" s="43">
        <f>VLOOKUP($A74,CBLCM_Change_2013_17!$C:$G,3,FALSE)</f>
        <v>-76.109733333333594</v>
      </c>
      <c r="R74" s="43">
        <f>VLOOKUP($A74,CBLCM_Change_2013_17!$C:$G,4,FALSE)</f>
        <v>-563.64936666666699</v>
      </c>
      <c r="S74" s="43">
        <f>VLOOKUP($A74,CBLCM_Change_2013_17!$C:$G,5,FALSE)</f>
        <v>21.917300000000001</v>
      </c>
    </row>
    <row r="75" spans="1:19" x14ac:dyDescent="0.3">
      <c r="A75" s="9">
        <v>42079</v>
      </c>
      <c r="B75" s="9" t="s">
        <v>66</v>
      </c>
      <c r="C75" s="9" t="s">
        <v>92</v>
      </c>
      <c r="D75" s="2">
        <v>1369.6938631598639</v>
      </c>
      <c r="E75" s="2">
        <v>-3033.3662626100049</v>
      </c>
      <c r="F75" s="2">
        <v>28.64812231329983</v>
      </c>
      <c r="G75" s="2">
        <v>1635.0199818619985</v>
      </c>
      <c r="H75" s="3">
        <v>3670.2007362621002</v>
      </c>
      <c r="I75" s="3">
        <v>7637.5757914999831</v>
      </c>
      <c r="J75" s="3">
        <v>-12596.529336797099</v>
      </c>
      <c r="K75" s="3">
        <v>1288.7888877000005</v>
      </c>
      <c r="L75" s="14">
        <f t="shared" si="17"/>
        <v>-2300.5068731022366</v>
      </c>
      <c r="M75" s="14">
        <f t="shared" si="18"/>
        <v>-10670.942054109988</v>
      </c>
      <c r="N75" s="14">
        <f t="shared" si="19"/>
        <v>12625.177459110399</v>
      </c>
      <c r="O75" s="14">
        <f t="shared" si="20"/>
        <v>346.23109416199804</v>
      </c>
      <c r="P75" s="43">
        <f>VLOOKUP($A75,CBLCM_Change_2013_17!$C:$G,2,FALSE)</f>
        <v>481.25886666666599</v>
      </c>
      <c r="Q75" s="43">
        <f>VLOOKUP($A75,CBLCM_Change_2013_17!$C:$G,3,FALSE)</f>
        <v>-381.841599999999</v>
      </c>
      <c r="R75" s="43">
        <f>VLOOKUP($A75,CBLCM_Change_2013_17!$C:$G,4,FALSE)</f>
        <v>-107.35943333333201</v>
      </c>
      <c r="S75" s="43">
        <f>VLOOKUP($A75,CBLCM_Change_2013_17!$C:$G,5,FALSE)</f>
        <v>7.9423666666667696</v>
      </c>
    </row>
    <row r="76" spans="1:19" x14ac:dyDescent="0.3">
      <c r="A76" s="9">
        <v>42081</v>
      </c>
      <c r="B76" s="9" t="s">
        <v>66</v>
      </c>
      <c r="C76" s="9" t="s">
        <v>93</v>
      </c>
      <c r="D76" s="2">
        <v>935.30465564984797</v>
      </c>
      <c r="E76" s="2">
        <v>-3264.8764560699065</v>
      </c>
      <c r="F76" s="2">
        <v>161.94562728632243</v>
      </c>
      <c r="G76" s="2">
        <v>2167.6397123999996</v>
      </c>
      <c r="H76" s="3">
        <v>770.76587656913534</v>
      </c>
      <c r="I76" s="3">
        <v>2632.639864600048</v>
      </c>
      <c r="J76" s="3">
        <v>-3688.7706599063204</v>
      </c>
      <c r="K76" s="3">
        <v>285.36209740000049</v>
      </c>
      <c r="L76" s="14">
        <f t="shared" si="17"/>
        <v>164.53877908071263</v>
      </c>
      <c r="M76" s="14">
        <f t="shared" si="18"/>
        <v>-5897.5163206699544</v>
      </c>
      <c r="N76" s="14">
        <f t="shared" si="19"/>
        <v>3850.716287192643</v>
      </c>
      <c r="O76" s="14">
        <f t="shared" si="20"/>
        <v>1882.2776149999991</v>
      </c>
      <c r="P76" s="43">
        <f>VLOOKUP($A76,CBLCM_Change_2013_17!$C:$G,2,FALSE)</f>
        <v>42.458233333332998</v>
      </c>
      <c r="Q76" s="43">
        <f>VLOOKUP($A76,CBLCM_Change_2013_17!$C:$G,3,FALSE)</f>
        <v>-29.836033333330299</v>
      </c>
      <c r="R76" s="43">
        <f>VLOOKUP($A76,CBLCM_Change_2013_17!$C:$G,4,FALSE)</f>
        <v>-16.375799999999799</v>
      </c>
      <c r="S76" s="43">
        <f>VLOOKUP($A76,CBLCM_Change_2013_17!$C:$G,5,FALSE)</f>
        <v>3.7538000000001901</v>
      </c>
    </row>
    <row r="77" spans="1:19" x14ac:dyDescent="0.3">
      <c r="A77" s="9">
        <v>42083</v>
      </c>
      <c r="B77" s="9" t="s">
        <v>66</v>
      </c>
      <c r="C77" s="9" t="s">
        <v>94</v>
      </c>
      <c r="D77" s="2">
        <v>485.02013730000147</v>
      </c>
      <c r="E77" s="2">
        <v>-4106.6469969999589</v>
      </c>
      <c r="F77" s="2">
        <v>75.845355489998582</v>
      </c>
      <c r="G77" s="2">
        <v>3545.7569000000003</v>
      </c>
      <c r="H77" s="3">
        <v>433.04922585335089</v>
      </c>
      <c r="I77" s="3">
        <v>1852.7577249999904</v>
      </c>
      <c r="J77" s="3">
        <v>-2470.2687323499995</v>
      </c>
      <c r="K77" s="3">
        <v>184.44729999999981</v>
      </c>
      <c r="L77" s="14">
        <f t="shared" si="17"/>
        <v>51.970911446650575</v>
      </c>
      <c r="M77" s="14">
        <f t="shared" si="18"/>
        <v>-5959.4047219999493</v>
      </c>
      <c r="N77" s="14">
        <f t="shared" si="19"/>
        <v>2546.1140878399979</v>
      </c>
      <c r="O77" s="14">
        <f t="shared" si="20"/>
        <v>3361.3096000000005</v>
      </c>
      <c r="P77" s="43">
        <f>VLOOKUP($A77,CBLCM_Change_2013_17!$C:$G,2,FALSE)</f>
        <v>7.0106333333333097</v>
      </c>
      <c r="Q77" s="43">
        <f>VLOOKUP($A77,CBLCM_Change_2013_17!$C:$G,3,FALSE)</f>
        <v>-6.0205000000029596</v>
      </c>
      <c r="R77" s="43">
        <f>VLOOKUP($A77,CBLCM_Change_2013_17!$C:$G,4,FALSE)</f>
        <v>-0.99009999999846798</v>
      </c>
      <c r="S77" s="43">
        <f>VLOOKUP($A77,CBLCM_Change_2013_17!$C:$G,5,FALSE)</f>
        <v>0</v>
      </c>
    </row>
    <row r="78" spans="1:19" x14ac:dyDescent="0.3">
      <c r="A78" s="9">
        <v>42087</v>
      </c>
      <c r="B78" s="9" t="s">
        <v>66</v>
      </c>
      <c r="C78" s="9" t="s">
        <v>95</v>
      </c>
      <c r="D78" s="2">
        <v>308.75270444199896</v>
      </c>
      <c r="E78" s="2">
        <v>-421.67018519999169</v>
      </c>
      <c r="F78" s="2">
        <v>-9.0927709073003342</v>
      </c>
      <c r="G78" s="2">
        <v>122.01804009999978</v>
      </c>
      <c r="H78" s="3">
        <v>56.660988941601488</v>
      </c>
      <c r="I78" s="3">
        <v>-166.63734899999645</v>
      </c>
      <c r="J78" s="3">
        <v>133.06679391360262</v>
      </c>
      <c r="K78" s="3">
        <v>-23.076733799999602</v>
      </c>
      <c r="L78" s="14">
        <f t="shared" si="17"/>
        <v>252.09171550039747</v>
      </c>
      <c r="M78" s="14">
        <f t="shared" si="18"/>
        <v>-255.03283619999524</v>
      </c>
      <c r="N78" s="14">
        <f t="shared" si="19"/>
        <v>-142.15956482090297</v>
      </c>
      <c r="O78" s="14">
        <f t="shared" si="20"/>
        <v>145.09477389999938</v>
      </c>
      <c r="P78" s="43">
        <f>VLOOKUP($A78,CBLCM_Change_2013_17!$C:$G,2,FALSE)</f>
        <v>166.11669999999901</v>
      </c>
      <c r="Q78" s="43">
        <f>VLOOKUP($A78,CBLCM_Change_2013_17!$C:$G,3,FALSE)</f>
        <v>-63.250433333338897</v>
      </c>
      <c r="R78" s="43">
        <f>VLOOKUP($A78,CBLCM_Change_2013_17!$C:$G,4,FALSE)</f>
        <v>-107.37479999999999</v>
      </c>
      <c r="S78" s="43">
        <f>VLOOKUP($A78,CBLCM_Change_2013_17!$C:$G,5,FALSE)</f>
        <v>4.5085000000000903</v>
      </c>
    </row>
    <row r="79" spans="1:19" x14ac:dyDescent="0.3">
      <c r="A79" s="9">
        <v>42093</v>
      </c>
      <c r="B79" s="9" t="s">
        <v>66</v>
      </c>
      <c r="C79" s="9" t="s">
        <v>96</v>
      </c>
      <c r="D79" s="2">
        <v>137.86280538560038</v>
      </c>
      <c r="E79" s="2">
        <v>-143.79371289999983</v>
      </c>
      <c r="F79" s="2">
        <v>14.269940339999401</v>
      </c>
      <c r="G79" s="2">
        <v>-8.3393670000000384</v>
      </c>
      <c r="H79" s="3">
        <v>802.40370801000029</v>
      </c>
      <c r="I79" s="3">
        <v>844.97069219999844</v>
      </c>
      <c r="J79" s="3">
        <v>-1816.396406979999</v>
      </c>
      <c r="K79" s="3">
        <v>169.02372000000014</v>
      </c>
      <c r="L79" s="14">
        <f t="shared" si="17"/>
        <v>-664.54090262439991</v>
      </c>
      <c r="M79" s="14">
        <f t="shared" si="18"/>
        <v>-988.76440509999827</v>
      </c>
      <c r="N79" s="14">
        <f t="shared" si="19"/>
        <v>1830.6663473199985</v>
      </c>
      <c r="O79" s="14">
        <f t="shared" si="20"/>
        <v>-177.36308700000018</v>
      </c>
      <c r="P79" s="43">
        <f>VLOOKUP($A79,CBLCM_Change_2013_17!$C:$G,2,FALSE)</f>
        <v>152.35709999999901</v>
      </c>
      <c r="Q79" s="43">
        <f>VLOOKUP($A79,CBLCM_Change_2013_17!$C:$G,3,FALSE)</f>
        <v>-37.111499999999701</v>
      </c>
      <c r="R79" s="43">
        <f>VLOOKUP($A79,CBLCM_Change_2013_17!$C:$G,4,FALSE)</f>
        <v>-115.70610000000001</v>
      </c>
      <c r="S79" s="43">
        <f>VLOOKUP($A79,CBLCM_Change_2013_17!$C:$G,5,FALSE)</f>
        <v>0.46053333333333002</v>
      </c>
    </row>
    <row r="80" spans="1:19" x14ac:dyDescent="0.3">
      <c r="A80" s="9">
        <v>42097</v>
      </c>
      <c r="B80" s="9" t="s">
        <v>66</v>
      </c>
      <c r="C80" s="9" t="s">
        <v>97</v>
      </c>
      <c r="D80" s="2">
        <v>577.40417201299829</v>
      </c>
      <c r="E80" s="2">
        <v>-1608.6576260000006</v>
      </c>
      <c r="F80" s="2">
        <v>139.44693846000982</v>
      </c>
      <c r="G80" s="2">
        <v>891.79923199999757</v>
      </c>
      <c r="H80" s="3">
        <v>0.16079800963734669</v>
      </c>
      <c r="I80" s="3">
        <v>-1723.5077375000037</v>
      </c>
      <c r="J80" s="3">
        <v>2843.2441163400981</v>
      </c>
      <c r="K80" s="3">
        <v>-1119.9025419999998</v>
      </c>
      <c r="L80" s="14">
        <f t="shared" si="17"/>
        <v>577.24337400336094</v>
      </c>
      <c r="M80" s="14">
        <f t="shared" si="18"/>
        <v>114.85011150000309</v>
      </c>
      <c r="N80" s="14">
        <f t="shared" si="19"/>
        <v>-2703.7971778800884</v>
      </c>
      <c r="O80" s="14">
        <f t="shared" si="20"/>
        <v>2011.7017739999974</v>
      </c>
      <c r="P80" s="43">
        <f>VLOOKUP($A80,CBLCM_Change_2013_17!$C:$G,2,FALSE)</f>
        <v>0</v>
      </c>
      <c r="Q80" s="43">
        <f>VLOOKUP($A80,CBLCM_Change_2013_17!$C:$G,3,FALSE)</f>
        <v>0</v>
      </c>
      <c r="R80" s="43">
        <f>VLOOKUP($A80,CBLCM_Change_2013_17!$C:$G,4,FALSE)</f>
        <v>0</v>
      </c>
      <c r="S80" s="43">
        <f>VLOOKUP($A80,CBLCM_Change_2013_17!$C:$G,5,FALSE)</f>
        <v>0</v>
      </c>
    </row>
    <row r="81" spans="1:19" x14ac:dyDescent="0.3">
      <c r="A81" s="9">
        <v>42099</v>
      </c>
      <c r="B81" s="9" t="s">
        <v>66</v>
      </c>
      <c r="C81" s="9" t="s">
        <v>98</v>
      </c>
      <c r="D81" s="2">
        <v>369.94053443390123</v>
      </c>
      <c r="E81" s="2">
        <v>-935.69624910999028</v>
      </c>
      <c r="F81" s="2">
        <v>204.75540346546316</v>
      </c>
      <c r="G81" s="2">
        <v>361.0067855999996</v>
      </c>
      <c r="H81" s="3">
        <v>725.12800558206004</v>
      </c>
      <c r="I81" s="3">
        <v>1407.5232096999957</v>
      </c>
      <c r="J81" s="3">
        <v>-2206.0501918618234</v>
      </c>
      <c r="K81" s="3">
        <v>73.380677000000105</v>
      </c>
      <c r="L81" s="14">
        <f t="shared" si="17"/>
        <v>-355.18747114815881</v>
      </c>
      <c r="M81" s="14">
        <f t="shared" si="18"/>
        <v>-2343.219458809986</v>
      </c>
      <c r="N81" s="14">
        <f t="shared" si="19"/>
        <v>2410.8055953272865</v>
      </c>
      <c r="O81" s="14">
        <f t="shared" si="20"/>
        <v>287.6261085999995</v>
      </c>
      <c r="P81" s="43">
        <f>VLOOKUP($A81,CBLCM_Change_2013_17!$C:$G,2,FALSE)</f>
        <v>332.82103333333299</v>
      </c>
      <c r="Q81" s="43">
        <f>VLOOKUP($A81,CBLCM_Change_2013_17!$C:$G,3,FALSE)</f>
        <v>-142.23273333333</v>
      </c>
      <c r="R81" s="43">
        <f>VLOOKUP($A81,CBLCM_Change_2013_17!$C:$G,4,FALSE)</f>
        <v>-196.22399999999899</v>
      </c>
      <c r="S81" s="43">
        <f>VLOOKUP($A81,CBLCM_Change_2013_17!$C:$G,5,FALSE)</f>
        <v>5.6356666666666504</v>
      </c>
    </row>
    <row r="82" spans="1:19" x14ac:dyDescent="0.3">
      <c r="A82" s="9">
        <v>42105</v>
      </c>
      <c r="B82" s="9" t="s">
        <v>66</v>
      </c>
      <c r="C82" s="9" t="s">
        <v>99</v>
      </c>
      <c r="D82" s="2">
        <v>485.84917405999818</v>
      </c>
      <c r="E82" s="2">
        <v>-5244.7395281000654</v>
      </c>
      <c r="F82" s="2">
        <v>-13.91663693569749</v>
      </c>
      <c r="G82" s="2">
        <v>4772.7998829999997</v>
      </c>
      <c r="H82" s="3">
        <v>569.5882444521809</v>
      </c>
      <c r="I82" s="3">
        <v>2054.932539299994</v>
      </c>
      <c r="J82" s="3">
        <v>-2835.1599240361984</v>
      </c>
      <c r="K82" s="3">
        <v>210.62888999999996</v>
      </c>
      <c r="L82" s="14">
        <f t="shared" si="17"/>
        <v>-83.739070392182725</v>
      </c>
      <c r="M82" s="14">
        <f t="shared" si="18"/>
        <v>-7299.6720674000589</v>
      </c>
      <c r="N82" s="14">
        <f t="shared" si="19"/>
        <v>2821.2432871005008</v>
      </c>
      <c r="O82" s="14">
        <f t="shared" si="20"/>
        <v>4562.1709929999997</v>
      </c>
      <c r="P82" s="43">
        <f>VLOOKUP($A82,CBLCM_Change_2013_17!$C:$G,2,FALSE)</f>
        <v>98.025400000000104</v>
      </c>
      <c r="Q82" s="43">
        <f>VLOOKUP($A82,CBLCM_Change_2013_17!$C:$G,3,FALSE)</f>
        <v>-55.073166666665898</v>
      </c>
      <c r="R82" s="43">
        <f>VLOOKUP($A82,CBLCM_Change_2013_17!$C:$G,4,FALSE)</f>
        <v>-44.539900000000301</v>
      </c>
      <c r="S82" s="43">
        <f>VLOOKUP($A82,CBLCM_Change_2013_17!$C:$G,5,FALSE)</f>
        <v>1.58786666666679</v>
      </c>
    </row>
    <row r="83" spans="1:19" x14ac:dyDescent="0.3">
      <c r="A83" s="9">
        <v>42107</v>
      </c>
      <c r="B83" s="9" t="s">
        <v>66</v>
      </c>
      <c r="C83" s="9" t="s">
        <v>100</v>
      </c>
      <c r="D83" s="2">
        <v>517.02944124889825</v>
      </c>
      <c r="E83" s="2">
        <v>-4043.016685000016</v>
      </c>
      <c r="F83" s="2">
        <v>261.67757479406788</v>
      </c>
      <c r="G83" s="2">
        <v>3264.2829039999997</v>
      </c>
      <c r="H83" s="3">
        <v>540.17547894569907</v>
      </c>
      <c r="I83" s="3">
        <v>443.4837988999634</v>
      </c>
      <c r="J83" s="3">
        <v>-1098.3936109999977</v>
      </c>
      <c r="K83" s="3">
        <v>114.76056999999855</v>
      </c>
      <c r="L83" s="14">
        <f t="shared" si="17"/>
        <v>-23.146037696800818</v>
      </c>
      <c r="M83" s="14">
        <f t="shared" si="18"/>
        <v>-4486.5004838999794</v>
      </c>
      <c r="N83" s="14">
        <f t="shared" si="19"/>
        <v>1360.0711857940655</v>
      </c>
      <c r="O83" s="14">
        <f t="shared" si="20"/>
        <v>3149.5223340000011</v>
      </c>
      <c r="P83" s="43">
        <f>VLOOKUP($A83,CBLCM_Change_2013_17!$C:$G,2,FALSE)</f>
        <v>274.23996666666602</v>
      </c>
      <c r="Q83" s="43">
        <f>VLOOKUP($A83,CBLCM_Change_2013_17!$C:$G,3,FALSE)</f>
        <v>-213.25123333334099</v>
      </c>
      <c r="R83" s="43">
        <f>VLOOKUP($A83,CBLCM_Change_2013_17!$C:$G,4,FALSE)</f>
        <v>-62.778499999999703</v>
      </c>
      <c r="S83" s="43">
        <f>VLOOKUP($A83,CBLCM_Change_2013_17!$C:$G,5,FALSE)</f>
        <v>1.78959999999976</v>
      </c>
    </row>
    <row r="84" spans="1:19" x14ac:dyDescent="0.3">
      <c r="A84" s="9">
        <v>42109</v>
      </c>
      <c r="B84" s="9" t="s">
        <v>66</v>
      </c>
      <c r="C84" s="9" t="s">
        <v>101</v>
      </c>
      <c r="D84" s="2">
        <v>424.09975248755961</v>
      </c>
      <c r="E84" s="2">
        <v>-488.28460840000707</v>
      </c>
      <c r="F84" s="2">
        <v>42.853032163004571</v>
      </c>
      <c r="G84" s="2">
        <v>21.336379999999735</v>
      </c>
      <c r="H84" s="3">
        <v>-1.8778534706029859E-3</v>
      </c>
      <c r="I84" s="3">
        <v>-2256.0211036000042</v>
      </c>
      <c r="J84" s="3">
        <v>3195.3848271039969</v>
      </c>
      <c r="K84" s="3">
        <v>-939.35315000000082</v>
      </c>
      <c r="L84" s="14">
        <f t="shared" si="17"/>
        <v>424.10163034103022</v>
      </c>
      <c r="M84" s="14">
        <f t="shared" si="18"/>
        <v>1767.7364951999971</v>
      </c>
      <c r="N84" s="14">
        <f t="shared" si="19"/>
        <v>-3152.5317949409923</v>
      </c>
      <c r="O84" s="14">
        <f t="shared" si="20"/>
        <v>960.68953000000056</v>
      </c>
      <c r="P84" s="43">
        <f>VLOOKUP($A84,CBLCM_Change_2013_17!$C:$G,2,FALSE)</f>
        <v>184.28846666666601</v>
      </c>
      <c r="Q84" s="43">
        <f>VLOOKUP($A84,CBLCM_Change_2013_17!$C:$G,3,FALSE)</f>
        <v>-49.867866666666302</v>
      </c>
      <c r="R84" s="43">
        <f>VLOOKUP($A84,CBLCM_Change_2013_17!$C:$G,4,FALSE)</f>
        <v>-140.40656666666499</v>
      </c>
      <c r="S84" s="43">
        <f>VLOOKUP($A84,CBLCM_Change_2013_17!$C:$G,5,FALSE)</f>
        <v>5.9860333333331504</v>
      </c>
    </row>
    <row r="85" spans="1:19" x14ac:dyDescent="0.3">
      <c r="A85" s="9">
        <v>42111</v>
      </c>
      <c r="B85" s="9" t="s">
        <v>66</v>
      </c>
      <c r="C85" s="9" t="s">
        <v>41</v>
      </c>
      <c r="D85" s="2">
        <v>637.78295569999682</v>
      </c>
      <c r="E85" s="2">
        <v>-3067.5235439999951</v>
      </c>
      <c r="F85" s="2">
        <v>-107.65511730001074</v>
      </c>
      <c r="G85" s="2">
        <v>2537.4190499999968</v>
      </c>
      <c r="H85" s="3">
        <v>1466.6265665586775</v>
      </c>
      <c r="I85" s="3">
        <v>2855.2528119999915</v>
      </c>
      <c r="J85" s="3">
        <v>-4832.3151046000066</v>
      </c>
      <c r="K85" s="3">
        <v>510.489840000002</v>
      </c>
      <c r="L85" s="14">
        <f t="shared" si="17"/>
        <v>-828.84361085868068</v>
      </c>
      <c r="M85" s="14">
        <f t="shared" si="18"/>
        <v>-5922.7763559999867</v>
      </c>
      <c r="N85" s="14">
        <f t="shared" si="19"/>
        <v>4724.6599872999959</v>
      </c>
      <c r="O85" s="14">
        <f t="shared" si="20"/>
        <v>2026.9292099999948</v>
      </c>
      <c r="P85" s="43">
        <f>VLOOKUP($A85,CBLCM_Change_2013_17!$C:$G,2,FALSE)</f>
        <v>0</v>
      </c>
      <c r="Q85" s="43">
        <f>VLOOKUP($A85,CBLCM_Change_2013_17!$C:$G,3,FALSE)</f>
        <v>0</v>
      </c>
      <c r="R85" s="43">
        <f>VLOOKUP($A85,CBLCM_Change_2013_17!$C:$G,4,FALSE)</f>
        <v>0</v>
      </c>
      <c r="S85" s="43">
        <f>VLOOKUP($A85,CBLCM_Change_2013_17!$C:$G,5,FALSE)</f>
        <v>0</v>
      </c>
    </row>
    <row r="86" spans="1:19" x14ac:dyDescent="0.3">
      <c r="A86" s="9">
        <v>42113</v>
      </c>
      <c r="B86" s="9" t="s">
        <v>66</v>
      </c>
      <c r="C86" s="9" t="s">
        <v>102</v>
      </c>
      <c r="D86" s="2">
        <v>203.86680048609972</v>
      </c>
      <c r="E86" s="2">
        <v>-756.2893200400199</v>
      </c>
      <c r="F86" s="2">
        <v>61.405363064297617</v>
      </c>
      <c r="G86" s="2">
        <v>491.00443014299981</v>
      </c>
      <c r="H86" s="3">
        <v>164.81335613630299</v>
      </c>
      <c r="I86" s="3">
        <v>69.588798339989353</v>
      </c>
      <c r="J86" s="3">
        <v>-236.40782047498897</v>
      </c>
      <c r="K86" s="3">
        <v>2.0297668800003521</v>
      </c>
      <c r="L86" s="14">
        <f t="shared" si="17"/>
        <v>39.053444349796735</v>
      </c>
      <c r="M86" s="14">
        <f t="shared" si="18"/>
        <v>-825.87811838000925</v>
      </c>
      <c r="N86" s="14">
        <f t="shared" si="19"/>
        <v>297.81318353928657</v>
      </c>
      <c r="O86" s="14">
        <f t="shared" si="20"/>
        <v>488.97466326299946</v>
      </c>
      <c r="P86" s="43">
        <f>VLOOKUP($A86,CBLCM_Change_2013_17!$C:$G,2,FALSE)</f>
        <v>1.97976666666672</v>
      </c>
      <c r="Q86" s="43">
        <f>VLOOKUP($A86,CBLCM_Change_2013_17!$C:$G,3,FALSE)</f>
        <v>-1.7542999999978499</v>
      </c>
      <c r="R86" s="43">
        <f>VLOOKUP($A86,CBLCM_Change_2013_17!$C:$G,4,FALSE)</f>
        <v>-0.30089999999968098</v>
      </c>
      <c r="S86" s="43">
        <f>VLOOKUP($A86,CBLCM_Change_2013_17!$C:$G,5,FALSE)</f>
        <v>7.5233333333403096E-2</v>
      </c>
    </row>
    <row r="87" spans="1:19" x14ac:dyDescent="0.3">
      <c r="A87" s="9">
        <v>42115</v>
      </c>
      <c r="B87" s="9" t="s">
        <v>66</v>
      </c>
      <c r="C87" s="9" t="s">
        <v>103</v>
      </c>
      <c r="D87" s="2">
        <v>1081.0031042399985</v>
      </c>
      <c r="E87" s="2">
        <v>-2517.7078443054997</v>
      </c>
      <c r="F87" s="2">
        <v>380.34352487993169</v>
      </c>
      <c r="G87" s="2">
        <v>1056.3845149999979</v>
      </c>
      <c r="H87" s="3">
        <v>1861.9922708199995</v>
      </c>
      <c r="I87" s="3">
        <v>9170.5482742000331</v>
      </c>
      <c r="J87" s="3">
        <v>-12392.374368301067</v>
      </c>
      <c r="K87" s="3">
        <v>1359.868781000001</v>
      </c>
      <c r="L87" s="14">
        <f t="shared" si="17"/>
        <v>-780.98916658000098</v>
      </c>
      <c r="M87" s="14">
        <f t="shared" si="18"/>
        <v>-11688.256118505533</v>
      </c>
      <c r="N87" s="14">
        <f t="shared" si="19"/>
        <v>12772.717893180999</v>
      </c>
      <c r="O87" s="14">
        <f t="shared" si="20"/>
        <v>-303.48426600000312</v>
      </c>
      <c r="P87" s="43">
        <f>VLOOKUP($A87,CBLCM_Change_2013_17!$C:$G,2,FALSE)</f>
        <v>0</v>
      </c>
      <c r="Q87" s="43">
        <f>VLOOKUP($A87,CBLCM_Change_2013_17!$C:$G,3,FALSE)</f>
        <v>0</v>
      </c>
      <c r="R87" s="43">
        <f>VLOOKUP($A87,CBLCM_Change_2013_17!$C:$G,4,FALSE)</f>
        <v>0</v>
      </c>
      <c r="S87" s="43">
        <f>VLOOKUP($A87,CBLCM_Change_2013_17!$C:$G,5,FALSE)</f>
        <v>0</v>
      </c>
    </row>
    <row r="88" spans="1:19" x14ac:dyDescent="0.3">
      <c r="A88" s="9">
        <v>42117</v>
      </c>
      <c r="B88" s="9" t="s">
        <v>66</v>
      </c>
      <c r="C88" s="9" t="s">
        <v>63</v>
      </c>
      <c r="D88" s="2">
        <v>703.8189258197807</v>
      </c>
      <c r="E88" s="2">
        <v>-2494.0804457580052</v>
      </c>
      <c r="F88" s="2">
        <v>-59.224187979100222</v>
      </c>
      <c r="G88" s="2">
        <v>1849.5117828000002</v>
      </c>
      <c r="H88" s="3">
        <v>3.4326881726656211E-3</v>
      </c>
      <c r="I88" s="3">
        <v>-4774.9139220999941</v>
      </c>
      <c r="J88" s="3">
        <v>8785.7624477829067</v>
      </c>
      <c r="K88" s="3">
        <v>-4010.8599899999972</v>
      </c>
      <c r="L88" s="14">
        <f t="shared" si="17"/>
        <v>703.81549313160804</v>
      </c>
      <c r="M88" s="14">
        <f t="shared" si="18"/>
        <v>2280.8334763419889</v>
      </c>
      <c r="N88" s="14">
        <f t="shared" si="19"/>
        <v>-8844.9866357620067</v>
      </c>
      <c r="O88" s="14">
        <f t="shared" si="20"/>
        <v>5860.3717727999974</v>
      </c>
      <c r="P88" s="43">
        <f>VLOOKUP($A88,CBLCM_Change_2013_17!$C:$G,2,FALSE)</f>
        <v>0</v>
      </c>
      <c r="Q88" s="43">
        <f>VLOOKUP($A88,CBLCM_Change_2013_17!$C:$G,3,FALSE)</f>
        <v>0</v>
      </c>
      <c r="R88" s="43">
        <f>VLOOKUP($A88,CBLCM_Change_2013_17!$C:$G,4,FALSE)</f>
        <v>0</v>
      </c>
      <c r="S88" s="43">
        <f>VLOOKUP($A88,CBLCM_Change_2013_17!$C:$G,5,FALSE)</f>
        <v>0</v>
      </c>
    </row>
    <row r="89" spans="1:19" x14ac:dyDescent="0.3">
      <c r="A89" s="9">
        <v>42119</v>
      </c>
      <c r="B89" s="9" t="s">
        <v>66</v>
      </c>
      <c r="C89" s="9" t="s">
        <v>104</v>
      </c>
      <c r="D89" s="2">
        <v>319.9511333699752</v>
      </c>
      <c r="E89" s="2">
        <v>-623.19811920000302</v>
      </c>
      <c r="F89" s="2">
        <v>-56.662910326109454</v>
      </c>
      <c r="G89" s="2">
        <v>359.90621730000021</v>
      </c>
      <c r="H89" s="3">
        <v>307.11515952198693</v>
      </c>
      <c r="I89" s="3">
        <v>128.64747720001378</v>
      </c>
      <c r="J89" s="3">
        <v>-455.33419261136919</v>
      </c>
      <c r="K89" s="3">
        <v>19.561828300000343</v>
      </c>
      <c r="L89" s="14">
        <f t="shared" si="17"/>
        <v>12.835973847988271</v>
      </c>
      <c r="M89" s="14">
        <f t="shared" si="18"/>
        <v>-751.8455964000168</v>
      </c>
      <c r="N89" s="14">
        <f t="shared" si="19"/>
        <v>398.67128228525974</v>
      </c>
      <c r="O89" s="14">
        <f t="shared" si="20"/>
        <v>340.34438899999986</v>
      </c>
      <c r="P89" s="43">
        <f>VLOOKUP($A89,CBLCM_Change_2013_17!$C:$G,2,FALSE)</f>
        <v>280.63486666666603</v>
      </c>
      <c r="Q89" s="43">
        <f>VLOOKUP($A89,CBLCM_Change_2013_17!$C:$G,3,FALSE)</f>
        <v>-63.987733333332798</v>
      </c>
      <c r="R89" s="43">
        <f>VLOOKUP($A89,CBLCM_Change_2013_17!$C:$G,4,FALSE)</f>
        <v>-234.04199999999901</v>
      </c>
      <c r="S89" s="43">
        <f>VLOOKUP($A89,CBLCM_Change_2013_17!$C:$G,5,FALSE)</f>
        <v>17.395</v>
      </c>
    </row>
    <row r="90" spans="1:19" x14ac:dyDescent="0.3">
      <c r="A90" s="9">
        <v>42127</v>
      </c>
      <c r="B90" s="9" t="s">
        <v>66</v>
      </c>
      <c r="C90" s="9" t="s">
        <v>105</v>
      </c>
      <c r="D90" s="2">
        <v>730.75363850000076</v>
      </c>
      <c r="E90" s="2">
        <v>-671.92249099999754</v>
      </c>
      <c r="F90" s="2">
        <v>-19.288058530001997</v>
      </c>
      <c r="G90" s="2">
        <v>-39.534596000001329</v>
      </c>
      <c r="H90" s="3">
        <v>1031.4667822773208</v>
      </c>
      <c r="I90" s="3">
        <v>5030.602449999993</v>
      </c>
      <c r="J90" s="3">
        <v>-6453.3122416500028</v>
      </c>
      <c r="K90" s="3">
        <v>391.32831500000066</v>
      </c>
      <c r="L90" s="14">
        <f t="shared" si="17"/>
        <v>-300.71314377732006</v>
      </c>
      <c r="M90" s="14">
        <f t="shared" si="18"/>
        <v>-5702.5249409999906</v>
      </c>
      <c r="N90" s="14">
        <f t="shared" si="19"/>
        <v>6434.024183120001</v>
      </c>
      <c r="O90" s="14">
        <f t="shared" si="20"/>
        <v>-430.86291100000199</v>
      </c>
      <c r="P90" s="43">
        <f>VLOOKUP($A90,CBLCM_Change_2013_17!$C:$G,2,FALSE)</f>
        <v>66.062433333333303</v>
      </c>
      <c r="Q90" s="43">
        <f>VLOOKUP($A90,CBLCM_Change_2013_17!$C:$G,3,FALSE)</f>
        <v>-45.591399999997002</v>
      </c>
      <c r="R90" s="43">
        <f>VLOOKUP($A90,CBLCM_Change_2013_17!$C:$G,4,FALSE)</f>
        <v>-21.7748333333349</v>
      </c>
      <c r="S90" s="43">
        <f>VLOOKUP($A90,CBLCM_Change_2013_17!$C:$G,5,FALSE)</f>
        <v>1.30376666666678</v>
      </c>
    </row>
    <row r="91" spans="1:19" x14ac:dyDescent="0.3">
      <c r="A91" s="9">
        <v>42131</v>
      </c>
      <c r="B91" s="9" t="s">
        <v>66</v>
      </c>
      <c r="C91" s="9" t="s">
        <v>106</v>
      </c>
      <c r="D91" s="2">
        <v>388.81973536100082</v>
      </c>
      <c r="E91" s="2">
        <v>-526.02957929997683</v>
      </c>
      <c r="F91" s="2">
        <v>111.42250795999972</v>
      </c>
      <c r="G91" s="2">
        <v>25.766716000000088</v>
      </c>
      <c r="H91" s="3">
        <v>289.69727314635895</v>
      </c>
      <c r="I91" s="3">
        <v>1028.7796950000093</v>
      </c>
      <c r="J91" s="3">
        <v>-1601.0900175700008</v>
      </c>
      <c r="K91" s="3">
        <v>282.59557300000051</v>
      </c>
      <c r="L91" s="14">
        <f t="shared" si="17"/>
        <v>99.122462214641871</v>
      </c>
      <c r="M91" s="14">
        <f t="shared" si="18"/>
        <v>-1554.8092742999861</v>
      </c>
      <c r="N91" s="14">
        <f t="shared" si="19"/>
        <v>1712.5125255300004</v>
      </c>
      <c r="O91" s="14">
        <f t="shared" si="20"/>
        <v>-256.82885700000043</v>
      </c>
      <c r="P91" s="43">
        <f>VLOOKUP($A91,CBLCM_Change_2013_17!$C:$G,2,FALSE)</f>
        <v>7.8523000000001897</v>
      </c>
      <c r="Q91" s="43">
        <f>VLOOKUP($A91,CBLCM_Change_2013_17!$C:$G,3,FALSE)</f>
        <v>-5.9238666666686397</v>
      </c>
      <c r="R91" s="43">
        <f>VLOOKUP($A91,CBLCM_Change_2013_17!$C:$G,4,FALSE)</f>
        <v>-2.5710999999998601</v>
      </c>
      <c r="S91" s="43">
        <f>VLOOKUP($A91,CBLCM_Change_2013_17!$C:$G,5,FALSE)</f>
        <v>0.64276666666661197</v>
      </c>
    </row>
    <row r="92" spans="1:19" x14ac:dyDescent="0.3">
      <c r="A92" s="9">
        <v>42133</v>
      </c>
      <c r="B92" s="9" t="s">
        <v>66</v>
      </c>
      <c r="C92" s="9" t="s">
        <v>107</v>
      </c>
      <c r="D92" s="2">
        <v>2095.1078844723024</v>
      </c>
      <c r="E92" s="2">
        <v>-1086.54864179999</v>
      </c>
      <c r="F92" s="2">
        <v>173.84487630998399</v>
      </c>
      <c r="G92" s="2">
        <v>-1182.4055818999987</v>
      </c>
      <c r="H92" s="3">
        <v>395.72878082995794</v>
      </c>
      <c r="I92" s="3">
        <v>-1597.8577096999943</v>
      </c>
      <c r="J92" s="3">
        <v>2553.2329260400102</v>
      </c>
      <c r="K92" s="3">
        <v>-1351.0985629999996</v>
      </c>
      <c r="L92" s="14">
        <f t="shared" si="17"/>
        <v>1699.3791036423445</v>
      </c>
      <c r="M92" s="14">
        <f t="shared" si="18"/>
        <v>511.30906790000427</v>
      </c>
      <c r="N92" s="14">
        <f t="shared" si="19"/>
        <v>-2379.3880497300261</v>
      </c>
      <c r="O92" s="14">
        <f t="shared" si="20"/>
        <v>168.69298110000091</v>
      </c>
      <c r="P92" s="43">
        <f>VLOOKUP($A92,CBLCM_Change_2013_17!$C:$G,2,FALSE)</f>
        <v>2080.7774666666601</v>
      </c>
      <c r="Q92" s="43">
        <f>VLOOKUP($A92,CBLCM_Change_2013_17!$C:$G,3,FALSE)</f>
        <v>-663.62433333333297</v>
      </c>
      <c r="R92" s="43">
        <f>VLOOKUP($A92,CBLCM_Change_2013_17!$C:$G,4,FALSE)</f>
        <v>-1510.8567333333301</v>
      </c>
      <c r="S92" s="43">
        <f>VLOOKUP($A92,CBLCM_Change_2013_17!$C:$G,5,FALSE)</f>
        <v>93.703633333333201</v>
      </c>
    </row>
    <row r="93" spans="1:19" x14ac:dyDescent="0.3">
      <c r="A93" s="9">
        <v>51001</v>
      </c>
      <c r="B93" s="9" t="s">
        <v>108</v>
      </c>
      <c r="C93" s="9" t="s">
        <v>109</v>
      </c>
      <c r="D93" s="2">
        <v>674.5029854000004</v>
      </c>
      <c r="E93" s="2">
        <v>-397.99812425000528</v>
      </c>
      <c r="F93" s="2">
        <v>445.33743140000524</v>
      </c>
      <c r="G93" s="2">
        <v>-721.83443999999963</v>
      </c>
      <c r="H93" s="3">
        <v>111.82213340000067</v>
      </c>
      <c r="I93" s="3">
        <v>186.4183874099981</v>
      </c>
      <c r="J93" s="3">
        <v>-324.96942550000273</v>
      </c>
      <c r="K93" s="3">
        <v>26.735199999999168</v>
      </c>
      <c r="L93" s="14">
        <f t="shared" si="17"/>
        <v>562.68085199999973</v>
      </c>
      <c r="M93" s="14">
        <f t="shared" si="18"/>
        <v>-584.41651166000338</v>
      </c>
      <c r="N93" s="14">
        <f t="shared" si="19"/>
        <v>770.30685690000792</v>
      </c>
      <c r="O93" s="14">
        <f t="shared" si="20"/>
        <v>-748.5696399999988</v>
      </c>
      <c r="P93" s="43">
        <f>VLOOKUP($A93,CBLCM_Change_2013_17!$C:$G,2,FALSE)</f>
        <v>0</v>
      </c>
      <c r="Q93" s="43">
        <f>VLOOKUP($A93,CBLCM_Change_2013_17!$C:$G,3,FALSE)</f>
        <v>0</v>
      </c>
      <c r="R93" s="43">
        <f>VLOOKUP($A93,CBLCM_Change_2013_17!$C:$G,4,FALSE)</f>
        <v>0</v>
      </c>
      <c r="S93" s="43">
        <f>VLOOKUP($A93,CBLCM_Change_2013_17!$C:$G,5,FALSE)</f>
        <v>0</v>
      </c>
    </row>
    <row r="94" spans="1:19" x14ac:dyDescent="0.3">
      <c r="A94" s="9">
        <v>51003</v>
      </c>
      <c r="B94" s="9" t="s">
        <v>108</v>
      </c>
      <c r="C94" s="9" t="s">
        <v>110</v>
      </c>
      <c r="D94" s="2">
        <v>311.24288795800118</v>
      </c>
      <c r="E94" s="2">
        <v>-1241.2367886000038</v>
      </c>
      <c r="F94" s="2">
        <v>92.047710714301189</v>
      </c>
      <c r="G94" s="2">
        <v>837.93070699999953</v>
      </c>
      <c r="H94" s="3">
        <v>424.16650358947504</v>
      </c>
      <c r="I94" s="3">
        <v>-3163.7100762999517</v>
      </c>
      <c r="J94" s="3">
        <v>3080.7238227814637</v>
      </c>
      <c r="K94" s="3">
        <v>-341.1831089999996</v>
      </c>
      <c r="L94" s="14">
        <f t="shared" si="17"/>
        <v>-112.92361563147387</v>
      </c>
      <c r="M94" s="14">
        <f t="shared" si="18"/>
        <v>1922.4732876999478</v>
      </c>
      <c r="N94" s="14">
        <f t="shared" si="19"/>
        <v>-2988.6761120671626</v>
      </c>
      <c r="O94" s="14">
        <f t="shared" si="20"/>
        <v>1179.1138159999991</v>
      </c>
      <c r="P94" s="43">
        <f>VLOOKUP($A94,CBLCM_Change_2013_17!$C:$G,2,FALSE)</f>
        <v>2107.22819999999</v>
      </c>
      <c r="Q94" s="43">
        <f>VLOOKUP($A94,CBLCM_Change_2013_17!$C:$G,3,FALSE)</f>
        <v>-1290.5459333333299</v>
      </c>
      <c r="R94" s="43">
        <f>VLOOKUP($A94,CBLCM_Change_2013_17!$C:$G,4,FALSE)</f>
        <v>-868.41403333333199</v>
      </c>
      <c r="S94" s="43">
        <f>VLOOKUP($A94,CBLCM_Change_2013_17!$C:$G,5,FALSE)</f>
        <v>51.731833333333299</v>
      </c>
    </row>
    <row r="95" spans="1:19" x14ac:dyDescent="0.3">
      <c r="A95" s="9">
        <v>51005</v>
      </c>
      <c r="B95" s="9" t="s">
        <v>108</v>
      </c>
      <c r="C95" s="9" t="s">
        <v>111</v>
      </c>
      <c r="D95" s="2">
        <v>61.077912465570236</v>
      </c>
      <c r="E95" s="2">
        <v>-961.63031013899081</v>
      </c>
      <c r="F95" s="2">
        <v>29.676753700215073</v>
      </c>
      <c r="G95" s="2">
        <v>870.85627270700024</v>
      </c>
      <c r="H95" s="3">
        <v>2.0980664015469941E-2</v>
      </c>
      <c r="I95" s="3">
        <v>-94.649930971978009</v>
      </c>
      <c r="J95" s="3">
        <v>108.92144332516034</v>
      </c>
      <c r="K95" s="3">
        <v>-14.278753099999903</v>
      </c>
      <c r="L95" s="14">
        <f t="shared" si="17"/>
        <v>61.056931801554768</v>
      </c>
      <c r="M95" s="14">
        <f t="shared" si="18"/>
        <v>-866.98037916701276</v>
      </c>
      <c r="N95" s="14">
        <f t="shared" si="19"/>
        <v>-79.244689624945266</v>
      </c>
      <c r="O95" s="14">
        <f t="shared" si="20"/>
        <v>885.13502580700015</v>
      </c>
      <c r="P95" s="43">
        <f>VLOOKUP($A95,CBLCM_Change_2013_17!$C:$G,2,FALSE)</f>
        <v>0</v>
      </c>
      <c r="Q95" s="43">
        <f>VLOOKUP($A95,CBLCM_Change_2013_17!$C:$G,3,FALSE)</f>
        <v>0</v>
      </c>
      <c r="R95" s="43">
        <f>VLOOKUP($A95,CBLCM_Change_2013_17!$C:$G,4,FALSE)</f>
        <v>0</v>
      </c>
      <c r="S95" s="43">
        <f>VLOOKUP($A95,CBLCM_Change_2013_17!$C:$G,5,FALSE)</f>
        <v>0</v>
      </c>
    </row>
    <row r="96" spans="1:19" x14ac:dyDescent="0.3">
      <c r="A96" s="9">
        <v>51007</v>
      </c>
      <c r="B96" s="9" t="s">
        <v>108</v>
      </c>
      <c r="C96" s="9" t="s">
        <v>112</v>
      </c>
      <c r="D96" s="2">
        <v>245.41316924113903</v>
      </c>
      <c r="E96" s="2">
        <v>-6158.6294799954176</v>
      </c>
      <c r="F96" s="2">
        <v>952.52153009999915</v>
      </c>
      <c r="G96" s="2">
        <v>4960.7073499999997</v>
      </c>
      <c r="H96" s="3">
        <v>2.0067497893876407E-3</v>
      </c>
      <c r="I96" s="3">
        <v>-1089.3920344805119</v>
      </c>
      <c r="J96" s="3">
        <v>1198.8481459000002</v>
      </c>
      <c r="K96" s="3">
        <v>-109.46522899999991</v>
      </c>
      <c r="L96" s="14">
        <f t="shared" si="17"/>
        <v>245.41116249134964</v>
      </c>
      <c r="M96" s="14">
        <f t="shared" si="18"/>
        <v>-5069.2374455149056</v>
      </c>
      <c r="N96" s="14">
        <f t="shared" si="19"/>
        <v>-246.32661580000104</v>
      </c>
      <c r="O96" s="14">
        <f t="shared" si="20"/>
        <v>5070.172579</v>
      </c>
      <c r="P96" s="43">
        <f>VLOOKUP($A96,CBLCM_Change_2013_17!$C:$G,2,FALSE)</f>
        <v>149.05259999999899</v>
      </c>
      <c r="Q96" s="43">
        <f>VLOOKUP($A96,CBLCM_Change_2013_17!$C:$G,3,FALSE)</f>
        <v>-69.276866666667502</v>
      </c>
      <c r="R96" s="43">
        <f>VLOOKUP($A96,CBLCM_Change_2013_17!$C:$G,4,FALSE)</f>
        <v>-83.5044666666669</v>
      </c>
      <c r="S96" s="43">
        <f>VLOOKUP($A96,CBLCM_Change_2013_17!$C:$G,5,FALSE)</f>
        <v>3.7285666666666701</v>
      </c>
    </row>
    <row r="97" spans="1:19" x14ac:dyDescent="0.3">
      <c r="A97" s="9">
        <v>51009</v>
      </c>
      <c r="B97" s="9" t="s">
        <v>108</v>
      </c>
      <c r="C97" s="9" t="s">
        <v>113</v>
      </c>
      <c r="D97" s="2">
        <v>217.59496058439913</v>
      </c>
      <c r="E97" s="2">
        <v>-2422.1580441993892</v>
      </c>
      <c r="F97" s="2">
        <v>202.96562560777588</v>
      </c>
      <c r="G97" s="2">
        <v>2001.5959140000004</v>
      </c>
      <c r="H97" s="3">
        <v>0.1129090523616938</v>
      </c>
      <c r="I97" s="3">
        <v>-430.099824099991</v>
      </c>
      <c r="J97" s="3">
        <v>473.10036425420049</v>
      </c>
      <c r="K97" s="3">
        <v>-43.113090499999998</v>
      </c>
      <c r="L97" s="14">
        <f t="shared" si="17"/>
        <v>217.48205153203745</v>
      </c>
      <c r="M97" s="14">
        <f t="shared" si="18"/>
        <v>-1992.0582200993981</v>
      </c>
      <c r="N97" s="14">
        <f t="shared" si="19"/>
        <v>-270.13473864642458</v>
      </c>
      <c r="O97" s="14">
        <f t="shared" si="20"/>
        <v>2044.7090045000004</v>
      </c>
      <c r="P97" s="43">
        <f>VLOOKUP($A97,CBLCM_Change_2013_17!$C:$G,2,FALSE)</f>
        <v>0</v>
      </c>
      <c r="Q97" s="43">
        <f>VLOOKUP($A97,CBLCM_Change_2013_17!$C:$G,3,FALSE)</f>
        <v>0</v>
      </c>
      <c r="R97" s="43">
        <f>VLOOKUP($A97,CBLCM_Change_2013_17!$C:$G,4,FALSE)</f>
        <v>0</v>
      </c>
      <c r="S97" s="43">
        <f>VLOOKUP($A97,CBLCM_Change_2013_17!$C:$G,5,FALSE)</f>
        <v>0</v>
      </c>
    </row>
    <row r="98" spans="1:19" x14ac:dyDescent="0.3">
      <c r="A98" s="9">
        <v>51011</v>
      </c>
      <c r="B98" s="9" t="s">
        <v>108</v>
      </c>
      <c r="C98" s="9" t="s">
        <v>114</v>
      </c>
      <c r="D98" s="2">
        <v>196.74513792046983</v>
      </c>
      <c r="E98" s="2">
        <v>-5387.5550789999907</v>
      </c>
      <c r="F98" s="2">
        <v>651.9425685999928</v>
      </c>
      <c r="G98" s="2">
        <v>4538.8617219999996</v>
      </c>
      <c r="H98" s="3">
        <v>4.3383840398831808E-3</v>
      </c>
      <c r="I98" s="3">
        <v>-605.72991799997624</v>
      </c>
      <c r="J98" s="3">
        <v>667.26507410000113</v>
      </c>
      <c r="K98" s="3">
        <v>-61.546892899999875</v>
      </c>
      <c r="L98" s="14">
        <f t="shared" si="17"/>
        <v>196.74079953642996</v>
      </c>
      <c r="M98" s="14">
        <f t="shared" si="18"/>
        <v>-4781.8251610000143</v>
      </c>
      <c r="N98" s="14">
        <f t="shared" si="19"/>
        <v>-15.322505500008333</v>
      </c>
      <c r="O98" s="14">
        <f t="shared" si="20"/>
        <v>4600.4086148999995</v>
      </c>
      <c r="P98" s="43">
        <f>VLOOKUP($A98,CBLCM_Change_2013_17!$C:$G,2,FALSE)</f>
        <v>146.64359999999999</v>
      </c>
      <c r="Q98" s="43">
        <f>VLOOKUP($A98,CBLCM_Change_2013_17!$C:$G,3,FALSE)</f>
        <v>-63.723533333332398</v>
      </c>
      <c r="R98" s="43">
        <f>VLOOKUP($A98,CBLCM_Change_2013_17!$C:$G,4,FALSE)</f>
        <v>-84.523133333333405</v>
      </c>
      <c r="S98" s="43">
        <f>VLOOKUP($A98,CBLCM_Change_2013_17!$C:$G,5,FALSE)</f>
        <v>1.60296666666662</v>
      </c>
    </row>
    <row r="99" spans="1:19" x14ac:dyDescent="0.3">
      <c r="A99" s="9">
        <v>51013</v>
      </c>
      <c r="B99" s="9" t="s">
        <v>108</v>
      </c>
      <c r="C99" s="9" t="s">
        <v>115</v>
      </c>
      <c r="D99" s="2">
        <v>18.670087550000176</v>
      </c>
      <c r="E99" s="2">
        <v>-6.6704189019999163</v>
      </c>
      <c r="F99" s="2">
        <v>0</v>
      </c>
      <c r="G99" s="2">
        <v>-12.00215060000005</v>
      </c>
      <c r="H99" s="3">
        <v>16.146821499999902</v>
      </c>
      <c r="I99" s="3">
        <v>-16.076230830000171</v>
      </c>
      <c r="J99" s="3">
        <v>0</v>
      </c>
      <c r="K99" s="3">
        <v>-7.2711000000026615E-2</v>
      </c>
      <c r="L99" s="14">
        <f t="shared" si="17"/>
        <v>2.5232660500002737</v>
      </c>
      <c r="M99" s="14">
        <f t="shared" si="18"/>
        <v>9.4058119280002543</v>
      </c>
      <c r="N99" s="14">
        <f t="shared" si="19"/>
        <v>0</v>
      </c>
      <c r="O99" s="14">
        <f t="shared" si="20"/>
        <v>-11.929439600000023</v>
      </c>
      <c r="P99" s="43">
        <f>VLOOKUP($A99,CBLCM_Change_2013_17!$C:$G,2,FALSE)</f>
        <v>16.036066666666599</v>
      </c>
      <c r="Q99" s="43">
        <f>VLOOKUP($A99,CBLCM_Change_2013_17!$C:$G,3,FALSE)</f>
        <v>-15.968533333333299</v>
      </c>
      <c r="R99" s="43">
        <f>VLOOKUP($A99,CBLCM_Change_2013_17!$C:$G,4,FALSE)</f>
        <v>-6.7533333333333306E-2</v>
      </c>
      <c r="S99" s="43">
        <f>VLOOKUP($A99,CBLCM_Change_2013_17!$C:$G,5,FALSE)</f>
        <v>0</v>
      </c>
    </row>
    <row r="100" spans="1:19" x14ac:dyDescent="0.3">
      <c r="A100" s="9">
        <v>51015</v>
      </c>
      <c r="B100" s="9" t="s">
        <v>108</v>
      </c>
      <c r="C100" s="9" t="s">
        <v>116</v>
      </c>
      <c r="D100" s="2">
        <v>940.66263674899801</v>
      </c>
      <c r="E100" s="2">
        <v>-1534.9806377426157</v>
      </c>
      <c r="F100" s="2">
        <v>197.84806369019981</v>
      </c>
      <c r="G100" s="2">
        <v>396.48006309999982</v>
      </c>
      <c r="H100" s="3">
        <v>2.7567189101869189</v>
      </c>
      <c r="I100" s="3">
        <v>-1788.5075108999577</v>
      </c>
      <c r="J100" s="3">
        <v>2430.4334262964171</v>
      </c>
      <c r="K100" s="3">
        <v>-644.66015599999992</v>
      </c>
      <c r="L100" s="14">
        <f t="shared" si="17"/>
        <v>937.90591783881109</v>
      </c>
      <c r="M100" s="14">
        <f t="shared" si="18"/>
        <v>253.52687315734192</v>
      </c>
      <c r="N100" s="14">
        <f t="shared" si="19"/>
        <v>-2232.5853626062171</v>
      </c>
      <c r="O100" s="14">
        <f t="shared" si="20"/>
        <v>1041.1402190999997</v>
      </c>
      <c r="P100" s="43">
        <f>VLOOKUP($A100,CBLCM_Change_2013_17!$C:$G,2,FALSE)</f>
        <v>633.32529999999997</v>
      </c>
      <c r="Q100" s="43">
        <f>VLOOKUP($A100,CBLCM_Change_2013_17!$C:$G,3,FALSE)</f>
        <v>-97.175666666666302</v>
      </c>
      <c r="R100" s="43">
        <f>VLOOKUP($A100,CBLCM_Change_2013_17!$C:$G,4,FALSE)</f>
        <v>-565.33326666666699</v>
      </c>
      <c r="S100" s="43">
        <f>VLOOKUP($A100,CBLCM_Change_2013_17!$C:$G,5,FALSE)</f>
        <v>29.183800000000101</v>
      </c>
    </row>
    <row r="101" spans="1:19" x14ac:dyDescent="0.3">
      <c r="A101" s="9">
        <v>51017</v>
      </c>
      <c r="B101" s="9" t="s">
        <v>108</v>
      </c>
      <c r="C101" s="9" t="s">
        <v>117</v>
      </c>
      <c r="D101" s="2">
        <v>63.814804304149852</v>
      </c>
      <c r="E101" s="2">
        <v>-774.5070176480117</v>
      </c>
      <c r="F101" s="2">
        <v>152.50710789959925</v>
      </c>
      <c r="G101" s="2">
        <v>558.18228899999986</v>
      </c>
      <c r="H101" s="3">
        <v>-3.3309268070524922E-4</v>
      </c>
      <c r="I101" s="3">
        <v>-1006.7438410390267</v>
      </c>
      <c r="J101" s="3">
        <v>1077.4557884369913</v>
      </c>
      <c r="K101" s="3">
        <v>-70.712295699999686</v>
      </c>
      <c r="L101" s="14">
        <f t="shared" si="17"/>
        <v>63.815137396830558</v>
      </c>
      <c r="M101" s="14">
        <f t="shared" si="18"/>
        <v>232.23682339101504</v>
      </c>
      <c r="N101" s="14">
        <f t="shared" si="19"/>
        <v>-924.94868053739197</v>
      </c>
      <c r="O101" s="14">
        <f t="shared" si="20"/>
        <v>628.89458469999954</v>
      </c>
      <c r="P101" s="43">
        <f>VLOOKUP($A101,CBLCM_Change_2013_17!$C:$G,2,FALSE)</f>
        <v>0</v>
      </c>
      <c r="Q101" s="43">
        <f>VLOOKUP($A101,CBLCM_Change_2013_17!$C:$G,3,FALSE)</f>
        <v>0</v>
      </c>
      <c r="R101" s="43">
        <f>VLOOKUP($A101,CBLCM_Change_2013_17!$C:$G,4,FALSE)</f>
        <v>0</v>
      </c>
      <c r="S101" s="43">
        <f>VLOOKUP($A101,CBLCM_Change_2013_17!$C:$G,5,FALSE)</f>
        <v>0</v>
      </c>
    </row>
    <row r="102" spans="1:19" x14ac:dyDescent="0.3">
      <c r="A102" s="9">
        <v>51019</v>
      </c>
      <c r="B102" s="9" t="s">
        <v>108</v>
      </c>
      <c r="C102" s="9" t="s">
        <v>68</v>
      </c>
      <c r="D102" s="2">
        <v>601.31508284000006</v>
      </c>
      <c r="E102" s="2">
        <v>-5050.2050960600345</v>
      </c>
      <c r="F102" s="2">
        <v>717.66107729998885</v>
      </c>
      <c r="G102" s="2">
        <v>3731.1214600000003</v>
      </c>
      <c r="H102" s="3">
        <v>7.9958930799981545</v>
      </c>
      <c r="I102" s="3">
        <v>-4565.9232859999638</v>
      </c>
      <c r="J102" s="3">
        <v>5110.7647944000109</v>
      </c>
      <c r="K102" s="3">
        <v>-552.82141000000047</v>
      </c>
      <c r="L102" s="14">
        <f t="shared" si="17"/>
        <v>593.3191897600019</v>
      </c>
      <c r="M102" s="14">
        <f t="shared" si="18"/>
        <v>-484.28181006007071</v>
      </c>
      <c r="N102" s="14">
        <f t="shared" si="19"/>
        <v>-4393.1037171000225</v>
      </c>
      <c r="O102" s="14">
        <f t="shared" si="20"/>
        <v>4283.9428700000008</v>
      </c>
      <c r="P102" s="43">
        <f>VLOOKUP($A102,CBLCM_Change_2013_17!$C:$G,2,FALSE)</f>
        <v>828.74109999999996</v>
      </c>
      <c r="Q102" s="43">
        <f>VLOOKUP($A102,CBLCM_Change_2013_17!$C:$G,3,FALSE)</f>
        <v>-304.39536666666697</v>
      </c>
      <c r="R102" s="43">
        <f>VLOOKUP($A102,CBLCM_Change_2013_17!$C:$G,4,FALSE)</f>
        <v>-539.49343333333297</v>
      </c>
      <c r="S102" s="43">
        <f>VLOOKUP($A102,CBLCM_Change_2013_17!$C:$G,5,FALSE)</f>
        <v>15.147833333333001</v>
      </c>
    </row>
    <row r="103" spans="1:19" x14ac:dyDescent="0.3">
      <c r="A103" s="9">
        <v>51023</v>
      </c>
      <c r="B103" s="9" t="s">
        <v>108</v>
      </c>
      <c r="C103" s="9" t="s">
        <v>118</v>
      </c>
      <c r="D103" s="2">
        <v>423.51080431569153</v>
      </c>
      <c r="E103" s="2">
        <v>-1530.6486130409664</v>
      </c>
      <c r="F103" s="2">
        <v>112.18582137084863</v>
      </c>
      <c r="G103" s="2">
        <v>994.95967490000021</v>
      </c>
      <c r="H103" s="3">
        <v>4.1668519389560288E-2</v>
      </c>
      <c r="I103" s="3">
        <v>-1141.3336880510167</v>
      </c>
      <c r="J103" s="3">
        <v>1337.4076402533558</v>
      </c>
      <c r="K103" s="3">
        <v>-196.10163999999986</v>
      </c>
      <c r="L103" s="14">
        <f t="shared" si="17"/>
        <v>423.469135796302</v>
      </c>
      <c r="M103" s="14">
        <f t="shared" si="18"/>
        <v>-389.31492498994976</v>
      </c>
      <c r="N103" s="14">
        <f t="shared" si="19"/>
        <v>-1225.2218188825073</v>
      </c>
      <c r="O103" s="14">
        <f t="shared" si="20"/>
        <v>1191.0613149000001</v>
      </c>
      <c r="P103" s="43">
        <f>VLOOKUP($A103,CBLCM_Change_2013_17!$C:$G,2,FALSE)</f>
        <v>136.87526666666599</v>
      </c>
      <c r="Q103" s="43">
        <f>VLOOKUP($A103,CBLCM_Change_2013_17!$C:$G,3,FALSE)</f>
        <v>-57.750199999999197</v>
      </c>
      <c r="R103" s="43">
        <f>VLOOKUP($A103,CBLCM_Change_2013_17!$C:$G,4,FALSE)</f>
        <v>-87.616766666665796</v>
      </c>
      <c r="S103" s="43">
        <f>VLOOKUP($A103,CBLCM_Change_2013_17!$C:$G,5,FALSE)</f>
        <v>8.4915999999999894</v>
      </c>
    </row>
    <row r="104" spans="1:19" x14ac:dyDescent="0.3">
      <c r="A104" s="9">
        <v>51029</v>
      </c>
      <c r="B104" s="9" t="s">
        <v>108</v>
      </c>
      <c r="C104" s="9" t="s">
        <v>119</v>
      </c>
      <c r="D104" s="2">
        <v>191.05460020142877</v>
      </c>
      <c r="E104" s="2">
        <v>-10054.457954999947</v>
      </c>
      <c r="F104" s="2">
        <v>937.51783295000121</v>
      </c>
      <c r="G104" s="2">
        <v>8925.8246299999992</v>
      </c>
      <c r="H104" s="3">
        <v>0.82580256289995191</v>
      </c>
      <c r="I104" s="3">
        <v>-681.13773399999673</v>
      </c>
      <c r="J104" s="3">
        <v>740.01676299000167</v>
      </c>
      <c r="K104" s="3">
        <v>-59.766810000000078</v>
      </c>
      <c r="L104" s="14">
        <f t="shared" si="17"/>
        <v>190.22879763852882</v>
      </c>
      <c r="M104" s="14">
        <f t="shared" si="18"/>
        <v>-9373.3202209999508</v>
      </c>
      <c r="N104" s="14">
        <f t="shared" si="19"/>
        <v>197.50106995999954</v>
      </c>
      <c r="O104" s="14">
        <f t="shared" si="20"/>
        <v>8985.5914400000001</v>
      </c>
      <c r="P104" s="43">
        <f>VLOOKUP($A104,CBLCM_Change_2013_17!$C:$G,2,FALSE)</f>
        <v>57.644266666666397</v>
      </c>
      <c r="Q104" s="43">
        <f>VLOOKUP($A104,CBLCM_Change_2013_17!$C:$G,3,FALSE)</f>
        <v>-44.197066666675497</v>
      </c>
      <c r="R104" s="43">
        <f>VLOOKUP($A104,CBLCM_Change_2013_17!$C:$G,4,FALSE)</f>
        <v>-14.949600000000601</v>
      </c>
      <c r="S104" s="43">
        <f>VLOOKUP($A104,CBLCM_Change_2013_17!$C:$G,5,FALSE)</f>
        <v>1.50243333333332</v>
      </c>
    </row>
    <row r="105" spans="1:19" x14ac:dyDescent="0.3">
      <c r="A105" s="9">
        <v>51031</v>
      </c>
      <c r="B105" s="9" t="s">
        <v>108</v>
      </c>
      <c r="C105" s="9" t="s">
        <v>120</v>
      </c>
      <c r="D105" s="2">
        <v>352.115179023998</v>
      </c>
      <c r="E105" s="2">
        <v>-10898.338909900011</v>
      </c>
      <c r="F105" s="2">
        <v>1206.2255148370023</v>
      </c>
      <c r="G105" s="2">
        <v>9339.9279089999982</v>
      </c>
      <c r="H105" s="3">
        <v>8.38353779101908E-4</v>
      </c>
      <c r="I105" s="3">
        <v>-1380.5776384000092</v>
      </c>
      <c r="J105" s="3">
        <v>1587.640952193995</v>
      </c>
      <c r="K105" s="3">
        <v>-207.1298569999999</v>
      </c>
      <c r="L105" s="14">
        <f t="shared" si="17"/>
        <v>352.11434067021889</v>
      </c>
      <c r="M105" s="14">
        <f t="shared" si="18"/>
        <v>-9517.7612715000014</v>
      </c>
      <c r="N105" s="14">
        <f t="shared" si="19"/>
        <v>-381.4154373569927</v>
      </c>
      <c r="O105" s="14">
        <f t="shared" si="20"/>
        <v>9547.0577659999981</v>
      </c>
      <c r="P105" s="43">
        <f>VLOOKUP($A105,CBLCM_Change_2013_17!$C:$G,2,FALSE)</f>
        <v>63.7781333333335</v>
      </c>
      <c r="Q105" s="43">
        <f>VLOOKUP($A105,CBLCM_Change_2013_17!$C:$G,3,FALSE)</f>
        <v>-40.310599999996001</v>
      </c>
      <c r="R105" s="43">
        <f>VLOOKUP($A105,CBLCM_Change_2013_17!$C:$G,4,FALSE)</f>
        <v>-24.9163000000006</v>
      </c>
      <c r="S105" s="43">
        <f>VLOOKUP($A105,CBLCM_Change_2013_17!$C:$G,5,FALSE)</f>
        <v>1.4485666666666801</v>
      </c>
    </row>
    <row r="106" spans="1:19" x14ac:dyDescent="0.3">
      <c r="A106" s="9">
        <v>51033</v>
      </c>
      <c r="B106" s="9" t="s">
        <v>108</v>
      </c>
      <c r="C106" s="9" t="s">
        <v>28</v>
      </c>
      <c r="D106" s="2">
        <v>223.44710581440097</v>
      </c>
      <c r="E106" s="2">
        <v>-7829.3945936399969</v>
      </c>
      <c r="F106" s="2">
        <v>976.56680904500024</v>
      </c>
      <c r="G106" s="2">
        <v>6629.358671</v>
      </c>
      <c r="H106" s="3">
        <v>1.1174500011748023E-3</v>
      </c>
      <c r="I106" s="3">
        <v>-1718.1984905200065</v>
      </c>
      <c r="J106" s="3">
        <v>2107.6199905750018</v>
      </c>
      <c r="K106" s="3">
        <v>-389.45133699999951</v>
      </c>
      <c r="L106" s="14">
        <f t="shared" si="17"/>
        <v>223.4459883643998</v>
      </c>
      <c r="M106" s="14">
        <f t="shared" si="18"/>
        <v>-6111.1961031199899</v>
      </c>
      <c r="N106" s="14">
        <f t="shared" si="19"/>
        <v>-1131.0531815300014</v>
      </c>
      <c r="O106" s="14">
        <f t="shared" si="20"/>
        <v>7018.8100079999995</v>
      </c>
      <c r="P106" s="43">
        <f>VLOOKUP($A106,CBLCM_Change_2013_17!$C:$G,2,FALSE)</f>
        <v>307.53246666666598</v>
      </c>
      <c r="Q106" s="43">
        <f>VLOOKUP($A106,CBLCM_Change_2013_17!$C:$G,3,FALSE)</f>
        <v>-227.730133333336</v>
      </c>
      <c r="R106" s="43">
        <f>VLOOKUP($A106,CBLCM_Change_2013_17!$C:$G,4,FALSE)</f>
        <v>-84.637000000000199</v>
      </c>
      <c r="S106" s="43">
        <f>VLOOKUP($A106,CBLCM_Change_2013_17!$C:$G,5,FALSE)</f>
        <v>4.8349333333332503</v>
      </c>
    </row>
    <row r="107" spans="1:19" x14ac:dyDescent="0.3">
      <c r="A107" s="9">
        <v>51036</v>
      </c>
      <c r="B107" s="9" t="s">
        <v>108</v>
      </c>
      <c r="C107" s="9" t="s">
        <v>121</v>
      </c>
      <c r="D107" s="2">
        <v>88.421956472999568</v>
      </c>
      <c r="E107" s="2">
        <v>-2901.1793737999988</v>
      </c>
      <c r="F107" s="2">
        <v>153.5779751760009</v>
      </c>
      <c r="G107" s="2">
        <v>2659.1740725800005</v>
      </c>
      <c r="H107" s="3">
        <v>-1.345300001673877E-4</v>
      </c>
      <c r="I107" s="3">
        <v>-451.98792600000252</v>
      </c>
      <c r="J107" s="3">
        <v>746.98540507099949</v>
      </c>
      <c r="K107" s="3">
        <v>-294.98500700000022</v>
      </c>
      <c r="L107" s="14">
        <f t="shared" si="17"/>
        <v>88.422091002999736</v>
      </c>
      <c r="M107" s="14">
        <f t="shared" si="18"/>
        <v>-2449.1914477999962</v>
      </c>
      <c r="N107" s="14">
        <f t="shared" si="19"/>
        <v>-593.40742989499859</v>
      </c>
      <c r="O107" s="14">
        <f t="shared" si="20"/>
        <v>2954.1590795800007</v>
      </c>
      <c r="P107" s="43">
        <f>VLOOKUP($A107,CBLCM_Change_2013_17!$C:$G,2,FALSE)</f>
        <v>5.2651666666667101</v>
      </c>
      <c r="Q107" s="43">
        <f>VLOOKUP($A107,CBLCM_Change_2013_17!$C:$G,3,FALSE)</f>
        <v>-4.2467999999999</v>
      </c>
      <c r="R107" s="43">
        <f>VLOOKUP($A107,CBLCM_Change_2013_17!$C:$G,4,FALSE)</f>
        <v>-1.35790000000011</v>
      </c>
      <c r="S107" s="43">
        <f>VLOOKUP($A107,CBLCM_Change_2013_17!$C:$G,5,FALSE)</f>
        <v>0.339466666666638</v>
      </c>
    </row>
    <row r="108" spans="1:19" x14ac:dyDescent="0.3">
      <c r="A108" s="9">
        <v>51041</v>
      </c>
      <c r="B108" s="9" t="s">
        <v>108</v>
      </c>
      <c r="C108" s="9" t="s">
        <v>122</v>
      </c>
      <c r="D108" s="2">
        <v>2586.3742547315042</v>
      </c>
      <c r="E108" s="2">
        <v>-5410.1352628500072</v>
      </c>
      <c r="F108" s="2">
        <v>91.728268985999847</v>
      </c>
      <c r="G108" s="2">
        <v>2732.0261339999988</v>
      </c>
      <c r="H108" s="3">
        <v>3419.7865744100045</v>
      </c>
      <c r="I108" s="3">
        <v>-2908.4242655000257</v>
      </c>
      <c r="J108" s="3">
        <v>-301.50509839499983</v>
      </c>
      <c r="K108" s="3">
        <v>-209.84344000000056</v>
      </c>
      <c r="L108" s="14">
        <f t="shared" si="17"/>
        <v>-833.41231967850035</v>
      </c>
      <c r="M108" s="14">
        <f t="shared" si="18"/>
        <v>-2501.7109973499814</v>
      </c>
      <c r="N108" s="14">
        <f t="shared" si="19"/>
        <v>393.23336738099965</v>
      </c>
      <c r="O108" s="14">
        <f t="shared" si="20"/>
        <v>2941.8695739999994</v>
      </c>
      <c r="P108" s="43">
        <f>VLOOKUP($A108,CBLCM_Change_2013_17!$C:$G,2,FALSE)</f>
        <v>3502.9488333333302</v>
      </c>
      <c r="Q108" s="43">
        <f>VLOOKUP($A108,CBLCM_Change_2013_17!$C:$G,3,FALSE)</f>
        <v>-2952.6647333333299</v>
      </c>
      <c r="R108" s="43">
        <f>VLOOKUP($A108,CBLCM_Change_2013_17!$C:$G,4,FALSE)</f>
        <v>-588.81209999999896</v>
      </c>
      <c r="S108" s="43">
        <f>VLOOKUP($A108,CBLCM_Change_2013_17!$C:$G,5,FALSE)</f>
        <v>38.528066666666597</v>
      </c>
    </row>
    <row r="109" spans="1:19" x14ac:dyDescent="0.3">
      <c r="A109" s="9">
        <v>51043</v>
      </c>
      <c r="B109" s="9" t="s">
        <v>108</v>
      </c>
      <c r="C109" s="9" t="s">
        <v>123</v>
      </c>
      <c r="D109" s="2">
        <v>142.89415633899989</v>
      </c>
      <c r="E109" s="2">
        <v>-146.41698299999959</v>
      </c>
      <c r="F109" s="2">
        <v>-55.612917000007606</v>
      </c>
      <c r="G109" s="2">
        <v>59.131049999999959</v>
      </c>
      <c r="H109" s="3">
        <v>5.8736599956432656E-4</v>
      </c>
      <c r="I109" s="3">
        <v>-253.43398799999676</v>
      </c>
      <c r="J109" s="3">
        <v>354.36881698000127</v>
      </c>
      <c r="K109" s="3">
        <v>-100.93704000000025</v>
      </c>
      <c r="L109" s="14">
        <f t="shared" si="17"/>
        <v>142.89356897300033</v>
      </c>
      <c r="M109" s="14">
        <f t="shared" si="18"/>
        <v>107.01700499999717</v>
      </c>
      <c r="N109" s="14">
        <f t="shared" si="19"/>
        <v>-409.98173398000887</v>
      </c>
      <c r="O109" s="14">
        <f t="shared" si="20"/>
        <v>160.06809000000021</v>
      </c>
      <c r="P109" s="43">
        <f>VLOOKUP($A109,CBLCM_Change_2013_17!$C:$G,2,FALSE)</f>
        <v>14.4685999999997</v>
      </c>
      <c r="Q109" s="43">
        <f>VLOOKUP($A109,CBLCM_Change_2013_17!$C:$G,3,FALSE)</f>
        <v>-3.3907333333332099</v>
      </c>
      <c r="R109" s="43">
        <f>VLOOKUP($A109,CBLCM_Change_2013_17!$C:$G,4,FALSE)</f>
        <v>-12.584033333333201</v>
      </c>
      <c r="S109" s="43">
        <f>VLOOKUP($A109,CBLCM_Change_2013_17!$C:$G,5,FALSE)</f>
        <v>1.5060333333332501</v>
      </c>
    </row>
    <row r="110" spans="1:19" x14ac:dyDescent="0.3">
      <c r="A110" s="9">
        <v>51045</v>
      </c>
      <c r="B110" s="9" t="s">
        <v>108</v>
      </c>
      <c r="C110" s="9" t="s">
        <v>124</v>
      </c>
      <c r="D110" s="2">
        <v>15.678225542895007</v>
      </c>
      <c r="E110" s="2">
        <v>-288.24979319498391</v>
      </c>
      <c r="F110" s="2">
        <v>190.51100518094171</v>
      </c>
      <c r="G110" s="2">
        <v>82.048841700000139</v>
      </c>
      <c r="H110" s="3">
        <v>1.5200162062711797E-4</v>
      </c>
      <c r="I110" s="3">
        <v>-196.54907981398168</v>
      </c>
      <c r="J110" s="3">
        <v>223.31922206652098</v>
      </c>
      <c r="K110" s="3">
        <v>-26.770251499999858</v>
      </c>
      <c r="L110" s="14">
        <f t="shared" si="17"/>
        <v>15.678073541274379</v>
      </c>
      <c r="M110" s="14">
        <f t="shared" si="18"/>
        <v>-91.700713381002231</v>
      </c>
      <c r="N110" s="14">
        <f t="shared" si="19"/>
        <v>-32.80821688557927</v>
      </c>
      <c r="O110" s="14">
        <f t="shared" si="20"/>
        <v>108.8190932</v>
      </c>
      <c r="P110" s="43">
        <f>VLOOKUP($A110,CBLCM_Change_2013_17!$C:$G,2,FALSE)</f>
        <v>0</v>
      </c>
      <c r="Q110" s="43">
        <f>VLOOKUP($A110,CBLCM_Change_2013_17!$C:$G,3,FALSE)</f>
        <v>0</v>
      </c>
      <c r="R110" s="43">
        <f>VLOOKUP($A110,CBLCM_Change_2013_17!$C:$G,4,FALSE)</f>
        <v>0</v>
      </c>
      <c r="S110" s="43">
        <f>VLOOKUP($A110,CBLCM_Change_2013_17!$C:$G,5,FALSE)</f>
        <v>0</v>
      </c>
    </row>
    <row r="111" spans="1:19" x14ac:dyDescent="0.3">
      <c r="A111" s="9">
        <v>51047</v>
      </c>
      <c r="B111" s="9" t="s">
        <v>108</v>
      </c>
      <c r="C111" s="9" t="s">
        <v>125</v>
      </c>
      <c r="D111" s="2">
        <v>694.41488026284958</v>
      </c>
      <c r="E111" s="2">
        <v>-2089.337698700007</v>
      </c>
      <c r="F111" s="2">
        <v>499.53866690399883</v>
      </c>
      <c r="G111" s="2">
        <v>895.38911700000062</v>
      </c>
      <c r="H111" s="3">
        <v>466.74360126919953</v>
      </c>
      <c r="I111" s="3">
        <v>-1281.957207099998</v>
      </c>
      <c r="J111" s="3">
        <v>1081.1916007530003</v>
      </c>
      <c r="K111" s="3">
        <v>-265.98061900000084</v>
      </c>
      <c r="L111" s="14">
        <f t="shared" si="17"/>
        <v>227.67127899365005</v>
      </c>
      <c r="M111" s="14">
        <f t="shared" si="18"/>
        <v>-807.38049160000901</v>
      </c>
      <c r="N111" s="14">
        <f t="shared" si="19"/>
        <v>-581.65293384900156</v>
      </c>
      <c r="O111" s="14">
        <f t="shared" si="20"/>
        <v>1161.3697360000015</v>
      </c>
      <c r="P111" s="43">
        <f>VLOOKUP($A111,CBLCM_Change_2013_17!$C:$G,2,FALSE)</f>
        <v>1625.0474666666601</v>
      </c>
      <c r="Q111" s="43">
        <f>VLOOKUP($A111,CBLCM_Change_2013_17!$C:$G,3,FALSE)</f>
        <v>-331.31079999999901</v>
      </c>
      <c r="R111" s="43">
        <f>VLOOKUP($A111,CBLCM_Change_2013_17!$C:$G,4,FALSE)</f>
        <v>-1365.9148333333301</v>
      </c>
      <c r="S111" s="43">
        <f>VLOOKUP($A111,CBLCM_Change_2013_17!$C:$G,5,FALSE)</f>
        <v>72.178333333333399</v>
      </c>
    </row>
    <row r="112" spans="1:19" x14ac:dyDescent="0.3">
      <c r="A112" s="9">
        <v>51049</v>
      </c>
      <c r="B112" s="9" t="s">
        <v>108</v>
      </c>
      <c r="C112" s="9" t="s">
        <v>80</v>
      </c>
      <c r="D112" s="2">
        <v>207.33848961999979</v>
      </c>
      <c r="E112" s="2">
        <v>-9873.1965800000016</v>
      </c>
      <c r="F112" s="2">
        <v>525.33352648000005</v>
      </c>
      <c r="G112" s="2">
        <v>9140.5316300000013</v>
      </c>
      <c r="H112" s="3">
        <v>0.11825875163047073</v>
      </c>
      <c r="I112" s="3">
        <v>-379.20769099999433</v>
      </c>
      <c r="J112" s="3">
        <v>403.24343408999817</v>
      </c>
      <c r="K112" s="3">
        <v>-24.145660000000134</v>
      </c>
      <c r="L112" s="14">
        <f t="shared" si="17"/>
        <v>207.22023086836933</v>
      </c>
      <c r="M112" s="14">
        <f t="shared" si="18"/>
        <v>-9493.9888890000075</v>
      </c>
      <c r="N112" s="14">
        <f t="shared" si="19"/>
        <v>122.09009239000187</v>
      </c>
      <c r="O112" s="14">
        <f t="shared" si="20"/>
        <v>9164.6772900000014</v>
      </c>
      <c r="P112" s="43">
        <f>VLOOKUP($A112,CBLCM_Change_2013_17!$C:$G,2,FALSE)</f>
        <v>30.954333333333199</v>
      </c>
      <c r="Q112" s="43">
        <f>VLOOKUP($A112,CBLCM_Change_2013_17!$C:$G,3,FALSE)</f>
        <v>-19.387066666665699</v>
      </c>
      <c r="R112" s="43">
        <f>VLOOKUP($A112,CBLCM_Change_2013_17!$C:$G,4,FALSE)</f>
        <v>-12.437900000000001</v>
      </c>
      <c r="S112" s="43">
        <f>VLOOKUP($A112,CBLCM_Change_2013_17!$C:$G,5,FALSE)</f>
        <v>0.87069999999998504</v>
      </c>
    </row>
    <row r="113" spans="1:19" x14ac:dyDescent="0.3">
      <c r="A113" s="9">
        <v>51053</v>
      </c>
      <c r="B113" s="9" t="s">
        <v>108</v>
      </c>
      <c r="C113" s="9" t="s">
        <v>126</v>
      </c>
      <c r="D113" s="2">
        <v>251.82739194200084</v>
      </c>
      <c r="E113" s="2">
        <v>-17860.855294000005</v>
      </c>
      <c r="F113" s="2">
        <v>1273.696820700002</v>
      </c>
      <c r="G113" s="2">
        <v>16335.28448</v>
      </c>
      <c r="H113" s="3">
        <v>34.235948420759769</v>
      </c>
      <c r="I113" s="3">
        <v>-1842.955640000006</v>
      </c>
      <c r="J113" s="3">
        <v>2311.2981965000017</v>
      </c>
      <c r="K113" s="3">
        <v>-502.58559999999943</v>
      </c>
      <c r="L113" s="14">
        <f t="shared" si="17"/>
        <v>217.59144352124108</v>
      </c>
      <c r="M113" s="14">
        <f t="shared" si="18"/>
        <v>-16017.899653999999</v>
      </c>
      <c r="N113" s="14">
        <f t="shared" si="19"/>
        <v>-1037.6013757999997</v>
      </c>
      <c r="O113" s="14">
        <f t="shared" si="20"/>
        <v>16837.870080000001</v>
      </c>
      <c r="P113" s="43">
        <f>VLOOKUP($A113,CBLCM_Change_2013_17!$C:$G,2,FALSE)</f>
        <v>240.89553333333299</v>
      </c>
      <c r="Q113" s="43">
        <f>VLOOKUP($A113,CBLCM_Change_2013_17!$C:$G,3,FALSE)</f>
        <v>-147.579033333327</v>
      </c>
      <c r="R113" s="43">
        <f>VLOOKUP($A113,CBLCM_Change_2013_17!$C:$G,4,FALSE)</f>
        <v>-100.07753333333299</v>
      </c>
      <c r="S113" s="43">
        <f>VLOOKUP($A113,CBLCM_Change_2013_17!$C:$G,5,FALSE)</f>
        <v>6.7611333333335999</v>
      </c>
    </row>
    <row r="114" spans="1:19" x14ac:dyDescent="0.3">
      <c r="A114" s="9">
        <v>51057</v>
      </c>
      <c r="B114" s="9" t="s">
        <v>108</v>
      </c>
      <c r="C114" s="9" t="s">
        <v>127</v>
      </c>
      <c r="D114" s="2">
        <v>90.452314440000436</v>
      </c>
      <c r="E114" s="2">
        <v>-5636.7048629299934</v>
      </c>
      <c r="F114" s="2">
        <v>1081.6749709099963</v>
      </c>
      <c r="G114" s="2">
        <v>4464.5668975500002</v>
      </c>
      <c r="H114" s="3">
        <v>1.9519000028367373E-4</v>
      </c>
      <c r="I114" s="3">
        <v>-1350.0149612999953</v>
      </c>
      <c r="J114" s="3">
        <v>1797.3765415399982</v>
      </c>
      <c r="K114" s="3">
        <v>-447.38166000000001</v>
      </c>
      <c r="L114" s="14">
        <f t="shared" si="17"/>
        <v>90.452119250000152</v>
      </c>
      <c r="M114" s="14">
        <f t="shared" si="18"/>
        <v>-4286.6899016299976</v>
      </c>
      <c r="N114" s="14">
        <f t="shared" si="19"/>
        <v>-715.70157063000192</v>
      </c>
      <c r="O114" s="14">
        <f t="shared" si="20"/>
        <v>4911.9485575500003</v>
      </c>
      <c r="P114" s="43">
        <f>VLOOKUP($A114,CBLCM_Change_2013_17!$C:$G,2,FALSE)</f>
        <v>0</v>
      </c>
      <c r="Q114" s="43">
        <f>VLOOKUP($A114,CBLCM_Change_2013_17!$C:$G,3,FALSE)</f>
        <v>0</v>
      </c>
      <c r="R114" s="43">
        <f>VLOOKUP($A114,CBLCM_Change_2013_17!$C:$G,4,FALSE)</f>
        <v>0</v>
      </c>
      <c r="S114" s="43">
        <f>VLOOKUP($A114,CBLCM_Change_2013_17!$C:$G,5,FALSE)</f>
        <v>0</v>
      </c>
    </row>
    <row r="115" spans="1:19" x14ac:dyDescent="0.3">
      <c r="A115" s="9">
        <v>51059</v>
      </c>
      <c r="B115" s="9" t="s">
        <v>108</v>
      </c>
      <c r="C115" s="9" t="s">
        <v>128</v>
      </c>
      <c r="D115" s="2">
        <v>1343.3012926116489</v>
      </c>
      <c r="E115" s="2">
        <v>-928.5853611908924</v>
      </c>
      <c r="F115" s="2">
        <v>5.0714759479959888</v>
      </c>
      <c r="G115" s="2">
        <v>-419.80263221000132</v>
      </c>
      <c r="H115" s="3">
        <v>577.49417360057032</v>
      </c>
      <c r="I115" s="3">
        <v>-589.28341643870431</v>
      </c>
      <c r="J115" s="3">
        <v>56.199934123021009</v>
      </c>
      <c r="K115" s="3">
        <v>-44.414270900000702</v>
      </c>
      <c r="L115" s="14">
        <f t="shared" si="17"/>
        <v>765.80711901107861</v>
      </c>
      <c r="M115" s="14">
        <f t="shared" si="18"/>
        <v>-339.30194475218809</v>
      </c>
      <c r="N115" s="14">
        <f t="shared" si="19"/>
        <v>-51.128458175025017</v>
      </c>
      <c r="O115" s="14">
        <f t="shared" si="20"/>
        <v>-375.38836131000062</v>
      </c>
      <c r="P115" s="43">
        <f>VLOOKUP($A115,CBLCM_Change_2013_17!$C:$G,2,FALSE)</f>
        <v>604.93033333333403</v>
      </c>
      <c r="Q115" s="43">
        <f>VLOOKUP($A115,CBLCM_Change_2013_17!$C:$G,3,FALSE)</f>
        <v>-591.76840000000004</v>
      </c>
      <c r="R115" s="43">
        <f>VLOOKUP($A115,CBLCM_Change_2013_17!$C:$G,4,FALSE)</f>
        <v>-18.494266666666601</v>
      </c>
      <c r="S115" s="43">
        <f>VLOOKUP($A115,CBLCM_Change_2013_17!$C:$G,5,FALSE)</f>
        <v>5.3326999999999396</v>
      </c>
    </row>
    <row r="116" spans="1:19" x14ac:dyDescent="0.3">
      <c r="A116" s="9">
        <v>51061</v>
      </c>
      <c r="B116" s="9" t="s">
        <v>108</v>
      </c>
      <c r="C116" s="9" t="s">
        <v>129</v>
      </c>
      <c r="D116" s="2">
        <v>1042.8813680874018</v>
      </c>
      <c r="E116" s="2">
        <v>-1361.2273135129899</v>
      </c>
      <c r="F116" s="2">
        <v>386.7365064939986</v>
      </c>
      <c r="G116" s="2">
        <v>-68.412190999999439</v>
      </c>
      <c r="H116" s="3">
        <v>404.39555623499996</v>
      </c>
      <c r="I116" s="3">
        <v>-1274.5702249799874</v>
      </c>
      <c r="J116" s="3">
        <v>1132.7818241630048</v>
      </c>
      <c r="K116" s="3">
        <v>-262.59388899999976</v>
      </c>
      <c r="L116" s="14">
        <f t="shared" si="17"/>
        <v>638.48581185240187</v>
      </c>
      <c r="M116" s="14">
        <f t="shared" si="18"/>
        <v>-86.657088533002479</v>
      </c>
      <c r="N116" s="14">
        <f t="shared" si="19"/>
        <v>-746.04531766900618</v>
      </c>
      <c r="O116" s="14">
        <f t="shared" si="20"/>
        <v>194.18169800000032</v>
      </c>
      <c r="P116" s="43">
        <f>VLOOKUP($A116,CBLCM_Change_2013_17!$C:$G,2,FALSE)</f>
        <v>1297.00076666666</v>
      </c>
      <c r="Q116" s="43">
        <f>VLOOKUP($A116,CBLCM_Change_2013_17!$C:$G,3,FALSE)</f>
        <v>-369.18609999999597</v>
      </c>
      <c r="R116" s="43">
        <f>VLOOKUP($A116,CBLCM_Change_2013_17!$C:$G,4,FALSE)</f>
        <v>-977.66843333333395</v>
      </c>
      <c r="S116" s="43">
        <f>VLOOKUP($A116,CBLCM_Change_2013_17!$C:$G,5,FALSE)</f>
        <v>49.853633333333299</v>
      </c>
    </row>
    <row r="117" spans="1:19" x14ac:dyDescent="0.3">
      <c r="A117" s="9">
        <v>51065</v>
      </c>
      <c r="B117" s="9" t="s">
        <v>108</v>
      </c>
      <c r="C117" s="9" t="s">
        <v>130</v>
      </c>
      <c r="D117" s="2">
        <v>290.98303620490003</v>
      </c>
      <c r="E117" s="2">
        <v>-5272.7934995999931</v>
      </c>
      <c r="F117" s="2">
        <v>520.77356410359266</v>
      </c>
      <c r="G117" s="2">
        <v>4461.0292900000004</v>
      </c>
      <c r="H117" s="3">
        <v>425.12127862699947</v>
      </c>
      <c r="I117" s="3">
        <v>661.13030800001866</v>
      </c>
      <c r="J117" s="3">
        <v>-1117.7265673675104</v>
      </c>
      <c r="K117" s="3">
        <v>31.479409999999916</v>
      </c>
      <c r="L117" s="14">
        <f t="shared" si="17"/>
        <v>-134.13824242209944</v>
      </c>
      <c r="M117" s="14">
        <f t="shared" si="18"/>
        <v>-5933.923807600012</v>
      </c>
      <c r="N117" s="14">
        <f t="shared" si="19"/>
        <v>1638.500131471103</v>
      </c>
      <c r="O117" s="14">
        <f t="shared" si="20"/>
        <v>4429.5498800000005</v>
      </c>
      <c r="P117" s="43">
        <f>VLOOKUP($A117,CBLCM_Change_2013_17!$C:$G,2,FALSE)</f>
        <v>246.153866666666</v>
      </c>
      <c r="Q117" s="43">
        <f>VLOOKUP($A117,CBLCM_Change_2013_17!$C:$G,3,FALSE)</f>
        <v>-190.829099999997</v>
      </c>
      <c r="R117" s="43">
        <f>VLOOKUP($A117,CBLCM_Change_2013_17!$C:$G,4,FALSE)</f>
        <v>-60.0341333333335</v>
      </c>
      <c r="S117" s="43">
        <f>VLOOKUP($A117,CBLCM_Change_2013_17!$C:$G,5,FALSE)</f>
        <v>4.7093000000000398</v>
      </c>
    </row>
    <row r="118" spans="1:19" x14ac:dyDescent="0.3">
      <c r="A118" s="9">
        <v>51069</v>
      </c>
      <c r="B118" s="9" t="s">
        <v>108</v>
      </c>
      <c r="C118" s="9" t="s">
        <v>33</v>
      </c>
      <c r="D118" s="2">
        <v>1279.9296934815984</v>
      </c>
      <c r="E118" s="2">
        <v>-880.87897904699344</v>
      </c>
      <c r="F118" s="2">
        <v>152.31289048500304</v>
      </c>
      <c r="G118" s="2">
        <v>-551.37696000000051</v>
      </c>
      <c r="H118" s="3">
        <v>23.545232903301326</v>
      </c>
      <c r="I118" s="3">
        <v>-1781.0183828000138</v>
      </c>
      <c r="J118" s="3">
        <v>2095.7827778350015</v>
      </c>
      <c r="K118" s="3">
        <v>-338.31358</v>
      </c>
      <c r="L118" s="14">
        <f t="shared" si="17"/>
        <v>1256.384460578297</v>
      </c>
      <c r="M118" s="14">
        <f t="shared" si="18"/>
        <v>900.13940375302036</v>
      </c>
      <c r="N118" s="14">
        <f t="shared" si="19"/>
        <v>-1943.4698873499985</v>
      </c>
      <c r="O118" s="14">
        <f t="shared" si="20"/>
        <v>-213.06338000000051</v>
      </c>
      <c r="P118" s="43">
        <f>VLOOKUP($A118,CBLCM_Change_2013_17!$C:$G,2,FALSE)</f>
        <v>2124.0634333333301</v>
      </c>
      <c r="Q118" s="43">
        <f>VLOOKUP($A118,CBLCM_Change_2013_17!$C:$G,3,FALSE)</f>
        <v>-651.00690000000304</v>
      </c>
      <c r="R118" s="43">
        <f>VLOOKUP($A118,CBLCM_Change_2013_17!$C:$G,4,FALSE)</f>
        <v>-1565.48806666666</v>
      </c>
      <c r="S118" s="43">
        <f>VLOOKUP($A118,CBLCM_Change_2013_17!$C:$G,5,FALSE)</f>
        <v>92.431700000000006</v>
      </c>
    </row>
    <row r="119" spans="1:19" x14ac:dyDescent="0.3">
      <c r="A119" s="9">
        <v>51071</v>
      </c>
      <c r="B119" s="9" t="s">
        <v>108</v>
      </c>
      <c r="C119" s="9" t="s">
        <v>131</v>
      </c>
      <c r="D119" s="2">
        <v>69.923269245999904</v>
      </c>
      <c r="E119" s="2">
        <v>-734.54349299997875</v>
      </c>
      <c r="F119" s="2">
        <v>30.922481270002301</v>
      </c>
      <c r="G119" s="2">
        <v>633.71691709669994</v>
      </c>
      <c r="H119" s="3">
        <v>-4.0000000038276085E-4</v>
      </c>
      <c r="I119" s="3">
        <v>-1360.4202592999952</v>
      </c>
      <c r="J119" s="3">
        <v>1488.6207152000013</v>
      </c>
      <c r="K119" s="3">
        <v>-128.13969999999972</v>
      </c>
      <c r="L119" s="14">
        <f t="shared" si="17"/>
        <v>69.923669246000287</v>
      </c>
      <c r="M119" s="14">
        <f t="shared" si="18"/>
        <v>625.87676630001647</v>
      </c>
      <c r="N119" s="14">
        <f t="shared" si="19"/>
        <v>-1457.6982339299991</v>
      </c>
      <c r="O119" s="14">
        <f t="shared" si="20"/>
        <v>761.85661709669967</v>
      </c>
      <c r="P119" s="43">
        <f>VLOOKUP($A119,CBLCM_Change_2013_17!$C:$G,2,FALSE)</f>
        <v>0</v>
      </c>
      <c r="Q119" s="43">
        <f>VLOOKUP($A119,CBLCM_Change_2013_17!$C:$G,3,FALSE)</f>
        <v>0</v>
      </c>
      <c r="R119" s="43">
        <f>VLOOKUP($A119,CBLCM_Change_2013_17!$C:$G,4,FALSE)</f>
        <v>0</v>
      </c>
      <c r="S119" s="43">
        <f>VLOOKUP($A119,CBLCM_Change_2013_17!$C:$G,5,FALSE)</f>
        <v>0</v>
      </c>
    </row>
    <row r="120" spans="1:19" x14ac:dyDescent="0.3">
      <c r="A120" s="9">
        <v>51073</v>
      </c>
      <c r="B120" s="9" t="s">
        <v>108</v>
      </c>
      <c r="C120" s="9" t="s">
        <v>132</v>
      </c>
      <c r="D120" s="2">
        <v>269.80538300000029</v>
      </c>
      <c r="E120" s="2">
        <v>-2132.3017700000114</v>
      </c>
      <c r="F120" s="2">
        <v>277.68308109999799</v>
      </c>
      <c r="G120" s="2">
        <v>1584.8160599999997</v>
      </c>
      <c r="H120" s="3">
        <v>40.854609000000494</v>
      </c>
      <c r="I120" s="3">
        <v>-172.33323000000382</v>
      </c>
      <c r="J120" s="3">
        <v>164.57489240000086</v>
      </c>
      <c r="K120" s="3">
        <v>-33.092149999999947</v>
      </c>
      <c r="L120" s="14">
        <f t="shared" si="17"/>
        <v>228.9507739999998</v>
      </c>
      <c r="M120" s="14">
        <f t="shared" si="18"/>
        <v>-1959.9685400000076</v>
      </c>
      <c r="N120" s="14">
        <f t="shared" si="19"/>
        <v>113.10818869999713</v>
      </c>
      <c r="O120" s="14">
        <f t="shared" si="20"/>
        <v>1617.9082099999996</v>
      </c>
      <c r="P120" s="43">
        <f>VLOOKUP($A120,CBLCM_Change_2013_17!$C:$G,2,FALSE)</f>
        <v>118.128133333333</v>
      </c>
      <c r="Q120" s="43">
        <f>VLOOKUP($A120,CBLCM_Change_2013_17!$C:$G,3,FALSE)</f>
        <v>-79.290033333333099</v>
      </c>
      <c r="R120" s="43">
        <f>VLOOKUP($A120,CBLCM_Change_2013_17!$C:$G,4,FALSE)</f>
        <v>-39.602366666666697</v>
      </c>
      <c r="S120" s="43">
        <f>VLOOKUP($A120,CBLCM_Change_2013_17!$C:$G,5,FALSE)</f>
        <v>0.76423333333334098</v>
      </c>
    </row>
    <row r="121" spans="1:19" x14ac:dyDescent="0.3">
      <c r="A121" s="9">
        <v>51075</v>
      </c>
      <c r="B121" s="9" t="s">
        <v>108</v>
      </c>
      <c r="C121" s="9" t="s">
        <v>133</v>
      </c>
      <c r="D121" s="2">
        <v>493.06889098800207</v>
      </c>
      <c r="E121" s="2">
        <v>-4148.9693638000126</v>
      </c>
      <c r="F121" s="2">
        <v>162.85384180999685</v>
      </c>
      <c r="G121" s="2">
        <v>3493.0550399999997</v>
      </c>
      <c r="H121" s="3">
        <v>291.15367045762287</v>
      </c>
      <c r="I121" s="3">
        <v>-1052.6985033999949</v>
      </c>
      <c r="J121" s="3">
        <v>840.41595512000254</v>
      </c>
      <c r="K121" s="3">
        <v>-78.867020000000139</v>
      </c>
      <c r="L121" s="14">
        <f t="shared" si="17"/>
        <v>201.9152205303792</v>
      </c>
      <c r="M121" s="14">
        <f t="shared" si="18"/>
        <v>-3096.2708604000177</v>
      </c>
      <c r="N121" s="14">
        <f t="shared" si="19"/>
        <v>-677.56211331000566</v>
      </c>
      <c r="O121" s="14">
        <f t="shared" si="20"/>
        <v>3571.9220599999999</v>
      </c>
      <c r="P121" s="43">
        <f>VLOOKUP($A121,CBLCM_Change_2013_17!$C:$G,2,FALSE)</f>
        <v>827.005666666666</v>
      </c>
      <c r="Q121" s="43">
        <f>VLOOKUP($A121,CBLCM_Change_2013_17!$C:$G,3,FALSE)</f>
        <v>-565.03343333333396</v>
      </c>
      <c r="R121" s="43">
        <f>VLOOKUP($A121,CBLCM_Change_2013_17!$C:$G,4,FALSE)</f>
        <v>-286.50446666666699</v>
      </c>
      <c r="S121" s="43">
        <f>VLOOKUP($A121,CBLCM_Change_2013_17!$C:$G,5,FALSE)</f>
        <v>24.532366666666601</v>
      </c>
    </row>
    <row r="122" spans="1:19" x14ac:dyDescent="0.3">
      <c r="A122" s="9">
        <v>51079</v>
      </c>
      <c r="B122" s="9" t="s">
        <v>108</v>
      </c>
      <c r="C122" s="9" t="s">
        <v>134</v>
      </c>
      <c r="D122" s="2">
        <v>245.95141167800048</v>
      </c>
      <c r="E122" s="2">
        <v>-467.09466429999253</v>
      </c>
      <c r="F122" s="2">
        <v>51.097723546000523</v>
      </c>
      <c r="G122" s="2">
        <v>170.03369099999986</v>
      </c>
      <c r="H122" s="3">
        <v>244.93985489999946</v>
      </c>
      <c r="I122" s="3">
        <v>-186.28630242999449</v>
      </c>
      <c r="J122" s="3">
        <v>-44.233010359000957</v>
      </c>
      <c r="K122" s="3">
        <v>-14.413179000000127</v>
      </c>
      <c r="L122" s="14">
        <f t="shared" si="17"/>
        <v>1.0115567780010224</v>
      </c>
      <c r="M122" s="14">
        <f t="shared" si="18"/>
        <v>-280.80836186999807</v>
      </c>
      <c r="N122" s="14">
        <f t="shared" si="19"/>
        <v>95.33073390500148</v>
      </c>
      <c r="O122" s="14">
        <f t="shared" si="20"/>
        <v>184.44686999999999</v>
      </c>
      <c r="P122" s="43">
        <f>VLOOKUP($A122,CBLCM_Change_2013_17!$C:$G,2,FALSE)</f>
        <v>370.44766666666601</v>
      </c>
      <c r="Q122" s="43">
        <f>VLOOKUP($A122,CBLCM_Change_2013_17!$C:$G,3,FALSE)</f>
        <v>-138.62880000000001</v>
      </c>
      <c r="R122" s="43">
        <f>VLOOKUP($A122,CBLCM_Change_2013_17!$C:$G,4,FALSE)</f>
        <v>-248.120466666666</v>
      </c>
      <c r="S122" s="43">
        <f>VLOOKUP($A122,CBLCM_Change_2013_17!$C:$G,5,FALSE)</f>
        <v>16.301466666666599</v>
      </c>
    </row>
    <row r="123" spans="1:19" x14ac:dyDescent="0.3">
      <c r="A123" s="9">
        <v>51085</v>
      </c>
      <c r="B123" s="9" t="s">
        <v>108</v>
      </c>
      <c r="C123" s="9" t="s">
        <v>135</v>
      </c>
      <c r="D123" s="2">
        <v>1028.3621916990007</v>
      </c>
      <c r="E123" s="2">
        <v>-5333.0304392110165</v>
      </c>
      <c r="F123" s="2">
        <v>682.2645598000048</v>
      </c>
      <c r="G123" s="2">
        <v>3622.4030899999998</v>
      </c>
      <c r="H123" s="3">
        <v>345.73941891999698</v>
      </c>
      <c r="I123" s="3">
        <v>-2676.1892139999773</v>
      </c>
      <c r="J123" s="3">
        <v>2946.9326791500025</v>
      </c>
      <c r="K123" s="3">
        <v>-616.49268000000029</v>
      </c>
      <c r="L123" s="14">
        <f t="shared" si="17"/>
        <v>682.62277277900375</v>
      </c>
      <c r="M123" s="14">
        <f t="shared" si="18"/>
        <v>-2656.8412252110393</v>
      </c>
      <c r="N123" s="14">
        <f t="shared" si="19"/>
        <v>-2264.6681193499976</v>
      </c>
      <c r="O123" s="14">
        <f t="shared" si="20"/>
        <v>4238.8957700000001</v>
      </c>
      <c r="P123" s="43">
        <f>VLOOKUP($A123,CBLCM_Change_2013_17!$C:$G,2,FALSE)</f>
        <v>1567.3264666666601</v>
      </c>
      <c r="Q123" s="43">
        <f>VLOOKUP($A123,CBLCM_Change_2013_17!$C:$G,3,FALSE)</f>
        <v>-1008.51436666666</v>
      </c>
      <c r="R123" s="43">
        <f>VLOOKUP($A123,CBLCM_Change_2013_17!$C:$G,4,FALSE)</f>
        <v>-598.96033333333298</v>
      </c>
      <c r="S123" s="43">
        <f>VLOOKUP($A123,CBLCM_Change_2013_17!$C:$G,5,FALSE)</f>
        <v>40.148766666666702</v>
      </c>
    </row>
    <row r="124" spans="1:19" x14ac:dyDescent="0.3">
      <c r="A124" s="9">
        <v>51087</v>
      </c>
      <c r="B124" s="9" t="s">
        <v>108</v>
      </c>
      <c r="C124" s="9" t="s">
        <v>136</v>
      </c>
      <c r="D124" s="2">
        <v>1435.086983749499</v>
      </c>
      <c r="E124" s="2">
        <v>-1713.0729276000002</v>
      </c>
      <c r="F124" s="2">
        <v>77.538622699999451</v>
      </c>
      <c r="G124" s="2">
        <v>200.44018999999935</v>
      </c>
      <c r="H124" s="3">
        <v>2067.3474913699988</v>
      </c>
      <c r="I124" s="3">
        <v>-1645.2072878000054</v>
      </c>
      <c r="J124" s="3">
        <v>-236.77931776999986</v>
      </c>
      <c r="K124" s="3">
        <v>-185.35351000000082</v>
      </c>
      <c r="L124" s="14">
        <f t="shared" si="17"/>
        <v>-632.26050762049977</v>
      </c>
      <c r="M124" s="14">
        <f t="shared" si="18"/>
        <v>-67.865639799994824</v>
      </c>
      <c r="N124" s="14">
        <f t="shared" si="19"/>
        <v>314.31794046999931</v>
      </c>
      <c r="O124" s="14">
        <f t="shared" si="20"/>
        <v>385.79370000000017</v>
      </c>
      <c r="P124" s="43">
        <f>VLOOKUP($A124,CBLCM_Change_2013_17!$C:$G,2,FALSE)</f>
        <v>2082.2197666666598</v>
      </c>
      <c r="Q124" s="43">
        <f>VLOOKUP($A124,CBLCM_Change_2013_17!$C:$G,3,FALSE)</f>
        <v>-1662.2745666666599</v>
      </c>
      <c r="R124" s="43">
        <f>VLOOKUP($A124,CBLCM_Change_2013_17!$C:$G,4,FALSE)</f>
        <v>-497.44916666666597</v>
      </c>
      <c r="S124" s="43">
        <f>VLOOKUP($A124,CBLCM_Change_2013_17!$C:$G,5,FALSE)</f>
        <v>77.504033333333197</v>
      </c>
    </row>
    <row r="125" spans="1:19" x14ac:dyDescent="0.3">
      <c r="A125" s="9">
        <v>51091</v>
      </c>
      <c r="B125" s="9" t="s">
        <v>108</v>
      </c>
      <c r="C125" s="9" t="s">
        <v>137</v>
      </c>
      <c r="D125" s="2">
        <v>33.744221926999963</v>
      </c>
      <c r="E125" s="2">
        <v>-395.38245733311743</v>
      </c>
      <c r="F125" s="2">
        <v>49.326307729997765</v>
      </c>
      <c r="G125" s="2">
        <v>312.32412952000004</v>
      </c>
      <c r="H125" s="3">
        <v>2.5796452953841253E-4</v>
      </c>
      <c r="I125" s="3">
        <v>-530.61811498000429</v>
      </c>
      <c r="J125" s="3">
        <v>563.71979136999619</v>
      </c>
      <c r="K125" s="3">
        <v>-33.094982999999957</v>
      </c>
      <c r="L125" s="14">
        <f t="shared" si="17"/>
        <v>33.743963962470424</v>
      </c>
      <c r="M125" s="14">
        <f t="shared" si="18"/>
        <v>135.23565764688686</v>
      </c>
      <c r="N125" s="14">
        <f t="shared" si="19"/>
        <v>-514.39348363999841</v>
      </c>
      <c r="O125" s="14">
        <f t="shared" si="20"/>
        <v>345.41911252</v>
      </c>
      <c r="P125" s="43">
        <f>VLOOKUP($A125,CBLCM_Change_2013_17!$C:$G,2,FALSE)</f>
        <v>0</v>
      </c>
      <c r="Q125" s="43">
        <f>VLOOKUP($A125,CBLCM_Change_2013_17!$C:$G,3,FALSE)</f>
        <v>0</v>
      </c>
      <c r="R125" s="43">
        <f>VLOOKUP($A125,CBLCM_Change_2013_17!$C:$G,4,FALSE)</f>
        <v>0</v>
      </c>
      <c r="S125" s="43">
        <f>VLOOKUP($A125,CBLCM_Change_2013_17!$C:$G,5,FALSE)</f>
        <v>0</v>
      </c>
    </row>
    <row r="126" spans="1:19" x14ac:dyDescent="0.3">
      <c r="A126" s="9">
        <v>51093</v>
      </c>
      <c r="B126" s="9" t="s">
        <v>108</v>
      </c>
      <c r="C126" s="9" t="s">
        <v>138</v>
      </c>
      <c r="D126" s="2">
        <v>354.51709700000026</v>
      </c>
      <c r="E126" s="2">
        <v>-4050.8346099999935</v>
      </c>
      <c r="F126" s="2">
        <v>1661.5073526549961</v>
      </c>
      <c r="G126" s="2">
        <v>2034.8227400000005</v>
      </c>
      <c r="H126" s="3">
        <v>31.921195999999611</v>
      </c>
      <c r="I126" s="3">
        <v>-654.33434999999008</v>
      </c>
      <c r="J126" s="3">
        <v>726.19614290000334</v>
      </c>
      <c r="K126" s="3">
        <v>-103.78693999999996</v>
      </c>
      <c r="L126" s="14">
        <f t="shared" si="17"/>
        <v>322.59590100000065</v>
      </c>
      <c r="M126" s="14">
        <f t="shared" si="18"/>
        <v>-3396.5002600000034</v>
      </c>
      <c r="N126" s="14">
        <f t="shared" si="19"/>
        <v>935.31120975499277</v>
      </c>
      <c r="O126" s="14">
        <f t="shared" si="20"/>
        <v>2138.6096800000005</v>
      </c>
      <c r="P126" s="43">
        <f>VLOOKUP($A126,CBLCM_Change_2013_17!$C:$G,2,FALSE)</f>
        <v>454.60313333333301</v>
      </c>
      <c r="Q126" s="43">
        <f>VLOOKUP($A126,CBLCM_Change_2013_17!$C:$G,3,FALSE)</f>
        <v>-191.83179999999999</v>
      </c>
      <c r="R126" s="43">
        <f>VLOOKUP($A126,CBLCM_Change_2013_17!$C:$G,4,FALSE)</f>
        <v>-285.70153333333201</v>
      </c>
      <c r="S126" s="43">
        <f>VLOOKUP($A126,CBLCM_Change_2013_17!$C:$G,5,FALSE)</f>
        <v>22.930066666666701</v>
      </c>
    </row>
    <row r="127" spans="1:19" x14ac:dyDescent="0.3">
      <c r="A127" s="9">
        <v>51095</v>
      </c>
      <c r="B127" s="9" t="s">
        <v>108</v>
      </c>
      <c r="C127" s="9" t="s">
        <v>139</v>
      </c>
      <c r="D127" s="2">
        <v>335.19311854999899</v>
      </c>
      <c r="E127" s="2">
        <v>48.604502600002547</v>
      </c>
      <c r="F127" s="2">
        <v>21.270518256499965</v>
      </c>
      <c r="G127" s="2">
        <v>-405.0541005</v>
      </c>
      <c r="H127" s="3">
        <v>1021.9423383899999</v>
      </c>
      <c r="I127" s="3">
        <v>-709.12380229999633</v>
      </c>
      <c r="J127" s="3">
        <v>-246.48589754160997</v>
      </c>
      <c r="K127" s="3">
        <v>-66.316608999999971</v>
      </c>
      <c r="L127" s="14">
        <f t="shared" si="17"/>
        <v>-686.74921984000093</v>
      </c>
      <c r="M127" s="14">
        <f t="shared" si="18"/>
        <v>757.72830489999888</v>
      </c>
      <c r="N127" s="14">
        <f t="shared" si="19"/>
        <v>267.75641579810991</v>
      </c>
      <c r="O127" s="14">
        <f t="shared" si="20"/>
        <v>-338.73749150000003</v>
      </c>
      <c r="P127" s="43">
        <f>VLOOKUP($A127,CBLCM_Change_2013_17!$C:$G,2,FALSE)</f>
        <v>978.58893333333299</v>
      </c>
      <c r="Q127" s="43">
        <f>VLOOKUP($A127,CBLCM_Change_2013_17!$C:$G,3,FALSE)</f>
        <v>-762.79566666666597</v>
      </c>
      <c r="R127" s="43">
        <f>VLOOKUP($A127,CBLCM_Change_2013_17!$C:$G,4,FALSE)</f>
        <v>-225.66049999999899</v>
      </c>
      <c r="S127" s="43">
        <f>VLOOKUP($A127,CBLCM_Change_2013_17!$C:$G,5,FALSE)</f>
        <v>9.8670333333333407</v>
      </c>
    </row>
    <row r="128" spans="1:19" x14ac:dyDescent="0.3">
      <c r="A128" s="9">
        <v>51097</v>
      </c>
      <c r="B128" s="9" t="s">
        <v>108</v>
      </c>
      <c r="C128" s="9" t="s">
        <v>140</v>
      </c>
      <c r="D128" s="2">
        <v>65.109980730000217</v>
      </c>
      <c r="E128" s="2">
        <v>-6659.470006013019</v>
      </c>
      <c r="F128" s="2">
        <v>1110.8739145920013</v>
      </c>
      <c r="G128" s="2">
        <v>5483.4862439999997</v>
      </c>
      <c r="H128" s="3">
        <v>-1.8576711953244285E-4</v>
      </c>
      <c r="I128" s="3">
        <v>-1072.8016843779833</v>
      </c>
      <c r="J128" s="3">
        <v>1328.4996741420002</v>
      </c>
      <c r="K128" s="3">
        <v>-255.68741599999998</v>
      </c>
      <c r="L128" s="14">
        <f t="shared" si="17"/>
        <v>65.110166497119749</v>
      </c>
      <c r="M128" s="14">
        <f t="shared" si="18"/>
        <v>-5586.6683216350357</v>
      </c>
      <c r="N128" s="14">
        <f t="shared" si="19"/>
        <v>-217.62575954999897</v>
      </c>
      <c r="O128" s="14">
        <f t="shared" si="20"/>
        <v>5739.1736599999995</v>
      </c>
      <c r="P128" s="43">
        <f>VLOOKUP($A128,CBLCM_Change_2013_17!$C:$G,2,FALSE)</f>
        <v>0</v>
      </c>
      <c r="Q128" s="43">
        <f>VLOOKUP($A128,CBLCM_Change_2013_17!$C:$G,3,FALSE)</f>
        <v>0</v>
      </c>
      <c r="R128" s="43">
        <f>VLOOKUP($A128,CBLCM_Change_2013_17!$C:$G,4,FALSE)</f>
        <v>0</v>
      </c>
      <c r="S128" s="43">
        <f>VLOOKUP($A128,CBLCM_Change_2013_17!$C:$G,5,FALSE)</f>
        <v>0</v>
      </c>
    </row>
    <row r="129" spans="1:19" x14ac:dyDescent="0.3">
      <c r="A129" s="9">
        <v>51099</v>
      </c>
      <c r="B129" s="9" t="s">
        <v>108</v>
      </c>
      <c r="C129" s="9" t="s">
        <v>141</v>
      </c>
      <c r="D129" s="2">
        <v>309.16763385990021</v>
      </c>
      <c r="E129" s="2">
        <v>-85.701928515001555</v>
      </c>
      <c r="F129" s="2">
        <v>-3.0444476680997923</v>
      </c>
      <c r="G129" s="2">
        <v>-220.41148940000039</v>
      </c>
      <c r="H129" s="3">
        <v>557.3846343539999</v>
      </c>
      <c r="I129" s="3">
        <v>-577.41648521699585</v>
      </c>
      <c r="J129" s="3">
        <v>67.67751087679963</v>
      </c>
      <c r="K129" s="3">
        <v>-47.648022999999739</v>
      </c>
      <c r="L129" s="14">
        <f t="shared" si="17"/>
        <v>-248.21700049409969</v>
      </c>
      <c r="M129" s="14">
        <f t="shared" si="18"/>
        <v>491.7145567019943</v>
      </c>
      <c r="N129" s="14">
        <f t="shared" si="19"/>
        <v>-70.721958544899422</v>
      </c>
      <c r="O129" s="14">
        <f t="shared" si="20"/>
        <v>-172.76346640000065</v>
      </c>
      <c r="P129" s="43">
        <f>VLOOKUP($A129,CBLCM_Change_2013_17!$C:$G,2,FALSE)</f>
        <v>713.0299</v>
      </c>
      <c r="Q129" s="43">
        <f>VLOOKUP($A129,CBLCM_Change_2013_17!$C:$G,3,FALSE)</f>
        <v>-490.79599999999999</v>
      </c>
      <c r="R129" s="43">
        <f>VLOOKUP($A129,CBLCM_Change_2013_17!$C:$G,4,FALSE)</f>
        <v>-233.78073333333299</v>
      </c>
      <c r="S129" s="43">
        <f>VLOOKUP($A129,CBLCM_Change_2013_17!$C:$G,5,FALSE)</f>
        <v>11.546799999999999</v>
      </c>
    </row>
    <row r="130" spans="1:19" x14ac:dyDescent="0.3">
      <c r="A130" s="9">
        <v>51101</v>
      </c>
      <c r="B130" s="9" t="s">
        <v>108</v>
      </c>
      <c r="C130" s="9" t="s">
        <v>142</v>
      </c>
      <c r="D130" s="2">
        <v>214.38112476399979</v>
      </c>
      <c r="E130" s="2">
        <v>-4250.5115338000014</v>
      </c>
      <c r="F130" s="2">
        <v>2262.8819490007995</v>
      </c>
      <c r="G130" s="2">
        <v>1773.2435299000003</v>
      </c>
      <c r="H130" s="3">
        <v>512.43536845400024</v>
      </c>
      <c r="I130" s="3">
        <v>345.35058830000548</v>
      </c>
      <c r="J130" s="3">
        <v>-882.32448007080029</v>
      </c>
      <c r="K130" s="3">
        <v>24.530545899999652</v>
      </c>
      <c r="L130" s="14">
        <f t="shared" si="17"/>
        <v>-298.05424369000048</v>
      </c>
      <c r="M130" s="14">
        <f t="shared" si="18"/>
        <v>-4595.8621221000067</v>
      </c>
      <c r="N130" s="14">
        <f t="shared" si="19"/>
        <v>3145.2064290715998</v>
      </c>
      <c r="O130" s="14">
        <f t="shared" si="20"/>
        <v>1748.7129840000007</v>
      </c>
      <c r="P130" s="43">
        <f>VLOOKUP($A130,CBLCM_Change_2013_17!$C:$G,2,FALSE)</f>
        <v>377.94549999999998</v>
      </c>
      <c r="Q130" s="43">
        <f>VLOOKUP($A130,CBLCM_Change_2013_17!$C:$G,3,FALSE)</f>
        <v>-191.55226666666499</v>
      </c>
      <c r="R130" s="43">
        <f>VLOOKUP($A130,CBLCM_Change_2013_17!$C:$G,4,FALSE)</f>
        <v>-205.6181</v>
      </c>
      <c r="S130" s="43">
        <f>VLOOKUP($A130,CBLCM_Change_2013_17!$C:$G,5,FALSE)</f>
        <v>19.224933333333301</v>
      </c>
    </row>
    <row r="131" spans="1:19" x14ac:dyDescent="0.3">
      <c r="A131" s="9">
        <v>51103</v>
      </c>
      <c r="B131" s="9" t="s">
        <v>108</v>
      </c>
      <c r="C131" s="9" t="s">
        <v>90</v>
      </c>
      <c r="D131" s="2">
        <v>225.51619348199938</v>
      </c>
      <c r="E131" s="2">
        <v>-966.52294840000013</v>
      </c>
      <c r="F131" s="2">
        <v>364.55785197999955</v>
      </c>
      <c r="G131" s="2">
        <v>376.45031800000015</v>
      </c>
      <c r="H131" s="3">
        <v>189.75916633600031</v>
      </c>
      <c r="I131" s="3">
        <v>14.738310799998771</v>
      </c>
      <c r="J131" s="3">
        <v>-109.62209381999978</v>
      </c>
      <c r="K131" s="3">
        <v>-94.880800000000136</v>
      </c>
      <c r="L131" s="14">
        <f t="shared" si="17"/>
        <v>35.757027145999075</v>
      </c>
      <c r="M131" s="14">
        <f t="shared" si="18"/>
        <v>-981.2612591999989</v>
      </c>
      <c r="N131" s="14">
        <f t="shared" si="19"/>
        <v>474.17994579999936</v>
      </c>
      <c r="O131" s="14">
        <f t="shared" si="20"/>
        <v>471.33111800000029</v>
      </c>
      <c r="P131" s="43">
        <f>VLOOKUP($A131,CBLCM_Change_2013_17!$C:$G,2,FALSE)</f>
        <v>0</v>
      </c>
      <c r="Q131" s="43">
        <f>VLOOKUP($A131,CBLCM_Change_2013_17!$C:$G,3,FALSE)</f>
        <v>0</v>
      </c>
      <c r="R131" s="43">
        <f>VLOOKUP($A131,CBLCM_Change_2013_17!$C:$G,4,FALSE)</f>
        <v>0</v>
      </c>
      <c r="S131" s="43">
        <f>VLOOKUP($A131,CBLCM_Change_2013_17!$C:$G,5,FALSE)</f>
        <v>0</v>
      </c>
    </row>
    <row r="132" spans="1:19" x14ac:dyDescent="0.3">
      <c r="A132" s="9">
        <v>51107</v>
      </c>
      <c r="B132" s="9" t="s">
        <v>108</v>
      </c>
      <c r="C132" s="9" t="s">
        <v>143</v>
      </c>
      <c r="D132" s="2">
        <v>4000.2171468660026</v>
      </c>
      <c r="E132" s="2">
        <v>-3111.6858112070031</v>
      </c>
      <c r="F132" s="2">
        <v>107.72970721000547</v>
      </c>
      <c r="G132" s="2">
        <v>-996.26568100000077</v>
      </c>
      <c r="H132" s="3">
        <v>5484.3069349029993</v>
      </c>
      <c r="I132" s="3">
        <v>-2359.860869299996</v>
      </c>
      <c r="J132" s="3">
        <v>-2545.8240630900068</v>
      </c>
      <c r="K132" s="3">
        <v>-578.63925100000051</v>
      </c>
      <c r="L132" s="14">
        <f t="shared" ref="L132:L195" si="21">(D132-H132)</f>
        <v>-1484.0897880369967</v>
      </c>
      <c r="M132" s="14">
        <f t="shared" ref="M132:M195" si="22">(E132-I132)</f>
        <v>-751.82494190700709</v>
      </c>
      <c r="N132" s="14">
        <f t="shared" ref="N132:N195" si="23">(F132-J132)</f>
        <v>2653.5537703000123</v>
      </c>
      <c r="O132" s="14">
        <f t="shared" ref="O132:O195" si="24">(G132-K132)</f>
        <v>-417.62643000000025</v>
      </c>
      <c r="P132" s="43">
        <f>VLOOKUP($A132,CBLCM_Change_2013_17!$C:$G,2,FALSE)</f>
        <v>5599.2956333333304</v>
      </c>
      <c r="Q132" s="43">
        <f>VLOOKUP($A132,CBLCM_Change_2013_17!$C:$G,3,FALSE)</f>
        <v>-2489.1525666666598</v>
      </c>
      <c r="R132" s="43">
        <f>VLOOKUP($A132,CBLCM_Change_2013_17!$C:$G,4,FALSE)</f>
        <v>-3395.7906666666599</v>
      </c>
      <c r="S132" s="43">
        <f>VLOOKUP($A132,CBLCM_Change_2013_17!$C:$G,5,FALSE)</f>
        <v>285.647666666666</v>
      </c>
    </row>
    <row r="133" spans="1:19" x14ac:dyDescent="0.3">
      <c r="A133" s="9">
        <v>51109</v>
      </c>
      <c r="B133" s="9" t="s">
        <v>108</v>
      </c>
      <c r="C133" s="9" t="s">
        <v>144</v>
      </c>
      <c r="D133" s="2">
        <v>639.39351905780086</v>
      </c>
      <c r="E133" s="2">
        <v>-12514.809913179994</v>
      </c>
      <c r="F133" s="2">
        <v>1074.5590636039967</v>
      </c>
      <c r="G133" s="2">
        <v>10800.901228999999</v>
      </c>
      <c r="H133" s="3">
        <v>1137.8336280183998</v>
      </c>
      <c r="I133" s="3">
        <v>-881.65749391999475</v>
      </c>
      <c r="J133" s="3">
        <v>-241.62755846799644</v>
      </c>
      <c r="K133" s="3">
        <v>-14.535961000001407</v>
      </c>
      <c r="L133" s="14">
        <f t="shared" si="21"/>
        <v>-498.44010896059899</v>
      </c>
      <c r="M133" s="14">
        <f t="shared" si="22"/>
        <v>-11633.152419259999</v>
      </c>
      <c r="N133" s="14">
        <f t="shared" si="23"/>
        <v>1316.186622071993</v>
      </c>
      <c r="O133" s="14">
        <f t="shared" si="24"/>
        <v>10815.437190000001</v>
      </c>
      <c r="P133" s="43">
        <f>VLOOKUP($A133,CBLCM_Change_2013_17!$C:$G,2,FALSE)</f>
        <v>1298.9347333333301</v>
      </c>
      <c r="Q133" s="43">
        <f>VLOOKUP($A133,CBLCM_Change_2013_17!$C:$G,3,FALSE)</f>
        <v>-958.43723333333298</v>
      </c>
      <c r="R133" s="43">
        <f>VLOOKUP($A133,CBLCM_Change_2013_17!$C:$G,4,FALSE)</f>
        <v>-361.21586666666599</v>
      </c>
      <c r="S133" s="43">
        <f>VLOOKUP($A133,CBLCM_Change_2013_17!$C:$G,5,FALSE)</f>
        <v>20.7185666666666</v>
      </c>
    </row>
    <row r="134" spans="1:19" x14ac:dyDescent="0.3">
      <c r="A134" s="9">
        <v>51113</v>
      </c>
      <c r="B134" s="9" t="s">
        <v>108</v>
      </c>
      <c r="C134" s="9" t="s">
        <v>55</v>
      </c>
      <c r="D134" s="2">
        <v>149.61463521089996</v>
      </c>
      <c r="E134" s="2">
        <v>-297.44182199998539</v>
      </c>
      <c r="F134" s="2">
        <v>132.68910201187379</v>
      </c>
      <c r="G134" s="2">
        <v>15.146566199999825</v>
      </c>
      <c r="H134" s="3">
        <v>0.18414591139946879</v>
      </c>
      <c r="I134" s="3">
        <v>-1759.2434650000139</v>
      </c>
      <c r="J134" s="3">
        <v>1949.9434442232434</v>
      </c>
      <c r="K134" s="3">
        <v>-190.88552189999996</v>
      </c>
      <c r="L134" s="14">
        <f t="shared" si="21"/>
        <v>149.43048929950049</v>
      </c>
      <c r="M134" s="14">
        <f t="shared" si="22"/>
        <v>1461.8016430000284</v>
      </c>
      <c r="N134" s="14">
        <f t="shared" si="23"/>
        <v>-1817.2543422113697</v>
      </c>
      <c r="O134" s="14">
        <f t="shared" si="24"/>
        <v>206.03208809999978</v>
      </c>
      <c r="P134" s="43">
        <f>VLOOKUP($A134,CBLCM_Change_2013_17!$C:$G,2,FALSE)</f>
        <v>174.53089999999901</v>
      </c>
      <c r="Q134" s="43">
        <f>VLOOKUP($A134,CBLCM_Change_2013_17!$C:$G,3,FALSE)</f>
        <v>-48.319166666666497</v>
      </c>
      <c r="R134" s="43">
        <f>VLOOKUP($A134,CBLCM_Change_2013_17!$C:$G,4,FALSE)</f>
        <v>-135.01776666666601</v>
      </c>
      <c r="S134" s="43">
        <f>VLOOKUP($A134,CBLCM_Change_2013_17!$C:$G,5,FALSE)</f>
        <v>8.8059333333333392</v>
      </c>
    </row>
    <row r="135" spans="1:19" x14ac:dyDescent="0.3">
      <c r="A135" s="9">
        <v>51115</v>
      </c>
      <c r="B135" s="9" t="s">
        <v>108</v>
      </c>
      <c r="C135" s="9" t="s">
        <v>145</v>
      </c>
      <c r="D135" s="2">
        <v>56.358306549999796</v>
      </c>
      <c r="E135" s="2">
        <v>-773.0524863800008</v>
      </c>
      <c r="F135" s="2">
        <v>37.614763900000021</v>
      </c>
      <c r="G135" s="2">
        <v>679.08384999999998</v>
      </c>
      <c r="H135" s="3">
        <v>4.2550000005725508E-4</v>
      </c>
      <c r="I135" s="3">
        <v>-13.261178650001774</v>
      </c>
      <c r="J135" s="3">
        <v>35.180222999999742</v>
      </c>
      <c r="K135" s="3">
        <v>-21.912829999999985</v>
      </c>
      <c r="L135" s="14">
        <f t="shared" si="21"/>
        <v>56.35788104999974</v>
      </c>
      <c r="M135" s="14">
        <f t="shared" si="22"/>
        <v>-759.79130772999906</v>
      </c>
      <c r="N135" s="14">
        <f t="shared" si="23"/>
        <v>2.4345409000002789</v>
      </c>
      <c r="O135" s="14">
        <f t="shared" si="24"/>
        <v>700.99667999999997</v>
      </c>
      <c r="P135" s="43">
        <f>VLOOKUP($A135,CBLCM_Change_2013_17!$C:$G,2,FALSE)</f>
        <v>0</v>
      </c>
      <c r="Q135" s="43">
        <f>VLOOKUP($A135,CBLCM_Change_2013_17!$C:$G,3,FALSE)</f>
        <v>0</v>
      </c>
      <c r="R135" s="43">
        <f>VLOOKUP($A135,CBLCM_Change_2013_17!$C:$G,4,FALSE)</f>
        <v>0</v>
      </c>
      <c r="S135" s="43">
        <f>VLOOKUP($A135,CBLCM_Change_2013_17!$C:$G,5,FALSE)</f>
        <v>0</v>
      </c>
    </row>
    <row r="136" spans="1:19" x14ac:dyDescent="0.3">
      <c r="A136" s="9">
        <v>51119</v>
      </c>
      <c r="B136" s="9" t="s">
        <v>108</v>
      </c>
      <c r="C136" s="9" t="s">
        <v>146</v>
      </c>
      <c r="D136" s="2">
        <v>102.54395227999976</v>
      </c>
      <c r="E136" s="2">
        <v>-1641.3371699999943</v>
      </c>
      <c r="F136" s="2">
        <v>303.08073010000112</v>
      </c>
      <c r="G136" s="2">
        <v>1235.7145000000003</v>
      </c>
      <c r="H136" s="3">
        <v>3.2744171200010079</v>
      </c>
      <c r="I136" s="3">
        <v>-24.933709999998882</v>
      </c>
      <c r="J136" s="3">
        <v>25.095237999999974</v>
      </c>
      <c r="K136" s="3">
        <v>-3.4328000000000429</v>
      </c>
      <c r="L136" s="14">
        <f t="shared" si="21"/>
        <v>99.269535159998753</v>
      </c>
      <c r="M136" s="14">
        <f t="shared" si="22"/>
        <v>-1616.4034599999954</v>
      </c>
      <c r="N136" s="14">
        <f t="shared" si="23"/>
        <v>277.98549210000112</v>
      </c>
      <c r="O136" s="14">
        <f t="shared" si="24"/>
        <v>1239.1473000000003</v>
      </c>
      <c r="P136" s="43">
        <f>VLOOKUP($A136,CBLCM_Change_2013_17!$C:$G,2,FALSE)</f>
        <v>21.763599999999901</v>
      </c>
      <c r="Q136" s="43">
        <f>VLOOKUP($A136,CBLCM_Change_2013_17!$C:$G,3,FALSE)</f>
        <v>-11.584333333332401</v>
      </c>
      <c r="R136" s="43">
        <f>VLOOKUP($A136,CBLCM_Change_2013_17!$C:$G,4,FALSE)</f>
        <v>-11.336299999999801</v>
      </c>
      <c r="S136" s="43">
        <f>VLOOKUP($A136,CBLCM_Change_2013_17!$C:$G,5,FALSE)</f>
        <v>1.1568999999999801</v>
      </c>
    </row>
    <row r="137" spans="1:19" x14ac:dyDescent="0.3">
      <c r="A137" s="9">
        <v>51121</v>
      </c>
      <c r="B137" s="9" t="s">
        <v>108</v>
      </c>
      <c r="C137" s="9" t="s">
        <v>37</v>
      </c>
      <c r="D137" s="2">
        <v>517.24563426999862</v>
      </c>
      <c r="E137" s="2">
        <v>-91.042399699974951</v>
      </c>
      <c r="F137" s="2">
        <v>55.869889800001857</v>
      </c>
      <c r="G137" s="2">
        <v>-482.09442000000035</v>
      </c>
      <c r="H137" s="3">
        <v>1.261632299701887E-3</v>
      </c>
      <c r="I137" s="3">
        <v>-1682.630799599985</v>
      </c>
      <c r="J137" s="3">
        <v>1991.8056467999972</v>
      </c>
      <c r="K137" s="3">
        <v>-309.10382999999956</v>
      </c>
      <c r="L137" s="14">
        <f t="shared" si="21"/>
        <v>517.24437263769892</v>
      </c>
      <c r="M137" s="14">
        <f t="shared" si="22"/>
        <v>1591.58839990001</v>
      </c>
      <c r="N137" s="14">
        <f t="shared" si="23"/>
        <v>-1935.9357569999954</v>
      </c>
      <c r="O137" s="14">
        <f t="shared" si="24"/>
        <v>-172.99059000000079</v>
      </c>
      <c r="P137" s="43">
        <f>VLOOKUP($A137,CBLCM_Change_2013_17!$C:$G,2,FALSE)</f>
        <v>643.20773333333295</v>
      </c>
      <c r="Q137" s="43">
        <f>VLOOKUP($A137,CBLCM_Change_2013_17!$C:$G,3,FALSE)</f>
        <v>-261.86113333332702</v>
      </c>
      <c r="R137" s="43">
        <f>VLOOKUP($A137,CBLCM_Change_2013_17!$C:$G,4,FALSE)</f>
        <v>-404.058099999999</v>
      </c>
      <c r="S137" s="43">
        <f>VLOOKUP($A137,CBLCM_Change_2013_17!$C:$G,5,FALSE)</f>
        <v>22.7115333333332</v>
      </c>
    </row>
    <row r="138" spans="1:19" x14ac:dyDescent="0.3">
      <c r="A138" s="9">
        <v>51125</v>
      </c>
      <c r="B138" s="9" t="s">
        <v>108</v>
      </c>
      <c r="C138" s="9" t="s">
        <v>147</v>
      </c>
      <c r="D138" s="2">
        <v>316.70930740839981</v>
      </c>
      <c r="E138" s="2">
        <v>-5130.3560174190006</v>
      </c>
      <c r="F138" s="2">
        <v>339.52708564656962</v>
      </c>
      <c r="G138" s="2">
        <v>4474.1320061000006</v>
      </c>
      <c r="H138" s="3">
        <v>62.129679663740681</v>
      </c>
      <c r="I138" s="3">
        <v>-31.831645475008656</v>
      </c>
      <c r="J138" s="3">
        <v>-25.639534615709181</v>
      </c>
      <c r="K138" s="3">
        <v>-4.6478499999998348</v>
      </c>
      <c r="L138" s="14">
        <f t="shared" si="21"/>
        <v>254.57962774465912</v>
      </c>
      <c r="M138" s="14">
        <f t="shared" si="22"/>
        <v>-5098.5243719439923</v>
      </c>
      <c r="N138" s="14">
        <f t="shared" si="23"/>
        <v>365.1666202622788</v>
      </c>
      <c r="O138" s="14">
        <f t="shared" si="24"/>
        <v>4478.7798561</v>
      </c>
      <c r="P138" s="43">
        <f>VLOOKUP($A138,CBLCM_Change_2013_17!$C:$G,2,FALSE)</f>
        <v>54.096733333333397</v>
      </c>
      <c r="Q138" s="43">
        <f>VLOOKUP($A138,CBLCM_Change_2013_17!$C:$G,3,FALSE)</f>
        <v>-46.395399999998197</v>
      </c>
      <c r="R138" s="43">
        <f>VLOOKUP($A138,CBLCM_Change_2013_17!$C:$G,4,FALSE)</f>
        <v>-10.268200000000199</v>
      </c>
      <c r="S138" s="43">
        <f>VLOOKUP($A138,CBLCM_Change_2013_17!$C:$G,5,FALSE)</f>
        <v>2.56703333333332</v>
      </c>
    </row>
    <row r="139" spans="1:19" x14ac:dyDescent="0.3">
      <c r="A139" s="9">
        <v>51127</v>
      </c>
      <c r="B139" s="9" t="s">
        <v>108</v>
      </c>
      <c r="C139" s="9" t="s">
        <v>148</v>
      </c>
      <c r="D139" s="2">
        <v>358.00917659000004</v>
      </c>
      <c r="E139" s="2">
        <v>-3987.1878560000132</v>
      </c>
      <c r="F139" s="2">
        <v>534.34025482000015</v>
      </c>
      <c r="G139" s="2">
        <v>3094.8488699999998</v>
      </c>
      <c r="H139" s="3">
        <v>781.93300808000072</v>
      </c>
      <c r="I139" s="3">
        <v>-792.925702</v>
      </c>
      <c r="J139" s="3">
        <v>47.096859030000083</v>
      </c>
      <c r="K139" s="3">
        <v>-36.075829999999769</v>
      </c>
      <c r="L139" s="14">
        <f t="shared" si="21"/>
        <v>-423.92383149000068</v>
      </c>
      <c r="M139" s="14">
        <f t="shared" si="22"/>
        <v>-3194.2621540000132</v>
      </c>
      <c r="N139" s="14">
        <f t="shared" si="23"/>
        <v>487.24339579000008</v>
      </c>
      <c r="O139" s="14">
        <f t="shared" si="24"/>
        <v>3130.9246999999996</v>
      </c>
      <c r="P139" s="43">
        <f>VLOOKUP($A139,CBLCM_Change_2013_17!$C:$G,2,FALSE)</f>
        <v>893.280566666666</v>
      </c>
      <c r="Q139" s="43">
        <f>VLOOKUP($A139,CBLCM_Change_2013_17!$C:$G,3,FALSE)</f>
        <v>-703.86866666666594</v>
      </c>
      <c r="R139" s="43">
        <f>VLOOKUP($A139,CBLCM_Change_2013_17!$C:$G,4,FALSE)</f>
        <v>-198.44286666666599</v>
      </c>
      <c r="S139" s="43">
        <f>VLOOKUP($A139,CBLCM_Change_2013_17!$C:$G,5,FALSE)</f>
        <v>9.0307666666666897</v>
      </c>
    </row>
    <row r="140" spans="1:19" x14ac:dyDescent="0.3">
      <c r="A140" s="9">
        <v>51131</v>
      </c>
      <c r="B140" s="9" t="s">
        <v>108</v>
      </c>
      <c r="C140" s="9" t="s">
        <v>149</v>
      </c>
      <c r="D140" s="2">
        <v>125.78947506150047</v>
      </c>
      <c r="E140" s="2">
        <v>-81.599853600001495</v>
      </c>
      <c r="F140" s="2">
        <v>24.942308142000471</v>
      </c>
      <c r="G140" s="2">
        <v>-69.138200000000325</v>
      </c>
      <c r="H140" s="3">
        <v>-1.562193004360779E-4</v>
      </c>
      <c r="I140" s="3">
        <v>-122.18625770000045</v>
      </c>
      <c r="J140" s="3">
        <v>438.45099149800103</v>
      </c>
      <c r="K140" s="3">
        <v>-316.26510000000053</v>
      </c>
      <c r="L140" s="14">
        <f t="shared" si="21"/>
        <v>125.7896312808009</v>
      </c>
      <c r="M140" s="14">
        <f t="shared" si="22"/>
        <v>40.586404099998958</v>
      </c>
      <c r="N140" s="14">
        <f t="shared" si="23"/>
        <v>-413.50868335600057</v>
      </c>
      <c r="O140" s="14">
        <f t="shared" si="24"/>
        <v>247.12690000000021</v>
      </c>
      <c r="P140" s="43">
        <f>VLOOKUP($A140,CBLCM_Change_2013_17!$C:$G,2,FALSE)</f>
        <v>0</v>
      </c>
      <c r="Q140" s="43">
        <f>VLOOKUP($A140,CBLCM_Change_2013_17!$C:$G,3,FALSE)</f>
        <v>0</v>
      </c>
      <c r="R140" s="43">
        <f>VLOOKUP($A140,CBLCM_Change_2013_17!$C:$G,4,FALSE)</f>
        <v>0</v>
      </c>
      <c r="S140" s="43">
        <f>VLOOKUP($A140,CBLCM_Change_2013_17!$C:$G,5,FALSE)</f>
        <v>0</v>
      </c>
    </row>
    <row r="141" spans="1:19" x14ac:dyDescent="0.3">
      <c r="A141" s="9">
        <v>51133</v>
      </c>
      <c r="B141" s="9" t="s">
        <v>108</v>
      </c>
      <c r="C141" s="9" t="s">
        <v>97</v>
      </c>
      <c r="D141" s="2">
        <v>49.574767944400939</v>
      </c>
      <c r="E141" s="2">
        <v>-2149.6258674419951</v>
      </c>
      <c r="F141" s="2">
        <v>1334.2322441706008</v>
      </c>
      <c r="G141" s="2">
        <v>765.81220499999995</v>
      </c>
      <c r="H141" s="3">
        <v>3.9004119942376292E-4</v>
      </c>
      <c r="I141" s="3">
        <v>-351.74116733499613</v>
      </c>
      <c r="J141" s="3">
        <v>659.64164989030019</v>
      </c>
      <c r="K141" s="3">
        <v>-307.91576499999996</v>
      </c>
      <c r="L141" s="14">
        <f t="shared" si="21"/>
        <v>49.574377903201515</v>
      </c>
      <c r="M141" s="14">
        <f t="shared" si="22"/>
        <v>-1797.8847001069989</v>
      </c>
      <c r="N141" s="14">
        <f t="shared" si="23"/>
        <v>674.59059428030059</v>
      </c>
      <c r="O141" s="14">
        <f t="shared" si="24"/>
        <v>1073.7279699999999</v>
      </c>
      <c r="P141" s="43">
        <f>VLOOKUP($A141,CBLCM_Change_2013_17!$C:$G,2,FALSE)</f>
        <v>0</v>
      </c>
      <c r="Q141" s="43">
        <f>VLOOKUP($A141,CBLCM_Change_2013_17!$C:$G,3,FALSE)</f>
        <v>0</v>
      </c>
      <c r="R141" s="43">
        <f>VLOOKUP($A141,CBLCM_Change_2013_17!$C:$G,4,FALSE)</f>
        <v>0</v>
      </c>
      <c r="S141" s="43">
        <f>VLOOKUP($A141,CBLCM_Change_2013_17!$C:$G,5,FALSE)</f>
        <v>0</v>
      </c>
    </row>
    <row r="142" spans="1:19" x14ac:dyDescent="0.3">
      <c r="A142" s="9">
        <v>51135</v>
      </c>
      <c r="B142" s="9" t="s">
        <v>108</v>
      </c>
      <c r="C142" s="9" t="s">
        <v>150</v>
      </c>
      <c r="D142" s="2">
        <v>160.99769421923895</v>
      </c>
      <c r="E142" s="2">
        <v>-7223.6511619999837</v>
      </c>
      <c r="F142" s="2">
        <v>867.0030833999989</v>
      </c>
      <c r="G142" s="2">
        <v>6195.6580900000008</v>
      </c>
      <c r="H142" s="3">
        <v>1.8650629788652395E-4</v>
      </c>
      <c r="I142" s="3">
        <v>-185.43072599999465</v>
      </c>
      <c r="J142" s="3">
        <v>209.96370729999944</v>
      </c>
      <c r="K142" s="3">
        <v>-24.541380000000117</v>
      </c>
      <c r="L142" s="14">
        <f t="shared" si="21"/>
        <v>160.99750771294106</v>
      </c>
      <c r="M142" s="14">
        <f t="shared" si="22"/>
        <v>-7038.2204359999887</v>
      </c>
      <c r="N142" s="14">
        <f t="shared" si="23"/>
        <v>657.03937609999946</v>
      </c>
      <c r="O142" s="14">
        <f t="shared" si="24"/>
        <v>6220.1994700000014</v>
      </c>
      <c r="P142" s="43">
        <f>VLOOKUP($A142,CBLCM_Change_2013_17!$C:$G,2,FALSE)</f>
        <v>0</v>
      </c>
      <c r="Q142" s="43">
        <f>VLOOKUP($A142,CBLCM_Change_2013_17!$C:$G,3,FALSE)</f>
        <v>0</v>
      </c>
      <c r="R142" s="43">
        <f>VLOOKUP($A142,CBLCM_Change_2013_17!$C:$G,4,FALSE)</f>
        <v>0</v>
      </c>
      <c r="S142" s="43">
        <f>VLOOKUP($A142,CBLCM_Change_2013_17!$C:$G,5,FALSE)</f>
        <v>0</v>
      </c>
    </row>
    <row r="143" spans="1:19" x14ac:dyDescent="0.3">
      <c r="A143" s="9">
        <v>51137</v>
      </c>
      <c r="B143" s="9" t="s">
        <v>108</v>
      </c>
      <c r="C143" s="9" t="s">
        <v>151</v>
      </c>
      <c r="D143" s="2">
        <v>300.0781243248004</v>
      </c>
      <c r="E143" s="2">
        <v>-2822.7246160000191</v>
      </c>
      <c r="F143" s="2">
        <v>259.13689540900003</v>
      </c>
      <c r="G143" s="2">
        <v>2263.5038399999999</v>
      </c>
      <c r="H143" s="3">
        <v>34.206475736798737</v>
      </c>
      <c r="I143" s="3">
        <v>-734.14735000000042</v>
      </c>
      <c r="J143" s="3">
        <v>777.93547544950491</v>
      </c>
      <c r="K143" s="3">
        <v>-77.984789999999975</v>
      </c>
      <c r="L143" s="14">
        <f t="shared" si="21"/>
        <v>265.87164858800168</v>
      </c>
      <c r="M143" s="14">
        <f t="shared" si="22"/>
        <v>-2088.5772660000184</v>
      </c>
      <c r="N143" s="14">
        <f t="shared" si="23"/>
        <v>-518.79858004050493</v>
      </c>
      <c r="O143" s="14">
        <f t="shared" si="24"/>
        <v>2341.4886299999998</v>
      </c>
      <c r="P143" s="43">
        <f>VLOOKUP($A143,CBLCM_Change_2013_17!$C:$G,2,FALSE)</f>
        <v>525.81060000000002</v>
      </c>
      <c r="Q143" s="43">
        <f>VLOOKUP($A143,CBLCM_Change_2013_17!$C:$G,3,FALSE)</f>
        <v>-229.03859999999801</v>
      </c>
      <c r="R143" s="43">
        <f>VLOOKUP($A143,CBLCM_Change_2013_17!$C:$G,4,FALSE)</f>
        <v>-309.55646666666598</v>
      </c>
      <c r="S143" s="43">
        <f>VLOOKUP($A143,CBLCM_Change_2013_17!$C:$G,5,FALSE)</f>
        <v>12.7845666666667</v>
      </c>
    </row>
    <row r="144" spans="1:19" x14ac:dyDescent="0.3">
      <c r="A144" s="9">
        <v>51139</v>
      </c>
      <c r="B144" s="9" t="s">
        <v>108</v>
      </c>
      <c r="C144" s="9" t="s">
        <v>152</v>
      </c>
      <c r="D144" s="2">
        <v>166.73759614903003</v>
      </c>
      <c r="E144" s="2">
        <v>-240.16142847998549</v>
      </c>
      <c r="F144" s="2">
        <v>-3.8715436875993987</v>
      </c>
      <c r="G144" s="2">
        <v>77.315046400000028</v>
      </c>
      <c r="H144" s="3">
        <v>-1.5967664903939749E-3</v>
      </c>
      <c r="I144" s="3">
        <v>-658.40218580000806</v>
      </c>
      <c r="J144" s="3">
        <v>770.1357801311002</v>
      </c>
      <c r="K144" s="3">
        <v>-111.74632889999998</v>
      </c>
      <c r="L144" s="14">
        <f t="shared" si="21"/>
        <v>166.73919291552042</v>
      </c>
      <c r="M144" s="14">
        <f t="shared" si="22"/>
        <v>418.24075732002257</v>
      </c>
      <c r="N144" s="14">
        <f t="shared" si="23"/>
        <v>-774.00732381869966</v>
      </c>
      <c r="O144" s="14">
        <f t="shared" si="24"/>
        <v>189.06137530000001</v>
      </c>
      <c r="P144" s="43">
        <f>VLOOKUP($A144,CBLCM_Change_2013_17!$C:$G,2,FALSE)</f>
        <v>62.127466666666798</v>
      </c>
      <c r="Q144" s="43">
        <f>VLOOKUP($A144,CBLCM_Change_2013_17!$C:$G,3,FALSE)</f>
        <v>-11.876433333334001</v>
      </c>
      <c r="R144" s="43">
        <f>VLOOKUP($A144,CBLCM_Change_2013_17!$C:$G,4,FALSE)</f>
        <v>-51.841399999999801</v>
      </c>
      <c r="S144" s="43">
        <f>VLOOKUP($A144,CBLCM_Change_2013_17!$C:$G,5,FALSE)</f>
        <v>1.59056666666667</v>
      </c>
    </row>
    <row r="145" spans="1:19" x14ac:dyDescent="0.3">
      <c r="A145" s="9">
        <v>51145</v>
      </c>
      <c r="B145" s="9" t="s">
        <v>108</v>
      </c>
      <c r="C145" s="9" t="s">
        <v>153</v>
      </c>
      <c r="D145" s="2">
        <v>926.37665589000005</v>
      </c>
      <c r="E145" s="2">
        <v>-6157.5859539999901</v>
      </c>
      <c r="F145" s="2">
        <v>247.41379794000014</v>
      </c>
      <c r="G145" s="2">
        <v>4983.7978199999998</v>
      </c>
      <c r="H145" s="3">
        <v>403.9849001700008</v>
      </c>
      <c r="I145" s="3">
        <v>-474.19909899999675</v>
      </c>
      <c r="J145" s="3">
        <v>87.236083599999006</v>
      </c>
      <c r="K145" s="3">
        <v>-17.016579999999976</v>
      </c>
      <c r="L145" s="14">
        <f t="shared" si="21"/>
        <v>522.39175571999931</v>
      </c>
      <c r="M145" s="14">
        <f t="shared" si="22"/>
        <v>-5683.3868549999934</v>
      </c>
      <c r="N145" s="14">
        <f t="shared" si="23"/>
        <v>160.17771434000113</v>
      </c>
      <c r="O145" s="14">
        <f t="shared" si="24"/>
        <v>5000.8143999999993</v>
      </c>
      <c r="P145" s="43">
        <f>VLOOKUP($A145,CBLCM_Change_2013_17!$C:$G,2,FALSE)</f>
        <v>503.02526666666603</v>
      </c>
      <c r="Q145" s="43">
        <f>VLOOKUP($A145,CBLCM_Change_2013_17!$C:$G,3,FALSE)</f>
        <v>-362.921433333332</v>
      </c>
      <c r="R145" s="43">
        <f>VLOOKUP($A145,CBLCM_Change_2013_17!$C:$G,4,FALSE)</f>
        <v>-156.3794</v>
      </c>
      <c r="S145" s="43">
        <f>VLOOKUP($A145,CBLCM_Change_2013_17!$C:$G,5,FALSE)</f>
        <v>16.275500000000001</v>
      </c>
    </row>
    <row r="146" spans="1:19" x14ac:dyDescent="0.3">
      <c r="A146" s="9">
        <v>51147</v>
      </c>
      <c r="B146" s="9" t="s">
        <v>108</v>
      </c>
      <c r="C146" s="9" t="s">
        <v>154</v>
      </c>
      <c r="D146" s="2">
        <v>254.96475149999972</v>
      </c>
      <c r="E146" s="2">
        <v>-9146.0078164999886</v>
      </c>
      <c r="F146" s="2">
        <v>1213.4021144050989</v>
      </c>
      <c r="G146" s="2">
        <v>7677.6534126999995</v>
      </c>
      <c r="H146" s="3">
        <v>149.5442393799996</v>
      </c>
      <c r="I146" s="3">
        <v>198.39256800000135</v>
      </c>
      <c r="J146" s="3">
        <v>-356.94693803919995</v>
      </c>
      <c r="K146" s="3">
        <v>9.0062499999999091</v>
      </c>
      <c r="L146" s="14">
        <f t="shared" si="21"/>
        <v>105.42051212000013</v>
      </c>
      <c r="M146" s="14">
        <f t="shared" si="22"/>
        <v>-9344.4003844999897</v>
      </c>
      <c r="N146" s="14">
        <f t="shared" si="23"/>
        <v>1570.3490524442989</v>
      </c>
      <c r="O146" s="14">
        <f t="shared" si="24"/>
        <v>7668.6471626999992</v>
      </c>
      <c r="P146" s="43">
        <f>VLOOKUP($A146,CBLCM_Change_2013_17!$C:$G,2,FALSE)</f>
        <v>101.866999999999</v>
      </c>
      <c r="Q146" s="43">
        <f>VLOOKUP($A146,CBLCM_Change_2013_17!$C:$G,3,FALSE)</f>
        <v>-61.778599999993297</v>
      </c>
      <c r="R146" s="43">
        <f>VLOOKUP($A146,CBLCM_Change_2013_17!$C:$G,4,FALSE)</f>
        <v>-42.064166666666203</v>
      </c>
      <c r="S146" s="43">
        <f>VLOOKUP($A146,CBLCM_Change_2013_17!$C:$G,5,FALSE)</f>
        <v>1.97566666666664</v>
      </c>
    </row>
    <row r="147" spans="1:19" x14ac:dyDescent="0.3">
      <c r="A147" s="9">
        <v>51149</v>
      </c>
      <c r="B147" s="9" t="s">
        <v>108</v>
      </c>
      <c r="C147" s="9" t="s">
        <v>155</v>
      </c>
      <c r="D147" s="2">
        <v>287.78507379999974</v>
      </c>
      <c r="E147" s="2">
        <v>-7585.8904598799982</v>
      </c>
      <c r="F147" s="2">
        <v>416.44186481999998</v>
      </c>
      <c r="G147" s="2">
        <v>6881.6683413999999</v>
      </c>
      <c r="H147" s="3">
        <v>-2.0502753045548161E-4</v>
      </c>
      <c r="I147" s="3">
        <v>-614.12244289000409</v>
      </c>
      <c r="J147" s="3">
        <v>890.83849434000047</v>
      </c>
      <c r="K147" s="3">
        <v>-276.71664099999998</v>
      </c>
      <c r="L147" s="14">
        <f t="shared" si="21"/>
        <v>287.78527882753019</v>
      </c>
      <c r="M147" s="14">
        <f t="shared" si="22"/>
        <v>-6971.7680169899941</v>
      </c>
      <c r="N147" s="14">
        <f t="shared" si="23"/>
        <v>-474.39662952000049</v>
      </c>
      <c r="O147" s="14">
        <f t="shared" si="24"/>
        <v>7158.3849823999999</v>
      </c>
      <c r="P147" s="43">
        <f>VLOOKUP($A147,CBLCM_Change_2013_17!$C:$G,2,FALSE)</f>
        <v>99.876633333333302</v>
      </c>
      <c r="Q147" s="43">
        <f>VLOOKUP($A147,CBLCM_Change_2013_17!$C:$G,3,FALSE)</f>
        <v>-62.862866666668197</v>
      </c>
      <c r="R147" s="43">
        <f>VLOOKUP($A147,CBLCM_Change_2013_17!$C:$G,4,FALSE)</f>
        <v>-40.142566666666497</v>
      </c>
      <c r="S147" s="43">
        <f>VLOOKUP($A147,CBLCM_Change_2013_17!$C:$G,5,FALSE)</f>
        <v>3.1287333333333098</v>
      </c>
    </row>
    <row r="148" spans="1:19" x14ac:dyDescent="0.3">
      <c r="A148" s="9">
        <v>51153</v>
      </c>
      <c r="B148" s="9" t="s">
        <v>108</v>
      </c>
      <c r="C148" s="9" t="s">
        <v>156</v>
      </c>
      <c r="D148" s="2">
        <v>1595.0662789689068</v>
      </c>
      <c r="E148" s="2">
        <v>-1434.2378584032913</v>
      </c>
      <c r="F148" s="2">
        <v>-44.986785456932068</v>
      </c>
      <c r="G148" s="2">
        <v>-115.84822499999973</v>
      </c>
      <c r="H148" s="3">
        <v>3579.3762984889972</v>
      </c>
      <c r="I148" s="3">
        <v>-1432.232689800001</v>
      </c>
      <c r="J148" s="3">
        <v>-1905.4393720793148</v>
      </c>
      <c r="K148" s="3">
        <v>-241.70260199999939</v>
      </c>
      <c r="L148" s="14">
        <f t="shared" si="21"/>
        <v>-1984.3100195200905</v>
      </c>
      <c r="M148" s="14">
        <f t="shared" si="22"/>
        <v>-2.005168603290258</v>
      </c>
      <c r="N148" s="14">
        <f t="shared" si="23"/>
        <v>1860.4525866223828</v>
      </c>
      <c r="O148" s="14">
        <f t="shared" si="24"/>
        <v>125.85437699999966</v>
      </c>
      <c r="P148" s="43">
        <f>VLOOKUP($A148,CBLCM_Change_2013_17!$C:$G,2,FALSE)</f>
        <v>3058.9812999999899</v>
      </c>
      <c r="Q148" s="43">
        <f>VLOOKUP($A148,CBLCM_Change_2013_17!$C:$G,3,FALSE)</f>
        <v>-1806.8466333333299</v>
      </c>
      <c r="R148" s="43">
        <f>VLOOKUP($A148,CBLCM_Change_2013_17!$C:$G,4,FALSE)</f>
        <v>-1359.40006666666</v>
      </c>
      <c r="S148" s="43">
        <f>VLOOKUP($A148,CBLCM_Change_2013_17!$C:$G,5,FALSE)</f>
        <v>107.265333333333</v>
      </c>
    </row>
    <row r="149" spans="1:19" x14ac:dyDescent="0.3">
      <c r="A149" s="9">
        <v>51157</v>
      </c>
      <c r="B149" s="9" t="s">
        <v>108</v>
      </c>
      <c r="C149" s="9" t="s">
        <v>157</v>
      </c>
      <c r="D149" s="2">
        <v>66.582416935200428</v>
      </c>
      <c r="E149" s="2">
        <v>-70.995609799999954</v>
      </c>
      <c r="F149" s="2">
        <v>-21.179920499702625</v>
      </c>
      <c r="G149" s="2">
        <v>25.60311772</v>
      </c>
      <c r="H149" s="3">
        <v>1.3561047370274082E-3</v>
      </c>
      <c r="I149" s="3">
        <v>-1143.8509373000077</v>
      </c>
      <c r="J149" s="3">
        <v>1258.5296017862024</v>
      </c>
      <c r="K149" s="3">
        <v>-114.66890388000002</v>
      </c>
      <c r="L149" s="14">
        <f t="shared" si="21"/>
        <v>66.5810608304634</v>
      </c>
      <c r="M149" s="14">
        <f t="shared" si="22"/>
        <v>1072.8553275000077</v>
      </c>
      <c r="N149" s="14">
        <f t="shared" si="23"/>
        <v>-1279.709522285905</v>
      </c>
      <c r="O149" s="14">
        <f t="shared" si="24"/>
        <v>140.27202160000002</v>
      </c>
      <c r="P149" s="43">
        <f>VLOOKUP($A149,CBLCM_Change_2013_17!$C:$G,2,FALSE)</f>
        <v>0</v>
      </c>
      <c r="Q149" s="43">
        <f>VLOOKUP($A149,CBLCM_Change_2013_17!$C:$G,3,FALSE)</f>
        <v>0</v>
      </c>
      <c r="R149" s="43">
        <f>VLOOKUP($A149,CBLCM_Change_2013_17!$C:$G,4,FALSE)</f>
        <v>0</v>
      </c>
      <c r="S149" s="43">
        <f>VLOOKUP($A149,CBLCM_Change_2013_17!$C:$G,5,FALSE)</f>
        <v>0</v>
      </c>
    </row>
    <row r="150" spans="1:19" x14ac:dyDescent="0.3">
      <c r="A150" s="9">
        <v>51159</v>
      </c>
      <c r="B150" s="9" t="s">
        <v>108</v>
      </c>
      <c r="C150" s="9" t="s">
        <v>158</v>
      </c>
      <c r="D150" s="2">
        <v>114.96104540000033</v>
      </c>
      <c r="E150" s="2">
        <v>-1491.7411525999989</v>
      </c>
      <c r="F150" s="2">
        <v>844.52542364999806</v>
      </c>
      <c r="G150" s="2">
        <v>532.25165000000015</v>
      </c>
      <c r="H150" s="3">
        <v>26.352778400000034</v>
      </c>
      <c r="I150" s="3">
        <v>-248.81158799999901</v>
      </c>
      <c r="J150" s="3">
        <v>347.07660905000211</v>
      </c>
      <c r="K150" s="3">
        <v>-124.62158999999974</v>
      </c>
      <c r="L150" s="14">
        <f t="shared" si="21"/>
        <v>88.608267000000296</v>
      </c>
      <c r="M150" s="14">
        <f t="shared" si="22"/>
        <v>-1242.9295646</v>
      </c>
      <c r="N150" s="14">
        <f t="shared" si="23"/>
        <v>497.44881459999596</v>
      </c>
      <c r="O150" s="14">
        <f t="shared" si="24"/>
        <v>656.8732399999999</v>
      </c>
      <c r="P150" s="43">
        <f>VLOOKUP($A150,CBLCM_Change_2013_17!$C:$G,2,FALSE)</f>
        <v>71.983599999999896</v>
      </c>
      <c r="Q150" s="43">
        <f>VLOOKUP($A150,CBLCM_Change_2013_17!$C:$G,3,FALSE)</f>
        <v>-23.942900000000499</v>
      </c>
      <c r="R150" s="43">
        <f>VLOOKUP($A150,CBLCM_Change_2013_17!$C:$G,4,FALSE)</f>
        <v>-51.337899999999998</v>
      </c>
      <c r="S150" s="43">
        <f>VLOOKUP($A150,CBLCM_Change_2013_17!$C:$G,5,FALSE)</f>
        <v>3.2972000000000099</v>
      </c>
    </row>
    <row r="151" spans="1:19" x14ac:dyDescent="0.3">
      <c r="A151" s="9">
        <v>51161</v>
      </c>
      <c r="B151" s="9" t="s">
        <v>108</v>
      </c>
      <c r="C151" s="9" t="s">
        <v>159</v>
      </c>
      <c r="D151" s="2">
        <v>256.42064688789895</v>
      </c>
      <c r="E151" s="2">
        <v>-392.29600300000709</v>
      </c>
      <c r="F151" s="2">
        <v>8.0148304299999342</v>
      </c>
      <c r="G151" s="2">
        <v>127.8647490000003</v>
      </c>
      <c r="H151" s="3">
        <v>19.95714028096026</v>
      </c>
      <c r="I151" s="3">
        <v>-218.9083688400016</v>
      </c>
      <c r="J151" s="3">
        <v>237.26170280000031</v>
      </c>
      <c r="K151" s="3">
        <v>-38.304200999999921</v>
      </c>
      <c r="L151" s="14">
        <f t="shared" si="21"/>
        <v>236.46350660693869</v>
      </c>
      <c r="M151" s="14">
        <f t="shared" si="22"/>
        <v>-173.38763416000549</v>
      </c>
      <c r="N151" s="14">
        <f t="shared" si="23"/>
        <v>-229.24687237000037</v>
      </c>
      <c r="O151" s="14">
        <f t="shared" si="24"/>
        <v>166.16895000000022</v>
      </c>
      <c r="P151" s="43">
        <f>VLOOKUP($A151,CBLCM_Change_2013_17!$C:$G,2,FALSE)</f>
        <v>134.2843</v>
      </c>
      <c r="Q151" s="43">
        <f>VLOOKUP($A151,CBLCM_Change_2013_17!$C:$G,3,FALSE)</f>
        <v>-97.656933333329206</v>
      </c>
      <c r="R151" s="43">
        <f>VLOOKUP($A151,CBLCM_Change_2013_17!$C:$G,4,FALSE)</f>
        <v>-39.496033333333102</v>
      </c>
      <c r="S151" s="43">
        <f>VLOOKUP($A151,CBLCM_Change_2013_17!$C:$G,5,FALSE)</f>
        <v>2.8684666666666598</v>
      </c>
    </row>
    <row r="152" spans="1:19" x14ac:dyDescent="0.3">
      <c r="A152" s="9">
        <v>51163</v>
      </c>
      <c r="B152" s="9" t="s">
        <v>108</v>
      </c>
      <c r="C152" s="9" t="s">
        <v>160</v>
      </c>
      <c r="D152" s="2">
        <v>304.38988542250502</v>
      </c>
      <c r="E152" s="2">
        <v>-1239.177857010008</v>
      </c>
      <c r="F152" s="2">
        <v>204.01479370961178</v>
      </c>
      <c r="G152" s="2">
        <v>730.7770617000001</v>
      </c>
      <c r="H152" s="3">
        <v>2.4707350065870344</v>
      </c>
      <c r="I152" s="3">
        <v>-1026.2855232600079</v>
      </c>
      <c r="J152" s="3">
        <v>1132.0368769676697</v>
      </c>
      <c r="K152" s="3">
        <v>-108.19955005400016</v>
      </c>
      <c r="L152" s="14">
        <f t="shared" si="21"/>
        <v>301.91915041591801</v>
      </c>
      <c r="M152" s="14">
        <f t="shared" si="22"/>
        <v>-212.89233375000003</v>
      </c>
      <c r="N152" s="14">
        <f t="shared" si="23"/>
        <v>-928.02208325805793</v>
      </c>
      <c r="O152" s="14">
        <f t="shared" si="24"/>
        <v>838.97661175400026</v>
      </c>
      <c r="P152" s="43">
        <f>VLOOKUP($A152,CBLCM_Change_2013_17!$C:$G,2,FALSE)</f>
        <v>265.185599999999</v>
      </c>
      <c r="Q152" s="43">
        <f>VLOOKUP($A152,CBLCM_Change_2013_17!$C:$G,3,FALSE)</f>
        <v>-84.107633333330298</v>
      </c>
      <c r="R152" s="43">
        <f>VLOOKUP($A152,CBLCM_Change_2013_17!$C:$G,4,FALSE)</f>
        <v>-193.84886666666699</v>
      </c>
      <c r="S152" s="43">
        <f>VLOOKUP($A152,CBLCM_Change_2013_17!$C:$G,5,FALSE)</f>
        <v>12.7710333333332</v>
      </c>
    </row>
    <row r="153" spans="1:19" x14ac:dyDescent="0.3">
      <c r="A153" s="9">
        <v>51165</v>
      </c>
      <c r="B153" s="9" t="s">
        <v>108</v>
      </c>
      <c r="C153" s="9" t="s">
        <v>161</v>
      </c>
      <c r="D153" s="2">
        <v>908.52313318300094</v>
      </c>
      <c r="E153" s="2">
        <v>-935.71391989003371</v>
      </c>
      <c r="F153" s="2">
        <v>75.847851467630335</v>
      </c>
      <c r="G153" s="2">
        <v>-48.661977900000238</v>
      </c>
      <c r="H153" s="3">
        <v>7.1297667557978457</v>
      </c>
      <c r="I153" s="3">
        <v>-2188.9024865800011</v>
      </c>
      <c r="J153" s="3">
        <v>3144.9821600567648</v>
      </c>
      <c r="K153" s="3">
        <v>-963.21210410000003</v>
      </c>
      <c r="L153" s="14">
        <f t="shared" si="21"/>
        <v>901.39336642720309</v>
      </c>
      <c r="M153" s="14">
        <f t="shared" si="22"/>
        <v>1253.1885666899675</v>
      </c>
      <c r="N153" s="14">
        <f t="shared" si="23"/>
        <v>-3069.1343085891344</v>
      </c>
      <c r="O153" s="14">
        <f t="shared" si="24"/>
        <v>914.5501261999998</v>
      </c>
      <c r="P153" s="43">
        <f>VLOOKUP($A153,CBLCM_Change_2013_17!$C:$G,2,FALSE)</f>
        <v>605.23263333333296</v>
      </c>
      <c r="Q153" s="43">
        <f>VLOOKUP($A153,CBLCM_Change_2013_17!$C:$G,3,FALSE)</f>
        <v>-212.36089999999899</v>
      </c>
      <c r="R153" s="43">
        <f>VLOOKUP($A153,CBLCM_Change_2013_17!$C:$G,4,FALSE)</f>
        <v>-424.74413333333501</v>
      </c>
      <c r="S153" s="43">
        <f>VLOOKUP($A153,CBLCM_Change_2013_17!$C:$G,5,FALSE)</f>
        <v>31.872366666666601</v>
      </c>
    </row>
    <row r="154" spans="1:19" x14ac:dyDescent="0.3">
      <c r="A154" s="9">
        <v>51171</v>
      </c>
      <c r="B154" s="9" t="s">
        <v>108</v>
      </c>
      <c r="C154" s="9" t="s">
        <v>162</v>
      </c>
      <c r="D154" s="2">
        <v>262.32053253940103</v>
      </c>
      <c r="E154" s="2">
        <v>-688.83280200001184</v>
      </c>
      <c r="F154" s="2">
        <v>221.55793428139162</v>
      </c>
      <c r="G154" s="2">
        <v>204.95958260000043</v>
      </c>
      <c r="H154" s="3">
        <v>7.6494630218348902E-4</v>
      </c>
      <c r="I154" s="3">
        <v>-1393.2057519999798</v>
      </c>
      <c r="J154" s="3">
        <v>1640.2417994177099</v>
      </c>
      <c r="K154" s="3">
        <v>-247.02278799999976</v>
      </c>
      <c r="L154" s="14">
        <f t="shared" si="21"/>
        <v>262.31976759309885</v>
      </c>
      <c r="M154" s="14">
        <f t="shared" si="22"/>
        <v>704.372949999968</v>
      </c>
      <c r="N154" s="14">
        <f t="shared" si="23"/>
        <v>-1418.6838651363182</v>
      </c>
      <c r="O154" s="14">
        <f t="shared" si="24"/>
        <v>451.98237060000019</v>
      </c>
      <c r="P154" s="43">
        <f>VLOOKUP($A154,CBLCM_Change_2013_17!$C:$G,2,FALSE)</f>
        <v>533.34173333333297</v>
      </c>
      <c r="Q154" s="43">
        <f>VLOOKUP($A154,CBLCM_Change_2013_17!$C:$G,3,FALSE)</f>
        <v>-123.096299999999</v>
      </c>
      <c r="R154" s="43">
        <f>VLOOKUP($A154,CBLCM_Change_2013_17!$C:$G,4,FALSE)</f>
        <v>-447.82876666666499</v>
      </c>
      <c r="S154" s="43">
        <f>VLOOKUP($A154,CBLCM_Change_2013_17!$C:$G,5,FALSE)</f>
        <v>37.583199999999998</v>
      </c>
    </row>
    <row r="155" spans="1:19" x14ac:dyDescent="0.3">
      <c r="A155" s="9">
        <v>51177</v>
      </c>
      <c r="B155" s="9" t="s">
        <v>108</v>
      </c>
      <c r="C155" s="9" t="s">
        <v>163</v>
      </c>
      <c r="D155" s="2">
        <v>1800.5808148200003</v>
      </c>
      <c r="E155" s="2">
        <v>-10929.528075000013</v>
      </c>
      <c r="F155" s="2">
        <v>399.01279390000047</v>
      </c>
      <c r="G155" s="2">
        <v>8729.9351900000001</v>
      </c>
      <c r="H155" s="3">
        <v>2235.4875122099988</v>
      </c>
      <c r="I155" s="3">
        <v>-2079.6305410000023</v>
      </c>
      <c r="J155" s="3">
        <v>113.81111699999818</v>
      </c>
      <c r="K155" s="3">
        <v>-269.66779999999926</v>
      </c>
      <c r="L155" s="14">
        <f t="shared" si="21"/>
        <v>-434.9066973899985</v>
      </c>
      <c r="M155" s="14">
        <f t="shared" si="22"/>
        <v>-8849.8975340000106</v>
      </c>
      <c r="N155" s="14">
        <f t="shared" si="23"/>
        <v>285.20167690000233</v>
      </c>
      <c r="O155" s="14">
        <f t="shared" si="24"/>
        <v>8999.6029899999994</v>
      </c>
      <c r="P155" s="43">
        <f>VLOOKUP($A155,CBLCM_Change_2013_17!$C:$G,2,FALSE)</f>
        <v>2477.16343333333</v>
      </c>
      <c r="Q155" s="43">
        <f>VLOOKUP($A155,CBLCM_Change_2013_17!$C:$G,3,FALSE)</f>
        <v>-1863.6665333333301</v>
      </c>
      <c r="R155" s="43">
        <f>VLOOKUP($A155,CBLCM_Change_2013_17!$C:$G,4,FALSE)</f>
        <v>-640.43503333333297</v>
      </c>
      <c r="S155" s="43">
        <f>VLOOKUP($A155,CBLCM_Change_2013_17!$C:$G,5,FALSE)</f>
        <v>26.938200000000101</v>
      </c>
    </row>
    <row r="156" spans="1:19" x14ac:dyDescent="0.3">
      <c r="A156" s="9">
        <v>51179</v>
      </c>
      <c r="B156" s="9" t="s">
        <v>108</v>
      </c>
      <c r="C156" s="9" t="s">
        <v>164</v>
      </c>
      <c r="D156" s="2">
        <v>1816.5378465840981</v>
      </c>
      <c r="E156" s="2">
        <v>-2956.6124723599892</v>
      </c>
      <c r="F156" s="2">
        <v>-0.74227943600026691</v>
      </c>
      <c r="G156" s="2">
        <v>1140.8192769999996</v>
      </c>
      <c r="H156" s="3">
        <v>1454.2059304419961</v>
      </c>
      <c r="I156" s="3">
        <v>-1397.9709831899986</v>
      </c>
      <c r="J156" s="3">
        <v>59.128087329999744</v>
      </c>
      <c r="K156" s="3">
        <v>-115.36178800000016</v>
      </c>
      <c r="L156" s="14">
        <f t="shared" si="21"/>
        <v>362.33191614210205</v>
      </c>
      <c r="M156" s="14">
        <f t="shared" si="22"/>
        <v>-1558.6414891699906</v>
      </c>
      <c r="N156" s="14">
        <f t="shared" si="23"/>
        <v>-59.870366766000011</v>
      </c>
      <c r="O156" s="14">
        <f t="shared" si="24"/>
        <v>1256.1810649999998</v>
      </c>
      <c r="P156" s="43">
        <f>VLOOKUP($A156,CBLCM_Change_2013_17!$C:$G,2,FALSE)</f>
        <v>1607.1369</v>
      </c>
      <c r="Q156" s="43">
        <f>VLOOKUP($A156,CBLCM_Change_2013_17!$C:$G,3,FALSE)</f>
        <v>-1374.20456666666</v>
      </c>
      <c r="R156" s="43">
        <f>VLOOKUP($A156,CBLCM_Change_2013_17!$C:$G,4,FALSE)</f>
        <v>-243.128166666666</v>
      </c>
      <c r="S156" s="43">
        <f>VLOOKUP($A156,CBLCM_Change_2013_17!$C:$G,5,FALSE)</f>
        <v>10.1961666666667</v>
      </c>
    </row>
    <row r="157" spans="1:19" x14ac:dyDescent="0.3">
      <c r="A157" s="9">
        <v>51181</v>
      </c>
      <c r="B157" s="9" t="s">
        <v>108</v>
      </c>
      <c r="C157" s="9" t="s">
        <v>165</v>
      </c>
      <c r="D157" s="2">
        <v>36.260188100000398</v>
      </c>
      <c r="E157" s="2">
        <v>-8386.963898799997</v>
      </c>
      <c r="F157" s="2">
        <v>748.9537673164981</v>
      </c>
      <c r="G157" s="2">
        <v>7601.7508699999998</v>
      </c>
      <c r="H157" s="3">
        <v>146.2297367999999</v>
      </c>
      <c r="I157" s="3">
        <v>639.04989930000193</v>
      </c>
      <c r="J157" s="3">
        <v>-815.96558892650046</v>
      </c>
      <c r="K157" s="3">
        <v>30.671340000000328</v>
      </c>
      <c r="L157" s="14">
        <f t="shared" si="21"/>
        <v>-109.96954869999951</v>
      </c>
      <c r="M157" s="14">
        <f t="shared" si="22"/>
        <v>-9026.0137980999989</v>
      </c>
      <c r="N157" s="14">
        <f t="shared" si="23"/>
        <v>1564.9193562429987</v>
      </c>
      <c r="O157" s="14">
        <f t="shared" si="24"/>
        <v>7571.0795299999991</v>
      </c>
      <c r="P157" s="43">
        <f>VLOOKUP($A157,CBLCM_Change_2013_17!$C:$G,2,FALSE)</f>
        <v>71.387366666666594</v>
      </c>
      <c r="Q157" s="43">
        <f>VLOOKUP($A157,CBLCM_Change_2013_17!$C:$G,3,FALSE)</f>
        <v>-50.898966666667697</v>
      </c>
      <c r="R157" s="43">
        <f>VLOOKUP($A157,CBLCM_Change_2013_17!$C:$G,4,FALSE)</f>
        <v>-27.3178333333334</v>
      </c>
      <c r="S157" s="43">
        <f>VLOOKUP($A157,CBLCM_Change_2013_17!$C:$G,5,FALSE)</f>
        <v>6.8294666666666703</v>
      </c>
    </row>
    <row r="158" spans="1:19" x14ac:dyDescent="0.3">
      <c r="A158" s="9">
        <v>51187</v>
      </c>
      <c r="B158" s="9" t="s">
        <v>108</v>
      </c>
      <c r="C158" s="9" t="s">
        <v>166</v>
      </c>
      <c r="D158" s="2">
        <v>338.45306816927979</v>
      </c>
      <c r="E158" s="2">
        <v>-78.295074250004717</v>
      </c>
      <c r="F158" s="2">
        <v>-50.348494321834906</v>
      </c>
      <c r="G158" s="2">
        <v>-209.81345640000018</v>
      </c>
      <c r="H158" s="3">
        <v>227.8401109929988</v>
      </c>
      <c r="I158" s="3">
        <v>-254.46857840001019</v>
      </c>
      <c r="J158" s="3">
        <v>42.945020328311394</v>
      </c>
      <c r="K158" s="3">
        <v>-16.320213100000274</v>
      </c>
      <c r="L158" s="14">
        <f t="shared" si="21"/>
        <v>110.61295717628099</v>
      </c>
      <c r="M158" s="14">
        <f t="shared" si="22"/>
        <v>176.17350415000547</v>
      </c>
      <c r="N158" s="14">
        <f t="shared" si="23"/>
        <v>-93.293514650146307</v>
      </c>
      <c r="O158" s="14">
        <f t="shared" si="24"/>
        <v>-193.4932432999999</v>
      </c>
      <c r="P158" s="43">
        <f>VLOOKUP($A158,CBLCM_Change_2013_17!$C:$G,2,FALSE)</f>
        <v>399.70466666666601</v>
      </c>
      <c r="Q158" s="43">
        <f>VLOOKUP($A158,CBLCM_Change_2013_17!$C:$G,3,FALSE)</f>
        <v>-197.78333333333401</v>
      </c>
      <c r="R158" s="43">
        <f>VLOOKUP($A158,CBLCM_Change_2013_17!$C:$G,4,FALSE)</f>
        <v>-219.93216666666601</v>
      </c>
      <c r="S158" s="43">
        <f>VLOOKUP($A158,CBLCM_Change_2013_17!$C:$G,5,FALSE)</f>
        <v>18.0107999999999</v>
      </c>
    </row>
    <row r="159" spans="1:19" x14ac:dyDescent="0.3">
      <c r="A159" s="9">
        <v>51193</v>
      </c>
      <c r="B159" s="9" t="s">
        <v>108</v>
      </c>
      <c r="C159" s="9" t="s">
        <v>167</v>
      </c>
      <c r="D159" s="2">
        <v>148.69901376000007</v>
      </c>
      <c r="E159" s="2">
        <v>-1607.1479746000052</v>
      </c>
      <c r="F159" s="2">
        <v>518.65712383900268</v>
      </c>
      <c r="G159" s="2">
        <v>939.78879000000006</v>
      </c>
      <c r="H159" s="3">
        <v>173.95541411999972</v>
      </c>
      <c r="I159" s="3">
        <v>-8.9969318000059957</v>
      </c>
      <c r="J159" s="3">
        <v>-166.1808437669996</v>
      </c>
      <c r="K159" s="3">
        <v>1.2173400000001493</v>
      </c>
      <c r="L159" s="14">
        <f t="shared" si="21"/>
        <v>-25.256400359999645</v>
      </c>
      <c r="M159" s="14">
        <f t="shared" si="22"/>
        <v>-1598.1510427999992</v>
      </c>
      <c r="N159" s="14">
        <f t="shared" si="23"/>
        <v>684.83796760600228</v>
      </c>
      <c r="O159" s="14">
        <f t="shared" si="24"/>
        <v>938.57144999999991</v>
      </c>
      <c r="P159" s="43">
        <f>VLOOKUP($A159,CBLCM_Change_2013_17!$C:$G,2,FALSE)</f>
        <v>159.205066666666</v>
      </c>
      <c r="Q159" s="43">
        <f>VLOOKUP($A159,CBLCM_Change_2013_17!$C:$G,3,FALSE)</f>
        <v>-70.743899999999798</v>
      </c>
      <c r="R159" s="43">
        <f>VLOOKUP($A159,CBLCM_Change_2013_17!$C:$G,4,FALSE)</f>
        <v>-93.862299999999706</v>
      </c>
      <c r="S159" s="43">
        <f>VLOOKUP($A159,CBLCM_Change_2013_17!$C:$G,5,FALSE)</f>
        <v>5.4008666666666798</v>
      </c>
    </row>
    <row r="160" spans="1:19" x14ac:dyDescent="0.3">
      <c r="A160" s="9">
        <v>51199</v>
      </c>
      <c r="B160" s="9" t="s">
        <v>108</v>
      </c>
      <c r="C160" s="9" t="s">
        <v>107</v>
      </c>
      <c r="D160" s="2">
        <v>180.18245627937981</v>
      </c>
      <c r="E160" s="2">
        <v>-304.1423171104052</v>
      </c>
      <c r="F160" s="2">
        <v>0.53719885856000982</v>
      </c>
      <c r="G160" s="2">
        <v>123.42133203999947</v>
      </c>
      <c r="H160" s="3">
        <v>229.43432938167931</v>
      </c>
      <c r="I160" s="3">
        <v>-217.57082165079476</v>
      </c>
      <c r="J160" s="3">
        <v>12.70902654338</v>
      </c>
      <c r="K160" s="3">
        <v>-24.572266900000614</v>
      </c>
      <c r="L160" s="14">
        <f t="shared" si="21"/>
        <v>-49.251873102299498</v>
      </c>
      <c r="M160" s="14">
        <f t="shared" si="22"/>
        <v>-86.571495459610446</v>
      </c>
      <c r="N160" s="14">
        <f t="shared" si="23"/>
        <v>-12.171827684819991</v>
      </c>
      <c r="O160" s="14">
        <f t="shared" si="24"/>
        <v>147.99359894000008</v>
      </c>
      <c r="P160" s="43">
        <f>VLOOKUP($A160,CBLCM_Change_2013_17!$C:$G,2,FALSE)</f>
        <v>247.270166666666</v>
      </c>
      <c r="Q160" s="43">
        <f>VLOOKUP($A160,CBLCM_Change_2013_17!$C:$G,3,FALSE)</f>
        <v>-219.47209999999899</v>
      </c>
      <c r="R160" s="43">
        <f>VLOOKUP($A160,CBLCM_Change_2013_17!$C:$G,4,FALSE)</f>
        <v>-30.487400000000001</v>
      </c>
      <c r="S160" s="43">
        <f>VLOOKUP($A160,CBLCM_Change_2013_17!$C:$G,5,FALSE)</f>
        <v>2.6890666666666601</v>
      </c>
    </row>
    <row r="161" spans="1:19" x14ac:dyDescent="0.3">
      <c r="A161" s="9">
        <v>51510</v>
      </c>
      <c r="B161" s="9" t="s">
        <v>108</v>
      </c>
      <c r="C161" s="9" t="s">
        <v>168</v>
      </c>
      <c r="D161" s="2">
        <v>21.481910301000013</v>
      </c>
      <c r="E161" s="2">
        <v>-5.1747409187999942</v>
      </c>
      <c r="F161" s="2">
        <v>-4.7500000027039802E-10</v>
      </c>
      <c r="G161" s="2">
        <v>-16.30728687300001</v>
      </c>
      <c r="H161" s="3">
        <v>22.935448199999897</v>
      </c>
      <c r="I161" s="3">
        <v>-22.935505049999922</v>
      </c>
      <c r="J161" s="3">
        <v>1.4318977399999989E-4</v>
      </c>
      <c r="K161" s="3">
        <v>-9.9999999747524271E-6</v>
      </c>
      <c r="L161" s="14">
        <f t="shared" si="21"/>
        <v>-1.4535378989998833</v>
      </c>
      <c r="M161" s="14">
        <f t="shared" si="22"/>
        <v>17.760764131199927</v>
      </c>
      <c r="N161" s="14">
        <f t="shared" si="23"/>
        <v>-1.4319024900000016E-4</v>
      </c>
      <c r="O161" s="14">
        <f t="shared" si="24"/>
        <v>-16.307276873000035</v>
      </c>
      <c r="P161" s="43">
        <f>VLOOKUP($A161,CBLCM_Change_2013_17!$C:$G,2,FALSE)</f>
        <v>23.2719666666667</v>
      </c>
      <c r="Q161" s="43">
        <f>VLOOKUP($A161,CBLCM_Change_2013_17!$C:$G,3,FALSE)</f>
        <v>-23.271933333333301</v>
      </c>
      <c r="R161" s="43">
        <f>VLOOKUP($A161,CBLCM_Change_2013_17!$C:$G,4,FALSE)</f>
        <v>0</v>
      </c>
      <c r="S161" s="43">
        <f>VLOOKUP($A161,CBLCM_Change_2013_17!$C:$G,5,FALSE)</f>
        <v>0</v>
      </c>
    </row>
    <row r="162" spans="1:19" x14ac:dyDescent="0.3">
      <c r="A162" s="9">
        <v>51530</v>
      </c>
      <c r="B162" s="9" t="s">
        <v>108</v>
      </c>
      <c r="C162" s="9" t="s">
        <v>169</v>
      </c>
      <c r="D162" s="2">
        <v>3.3011106999999367</v>
      </c>
      <c r="E162" s="2">
        <v>-1.6277983999997834</v>
      </c>
      <c r="F162" s="2">
        <v>-0.86764326999999819</v>
      </c>
      <c r="G162" s="2">
        <v>-0.80572999999999695</v>
      </c>
      <c r="H162" s="3">
        <v>1.4992411000000256</v>
      </c>
      <c r="I162" s="3">
        <v>0.57493540000016696</v>
      </c>
      <c r="J162" s="3">
        <v>-2.1544020689999996</v>
      </c>
      <c r="K162" s="3">
        <v>8.1400000000002137E-2</v>
      </c>
      <c r="L162" s="14">
        <f t="shared" si="21"/>
        <v>1.801869599999911</v>
      </c>
      <c r="M162" s="14">
        <f t="shared" si="22"/>
        <v>-2.2027337999999501</v>
      </c>
      <c r="N162" s="14">
        <f t="shared" si="23"/>
        <v>1.2867587990000016</v>
      </c>
      <c r="O162" s="14">
        <f t="shared" si="24"/>
        <v>-0.88712999999999909</v>
      </c>
      <c r="P162" s="43">
        <f>VLOOKUP($A162,CBLCM_Change_2013_17!$C:$G,2,FALSE)</f>
        <v>0</v>
      </c>
      <c r="Q162" s="43">
        <f>VLOOKUP($A162,CBLCM_Change_2013_17!$C:$G,3,FALSE)</f>
        <v>0</v>
      </c>
      <c r="R162" s="43">
        <f>VLOOKUP($A162,CBLCM_Change_2013_17!$C:$G,4,FALSE)</f>
        <v>0</v>
      </c>
      <c r="S162" s="43">
        <f>VLOOKUP($A162,CBLCM_Change_2013_17!$C:$G,5,FALSE)</f>
        <v>0</v>
      </c>
    </row>
    <row r="163" spans="1:19" x14ac:dyDescent="0.3">
      <c r="A163" s="9">
        <v>51540</v>
      </c>
      <c r="B163" s="9" t="s">
        <v>108</v>
      </c>
      <c r="C163" s="9" t="s">
        <v>170</v>
      </c>
      <c r="D163" s="2">
        <v>35.571790900000025</v>
      </c>
      <c r="E163" s="2">
        <v>-45.069450000000046</v>
      </c>
      <c r="F163" s="2">
        <v>-2.1999999999522402E-7</v>
      </c>
      <c r="G163" s="2">
        <v>9.4984000000000037</v>
      </c>
      <c r="H163" s="3">
        <v>88.543751999999984</v>
      </c>
      <c r="I163" s="3">
        <v>-86.307441000000026</v>
      </c>
      <c r="J163" s="3">
        <v>4.4231000000003462E-3</v>
      </c>
      <c r="K163" s="3">
        <v>-2.2395999999999958</v>
      </c>
      <c r="L163" s="14">
        <f t="shared" si="21"/>
        <v>-52.971961099999959</v>
      </c>
      <c r="M163" s="14">
        <f t="shared" si="22"/>
        <v>41.23799099999998</v>
      </c>
      <c r="N163" s="14">
        <f t="shared" si="23"/>
        <v>-4.4233200000003414E-3</v>
      </c>
      <c r="O163" s="14">
        <f t="shared" si="24"/>
        <v>11.738</v>
      </c>
      <c r="P163" s="43">
        <f>VLOOKUP($A163,CBLCM_Change_2013_17!$C:$G,2,FALSE)</f>
        <v>86.527599999999893</v>
      </c>
      <c r="Q163" s="43">
        <f>VLOOKUP($A163,CBLCM_Change_2013_17!$C:$G,3,FALSE)</f>
        <v>-86.318366666666606</v>
      </c>
      <c r="R163" s="43">
        <f>VLOOKUP($A163,CBLCM_Change_2013_17!$C:$G,4,FALSE)</f>
        <v>-0.59526666666666594</v>
      </c>
      <c r="S163" s="43">
        <f>VLOOKUP($A163,CBLCM_Change_2013_17!$C:$G,5,FALSE)</f>
        <v>0.38613333333334199</v>
      </c>
    </row>
    <row r="164" spans="1:19" x14ac:dyDescent="0.3">
      <c r="A164" s="9">
        <v>51550</v>
      </c>
      <c r="B164" s="9" t="s">
        <v>108</v>
      </c>
      <c r="C164" s="9" t="s">
        <v>171</v>
      </c>
      <c r="D164" s="2">
        <v>1297.0916248999993</v>
      </c>
      <c r="E164" s="2">
        <v>-540.08736299999964</v>
      </c>
      <c r="F164" s="2">
        <v>179.28993919999567</v>
      </c>
      <c r="G164" s="2">
        <v>-936.28060000000005</v>
      </c>
      <c r="H164" s="3">
        <v>1511.0688079999995</v>
      </c>
      <c r="I164" s="3">
        <v>-755.01504800000112</v>
      </c>
      <c r="J164" s="3">
        <v>-676.9803208999956</v>
      </c>
      <c r="K164" s="3">
        <v>-79.069700999999441</v>
      </c>
      <c r="L164" s="14">
        <f t="shared" si="21"/>
        <v>-213.97718310000027</v>
      </c>
      <c r="M164" s="14">
        <f t="shared" si="22"/>
        <v>214.92768500000147</v>
      </c>
      <c r="N164" s="14">
        <f t="shared" si="23"/>
        <v>856.27026009999122</v>
      </c>
      <c r="O164" s="14">
        <f t="shared" si="24"/>
        <v>-857.21089900000061</v>
      </c>
      <c r="P164" s="43">
        <f>VLOOKUP($A164,CBLCM_Change_2013_17!$C:$G,2,FALSE)</f>
        <v>1336.29753333333</v>
      </c>
      <c r="Q164" s="43">
        <f>VLOOKUP($A164,CBLCM_Change_2013_17!$C:$G,3,FALSE)</f>
        <v>-933.11563333333197</v>
      </c>
      <c r="R164" s="43">
        <f>VLOOKUP($A164,CBLCM_Change_2013_17!$C:$G,4,FALSE)</f>
        <v>-439.462866666666</v>
      </c>
      <c r="S164" s="43">
        <f>VLOOKUP($A164,CBLCM_Change_2013_17!$C:$G,5,FALSE)</f>
        <v>36.280933333333302</v>
      </c>
    </row>
    <row r="165" spans="1:19" x14ac:dyDescent="0.3">
      <c r="A165" s="9">
        <v>51570</v>
      </c>
      <c r="B165" s="9" t="s">
        <v>108</v>
      </c>
      <c r="C165" s="9" t="s">
        <v>172</v>
      </c>
      <c r="D165" s="2">
        <v>15.127460599999893</v>
      </c>
      <c r="E165" s="2">
        <v>-7.4852359999999898</v>
      </c>
      <c r="F165" s="2">
        <v>0</v>
      </c>
      <c r="G165" s="2">
        <v>-7.6419499999999942</v>
      </c>
      <c r="H165" s="3">
        <v>21.739940889999801</v>
      </c>
      <c r="I165" s="3">
        <v>-21.300118999999999</v>
      </c>
      <c r="J165" s="3">
        <v>0</v>
      </c>
      <c r="K165" s="3">
        <v>-0.43952000000000169</v>
      </c>
      <c r="L165" s="14">
        <f t="shared" si="21"/>
        <v>-6.6124802899999082</v>
      </c>
      <c r="M165" s="14">
        <f t="shared" si="22"/>
        <v>13.814883000000009</v>
      </c>
      <c r="N165" s="14">
        <f t="shared" si="23"/>
        <v>0</v>
      </c>
      <c r="O165" s="14">
        <f t="shared" si="24"/>
        <v>-7.2024299999999926</v>
      </c>
      <c r="P165" s="43">
        <f>VLOOKUP($A165,CBLCM_Change_2013_17!$C:$G,2,FALSE)</f>
        <v>21.157633333333301</v>
      </c>
      <c r="Q165" s="43">
        <f>VLOOKUP($A165,CBLCM_Change_2013_17!$C:$G,3,FALSE)</f>
        <v>-21.2268333333333</v>
      </c>
      <c r="R165" s="43">
        <f>VLOOKUP($A165,CBLCM_Change_2013_17!$C:$G,4,FALSE)</f>
        <v>0</v>
      </c>
      <c r="S165" s="43">
        <f>VLOOKUP($A165,CBLCM_Change_2013_17!$C:$G,5,FALSE)</f>
        <v>6.9099999999998801E-2</v>
      </c>
    </row>
    <row r="166" spans="1:19" x14ac:dyDescent="0.3">
      <c r="A166" s="9">
        <v>51580</v>
      </c>
      <c r="B166" s="9" t="s">
        <v>108</v>
      </c>
      <c r="C166" s="9" t="s">
        <v>173</v>
      </c>
      <c r="D166" s="2">
        <v>47.623601079999858</v>
      </c>
      <c r="E166" s="2">
        <v>-94.589752460399993</v>
      </c>
      <c r="F166" s="2">
        <v>9.6823171944499951</v>
      </c>
      <c r="G166" s="2">
        <v>37.283698000000015</v>
      </c>
      <c r="H166" s="3">
        <v>7.7044498890899149E-5</v>
      </c>
      <c r="I166" s="3">
        <v>-0.33644894999999997</v>
      </c>
      <c r="J166" s="3">
        <v>1.662683305939991</v>
      </c>
      <c r="K166" s="3">
        <v>-1.3262399999999843</v>
      </c>
      <c r="L166" s="14">
        <f t="shared" si="21"/>
        <v>47.623524035500964</v>
      </c>
      <c r="M166" s="14">
        <f t="shared" si="22"/>
        <v>-94.253303510399988</v>
      </c>
      <c r="N166" s="14">
        <f t="shared" si="23"/>
        <v>8.019633888510004</v>
      </c>
      <c r="O166" s="14">
        <f t="shared" si="24"/>
        <v>38.609938</v>
      </c>
      <c r="P166" s="43">
        <f>VLOOKUP($A166,CBLCM_Change_2013_17!$C:$G,2,FALSE)</f>
        <v>0</v>
      </c>
      <c r="Q166" s="43">
        <f>VLOOKUP($A166,CBLCM_Change_2013_17!$C:$G,3,FALSE)</f>
        <v>0</v>
      </c>
      <c r="R166" s="43">
        <f>VLOOKUP($A166,CBLCM_Change_2013_17!$C:$G,4,FALSE)</f>
        <v>0</v>
      </c>
      <c r="S166" s="43">
        <f>VLOOKUP($A166,CBLCM_Change_2013_17!$C:$G,5,FALSE)</f>
        <v>0</v>
      </c>
    </row>
    <row r="167" spans="1:19" x14ac:dyDescent="0.3">
      <c r="A167" s="9">
        <v>51600</v>
      </c>
      <c r="B167" s="9" t="s">
        <v>108</v>
      </c>
      <c r="C167" s="9" t="s">
        <v>174</v>
      </c>
      <c r="D167" s="2">
        <v>6.8023722380000038</v>
      </c>
      <c r="E167" s="2">
        <v>-2.3468720400000178</v>
      </c>
      <c r="F167" s="2">
        <v>0</v>
      </c>
      <c r="G167" s="2">
        <v>-4.4553500000000099</v>
      </c>
      <c r="H167" s="3">
        <v>43.750989566999976</v>
      </c>
      <c r="I167" s="3">
        <v>-43.751121990000001</v>
      </c>
      <c r="J167" s="3">
        <v>0</v>
      </c>
      <c r="K167" s="3">
        <v>4.0999999998803105E-4</v>
      </c>
      <c r="L167" s="14">
        <f t="shared" si="21"/>
        <v>-36.948617328999973</v>
      </c>
      <c r="M167" s="14">
        <f t="shared" si="22"/>
        <v>41.404249949999986</v>
      </c>
      <c r="N167" s="14">
        <f t="shared" si="23"/>
        <v>0</v>
      </c>
      <c r="O167" s="14">
        <f t="shared" si="24"/>
        <v>-4.4557599999999979</v>
      </c>
      <c r="P167" s="43">
        <f>VLOOKUP($A167,CBLCM_Change_2013_17!$C:$G,2,FALSE)</f>
        <v>43.708433333333303</v>
      </c>
      <c r="Q167" s="43">
        <f>VLOOKUP($A167,CBLCM_Change_2013_17!$C:$G,3,FALSE)</f>
        <v>-43.7085333333333</v>
      </c>
      <c r="R167" s="43">
        <f>VLOOKUP($A167,CBLCM_Change_2013_17!$C:$G,4,FALSE)</f>
        <v>0</v>
      </c>
      <c r="S167" s="43">
        <f>VLOOKUP($A167,CBLCM_Change_2013_17!$C:$G,5,FALSE)</f>
        <v>0</v>
      </c>
    </row>
    <row r="168" spans="1:19" x14ac:dyDescent="0.3">
      <c r="A168" s="9">
        <v>51610</v>
      </c>
      <c r="B168" s="9" t="s">
        <v>108</v>
      </c>
      <c r="C168" s="9" t="s">
        <v>175</v>
      </c>
      <c r="D168" s="2">
        <v>0.82950367000001535</v>
      </c>
      <c r="E168" s="2">
        <v>-0.3575465000000051</v>
      </c>
      <c r="F168" s="2">
        <v>3.2999999976558725E-11</v>
      </c>
      <c r="G168" s="2">
        <v>-0.47195999999999572</v>
      </c>
      <c r="H168" s="3">
        <v>2.3221603899999934</v>
      </c>
      <c r="I168" s="3">
        <v>-2.3220901000000032</v>
      </c>
      <c r="J168" s="3">
        <v>2.5020957999999914E-5</v>
      </c>
      <c r="K168" s="3">
        <v>1.0000000000331966E-4</v>
      </c>
      <c r="L168" s="14">
        <f t="shared" si="21"/>
        <v>-1.4926567199999781</v>
      </c>
      <c r="M168" s="14">
        <f t="shared" si="22"/>
        <v>1.9645435999999981</v>
      </c>
      <c r="N168" s="14">
        <f t="shared" si="23"/>
        <v>-2.5020924999999937E-5</v>
      </c>
      <c r="O168" s="14">
        <f t="shared" si="24"/>
        <v>-0.47205999999999904</v>
      </c>
      <c r="P168" s="43">
        <f>VLOOKUP($A168,CBLCM_Change_2013_17!$C:$G,2,FALSE)</f>
        <v>2.3318666666666599</v>
      </c>
      <c r="Q168" s="43">
        <f>VLOOKUP($A168,CBLCM_Change_2013_17!$C:$G,3,FALSE)</f>
        <v>-2.3318666666666599</v>
      </c>
      <c r="R168" s="43">
        <f>VLOOKUP($A168,CBLCM_Change_2013_17!$C:$G,4,FALSE)</f>
        <v>0</v>
      </c>
      <c r="S168" s="43">
        <f>VLOOKUP($A168,CBLCM_Change_2013_17!$C:$G,5,FALSE)</f>
        <v>0</v>
      </c>
    </row>
    <row r="169" spans="1:19" x14ac:dyDescent="0.3">
      <c r="A169" s="9">
        <v>51630</v>
      </c>
      <c r="B169" s="9" t="s">
        <v>108</v>
      </c>
      <c r="C169" s="9" t="s">
        <v>176</v>
      </c>
      <c r="D169" s="2">
        <v>66.932320809999965</v>
      </c>
      <c r="E169" s="2">
        <v>-33.656731999999877</v>
      </c>
      <c r="F169" s="2">
        <v>-1.4560270889199989</v>
      </c>
      <c r="G169" s="2">
        <v>-31.819366800000012</v>
      </c>
      <c r="H169" s="3">
        <v>159.93759340000014</v>
      </c>
      <c r="I169" s="3">
        <v>-140.67076139999995</v>
      </c>
      <c r="J169" s="3">
        <v>-4.4074253902900011</v>
      </c>
      <c r="K169" s="3">
        <v>-14.859260000000006</v>
      </c>
      <c r="L169" s="14">
        <f t="shared" si="21"/>
        <v>-93.005272590000175</v>
      </c>
      <c r="M169" s="14">
        <f t="shared" si="22"/>
        <v>107.01402940000007</v>
      </c>
      <c r="N169" s="14">
        <f t="shared" si="23"/>
        <v>2.951398301370002</v>
      </c>
      <c r="O169" s="14">
        <f t="shared" si="24"/>
        <v>-16.960106800000005</v>
      </c>
      <c r="P169" s="43">
        <f>VLOOKUP($A169,CBLCM_Change_2013_17!$C:$G,2,FALSE)</f>
        <v>156.482699999999</v>
      </c>
      <c r="Q169" s="43">
        <f>VLOOKUP($A169,CBLCM_Change_2013_17!$C:$G,3,FALSE)</f>
        <v>-141.6824</v>
      </c>
      <c r="R169" s="43">
        <f>VLOOKUP($A169,CBLCM_Change_2013_17!$C:$G,4,FALSE)</f>
        <v>-19.841699999999999</v>
      </c>
      <c r="S169" s="43">
        <f>VLOOKUP($A169,CBLCM_Change_2013_17!$C:$G,5,FALSE)</f>
        <v>5.0414333333333303</v>
      </c>
    </row>
    <row r="170" spans="1:19" x14ac:dyDescent="0.3">
      <c r="A170" s="9">
        <v>51650</v>
      </c>
      <c r="B170" s="9" t="s">
        <v>108</v>
      </c>
      <c r="C170" s="9" t="s">
        <v>177</v>
      </c>
      <c r="D170" s="2">
        <v>45.430467606001116</v>
      </c>
      <c r="E170" s="2">
        <v>-2.2268347460000939</v>
      </c>
      <c r="F170" s="2">
        <v>0.16739740019999552</v>
      </c>
      <c r="G170" s="2">
        <v>-43.370217000000139</v>
      </c>
      <c r="H170" s="3">
        <v>19.238204680000649</v>
      </c>
      <c r="I170" s="3">
        <v>0.99662788299983163</v>
      </c>
      <c r="J170" s="3">
        <v>-12.308642894600002</v>
      </c>
      <c r="K170" s="3">
        <v>-7.9252000000001317</v>
      </c>
      <c r="L170" s="14">
        <f t="shared" si="21"/>
        <v>26.192262926000467</v>
      </c>
      <c r="M170" s="14">
        <f t="shared" si="22"/>
        <v>-3.2234626289999255</v>
      </c>
      <c r="N170" s="14">
        <f t="shared" si="23"/>
        <v>12.476040294799997</v>
      </c>
      <c r="O170" s="14">
        <f t="shared" si="24"/>
        <v>-35.445017000000007</v>
      </c>
      <c r="P170" s="43">
        <f>VLOOKUP($A170,CBLCM_Change_2013_17!$C:$G,2,FALSE)</f>
        <v>0</v>
      </c>
      <c r="Q170" s="43">
        <f>VLOOKUP($A170,CBLCM_Change_2013_17!$C:$G,3,FALSE)</f>
        <v>0</v>
      </c>
      <c r="R170" s="43">
        <f>VLOOKUP($A170,CBLCM_Change_2013_17!$C:$G,4,FALSE)</f>
        <v>0</v>
      </c>
      <c r="S170" s="43">
        <f>VLOOKUP($A170,CBLCM_Change_2013_17!$C:$G,5,FALSE)</f>
        <v>0</v>
      </c>
    </row>
    <row r="171" spans="1:19" x14ac:dyDescent="0.3">
      <c r="A171" s="9">
        <v>51660</v>
      </c>
      <c r="B171" s="9" t="s">
        <v>108</v>
      </c>
      <c r="C171" s="9" t="s">
        <v>178</v>
      </c>
      <c r="D171" s="2">
        <v>94.404279448100482</v>
      </c>
      <c r="E171" s="2">
        <v>-28.772442399999953</v>
      </c>
      <c r="F171" s="2">
        <v>-3.1957430000037146E-2</v>
      </c>
      <c r="G171" s="2">
        <v>-65.599980000000073</v>
      </c>
      <c r="H171" s="3">
        <v>267.93850226099994</v>
      </c>
      <c r="I171" s="3">
        <v>-94.649369799999889</v>
      </c>
      <c r="J171" s="3">
        <v>-72.126585300000016</v>
      </c>
      <c r="K171" s="3">
        <v>-101.16299000000004</v>
      </c>
      <c r="L171" s="14">
        <f t="shared" si="21"/>
        <v>-173.53422281289946</v>
      </c>
      <c r="M171" s="14">
        <f t="shared" si="22"/>
        <v>65.876927399999943</v>
      </c>
      <c r="N171" s="14">
        <f t="shared" si="23"/>
        <v>72.094627869999982</v>
      </c>
      <c r="O171" s="14">
        <f t="shared" si="24"/>
        <v>35.563009999999963</v>
      </c>
      <c r="P171" s="43">
        <f>VLOOKUP($A171,CBLCM_Change_2013_17!$C:$G,2,FALSE)</f>
        <v>227.74109999999999</v>
      </c>
      <c r="Q171" s="43">
        <f>VLOOKUP($A171,CBLCM_Change_2013_17!$C:$G,3,FALSE)</f>
        <v>-93.311299999999903</v>
      </c>
      <c r="R171" s="43">
        <f>VLOOKUP($A171,CBLCM_Change_2013_17!$C:$G,4,FALSE)</f>
        <v>-142.126033333333</v>
      </c>
      <c r="S171" s="43">
        <f>VLOOKUP($A171,CBLCM_Change_2013_17!$C:$G,5,FALSE)</f>
        <v>7.6963666666666599</v>
      </c>
    </row>
    <row r="172" spans="1:19" x14ac:dyDescent="0.3">
      <c r="A172" s="9">
        <v>51670</v>
      </c>
      <c r="B172" s="9" t="s">
        <v>108</v>
      </c>
      <c r="C172" s="9" t="s">
        <v>179</v>
      </c>
      <c r="D172" s="2">
        <v>15.640375999999776</v>
      </c>
      <c r="E172" s="2">
        <v>-11.099076847999953</v>
      </c>
      <c r="F172" s="2">
        <v>3.1555794998970153E-6</v>
      </c>
      <c r="G172" s="2">
        <v>-4.5413669999999797</v>
      </c>
      <c r="H172" s="3">
        <v>31.735507419999863</v>
      </c>
      <c r="I172" s="3">
        <v>-31.231642060000013</v>
      </c>
      <c r="J172" s="3">
        <v>-1.996179038960014E-2</v>
      </c>
      <c r="K172" s="3">
        <v>-0.48381999999998015</v>
      </c>
      <c r="L172" s="14">
        <f t="shared" si="21"/>
        <v>-16.095131420000087</v>
      </c>
      <c r="M172" s="14">
        <f t="shared" si="22"/>
        <v>20.13256521200006</v>
      </c>
      <c r="N172" s="14">
        <f t="shared" si="23"/>
        <v>1.9964945969100038E-2</v>
      </c>
      <c r="O172" s="14">
        <f t="shared" si="24"/>
        <v>-4.0575469999999996</v>
      </c>
      <c r="P172" s="43">
        <f>VLOOKUP($A172,CBLCM_Change_2013_17!$C:$G,2,FALSE)</f>
        <v>30.978933333333298</v>
      </c>
      <c r="Q172" s="43">
        <f>VLOOKUP($A172,CBLCM_Change_2013_17!$C:$G,3,FALSE)</f>
        <v>-30.6691</v>
      </c>
      <c r="R172" s="43">
        <f>VLOOKUP($A172,CBLCM_Change_2013_17!$C:$G,4,FALSE)</f>
        <v>-0.37919999999999998</v>
      </c>
      <c r="S172" s="43">
        <f>VLOOKUP($A172,CBLCM_Change_2013_17!$C:$G,5,FALSE)</f>
        <v>6.9299999999998099E-2</v>
      </c>
    </row>
    <row r="173" spans="1:19" x14ac:dyDescent="0.3">
      <c r="A173" s="9">
        <v>51678</v>
      </c>
      <c r="B173" s="9" t="s">
        <v>108</v>
      </c>
      <c r="C173" s="9" t="s">
        <v>180</v>
      </c>
      <c r="D173" s="2">
        <v>3.8598429999999677</v>
      </c>
      <c r="E173" s="2">
        <v>-3.0702864000000201</v>
      </c>
      <c r="F173" s="2">
        <v>-1.932900000000003E-2</v>
      </c>
      <c r="G173" s="2">
        <v>-0.77029000000000281</v>
      </c>
      <c r="H173" s="3">
        <v>5.8104530000000008</v>
      </c>
      <c r="I173" s="3">
        <v>-2.4387831000000517</v>
      </c>
      <c r="J173" s="3">
        <v>-1.4747946000000003</v>
      </c>
      <c r="K173" s="3">
        <v>-1.8969000000000023</v>
      </c>
      <c r="L173" s="14">
        <f t="shared" si="21"/>
        <v>-1.950610000000033</v>
      </c>
      <c r="M173" s="14">
        <f t="shared" si="22"/>
        <v>-0.63150329999996835</v>
      </c>
      <c r="N173" s="14">
        <f t="shared" si="23"/>
        <v>1.4554656000000004</v>
      </c>
      <c r="O173" s="14">
        <f t="shared" si="24"/>
        <v>1.1266099999999994</v>
      </c>
      <c r="P173" s="43">
        <f>VLOOKUP($A173,CBLCM_Change_2013_17!$C:$G,2,FALSE)</f>
        <v>4.7770666666666504</v>
      </c>
      <c r="Q173" s="43">
        <f>VLOOKUP($A173,CBLCM_Change_2013_17!$C:$G,3,FALSE)</f>
        <v>-2.37673333333333</v>
      </c>
      <c r="R173" s="43">
        <f>VLOOKUP($A173,CBLCM_Change_2013_17!$C:$G,4,FALSE)</f>
        <v>-2.4727666666666601</v>
      </c>
      <c r="S173" s="43">
        <f>VLOOKUP($A173,CBLCM_Change_2013_17!$C:$G,5,FALSE)</f>
        <v>7.25000000000003E-2</v>
      </c>
    </row>
    <row r="174" spans="1:19" x14ac:dyDescent="0.3">
      <c r="A174" s="9">
        <v>51680</v>
      </c>
      <c r="B174" s="9" t="s">
        <v>108</v>
      </c>
      <c r="C174" s="9" t="s">
        <v>181</v>
      </c>
      <c r="D174" s="2">
        <v>93.304449779699326</v>
      </c>
      <c r="E174" s="2">
        <v>-350.82700980000016</v>
      </c>
      <c r="F174" s="2">
        <v>0.42924865999999956</v>
      </c>
      <c r="G174" s="2">
        <v>257.09245199999987</v>
      </c>
      <c r="H174" s="3">
        <v>497.05422000000044</v>
      </c>
      <c r="I174" s="3">
        <v>-427.43463000000082</v>
      </c>
      <c r="J174" s="3">
        <v>-2.3299028900000027</v>
      </c>
      <c r="K174" s="3">
        <v>-67.290500000000065</v>
      </c>
      <c r="L174" s="14">
        <f t="shared" si="21"/>
        <v>-403.74977022030112</v>
      </c>
      <c r="M174" s="14">
        <f t="shared" si="22"/>
        <v>76.607620200000667</v>
      </c>
      <c r="N174" s="14">
        <f t="shared" si="23"/>
        <v>2.7591515500000021</v>
      </c>
      <c r="O174" s="14">
        <f t="shared" si="24"/>
        <v>324.38295199999993</v>
      </c>
      <c r="P174" s="43">
        <f>VLOOKUP($A174,CBLCM_Change_2013_17!$C:$G,2,FALSE)</f>
        <v>446.28980000000001</v>
      </c>
      <c r="Q174" s="43">
        <f>VLOOKUP($A174,CBLCM_Change_2013_17!$C:$G,3,FALSE)</f>
        <v>-433.640166666666</v>
      </c>
      <c r="R174" s="43">
        <f>VLOOKUP($A174,CBLCM_Change_2013_17!$C:$G,4,FALSE)</f>
        <v>-17.464233333333301</v>
      </c>
      <c r="S174" s="43">
        <f>VLOOKUP($A174,CBLCM_Change_2013_17!$C:$G,5,FALSE)</f>
        <v>4.8145333333332498</v>
      </c>
    </row>
    <row r="175" spans="1:19" x14ac:dyDescent="0.3">
      <c r="A175" s="9">
        <v>51683</v>
      </c>
      <c r="B175" s="9" t="s">
        <v>108</v>
      </c>
      <c r="C175" s="9" t="s">
        <v>182</v>
      </c>
      <c r="D175" s="2">
        <v>35.90414587000032</v>
      </c>
      <c r="E175" s="2">
        <v>-9.5263362999999828</v>
      </c>
      <c r="F175" s="2">
        <v>-1.4084511599999995E-2</v>
      </c>
      <c r="G175" s="2">
        <v>-26.363730000000004</v>
      </c>
      <c r="H175" s="3">
        <v>55.43605711000049</v>
      </c>
      <c r="I175" s="3">
        <v>-50.932886799999999</v>
      </c>
      <c r="J175" s="3">
        <v>-1.9434650499999984E-2</v>
      </c>
      <c r="K175" s="3">
        <v>-4.4834199999999953</v>
      </c>
      <c r="L175" s="14">
        <f t="shared" si="21"/>
        <v>-19.53191124000017</v>
      </c>
      <c r="M175" s="14">
        <f t="shared" si="22"/>
        <v>41.406550500000016</v>
      </c>
      <c r="N175" s="14">
        <f t="shared" si="23"/>
        <v>5.3501388999999885E-3</v>
      </c>
      <c r="O175" s="14">
        <f t="shared" si="24"/>
        <v>-21.880310000000009</v>
      </c>
      <c r="P175" s="43">
        <f>VLOOKUP($A175,CBLCM_Change_2013_17!$C:$G,2,FALSE)</f>
        <v>49.554400000000001</v>
      </c>
      <c r="Q175" s="43">
        <f>VLOOKUP($A175,CBLCM_Change_2013_17!$C:$G,3,FALSE)</f>
        <v>-50.820499999999903</v>
      </c>
      <c r="R175" s="43">
        <f>VLOOKUP($A175,CBLCM_Change_2013_17!$C:$G,4,FALSE)</f>
        <v>-2.5666666666666598E-3</v>
      </c>
      <c r="S175" s="43">
        <f>VLOOKUP($A175,CBLCM_Change_2013_17!$C:$G,5,FALSE)</f>
        <v>1.2686333333333299</v>
      </c>
    </row>
    <row r="176" spans="1:19" x14ac:dyDescent="0.3">
      <c r="A176" s="9">
        <v>51685</v>
      </c>
      <c r="B176" s="9" t="s">
        <v>108</v>
      </c>
      <c r="C176" s="9" t="s">
        <v>183</v>
      </c>
      <c r="D176" s="2">
        <v>19.822548999999988</v>
      </c>
      <c r="E176" s="2">
        <v>-1.0920920000000258</v>
      </c>
      <c r="F176" s="2">
        <v>0</v>
      </c>
      <c r="G176" s="2">
        <v>-18.730399999999989</v>
      </c>
      <c r="H176" s="3">
        <v>19.174339000000124</v>
      </c>
      <c r="I176" s="3">
        <v>-17.94047539</v>
      </c>
      <c r="J176" s="3">
        <v>0</v>
      </c>
      <c r="K176" s="3">
        <v>-1.233799999999988</v>
      </c>
      <c r="L176" s="14">
        <f t="shared" si="21"/>
        <v>0.64820999999986384</v>
      </c>
      <c r="M176" s="14">
        <f t="shared" si="22"/>
        <v>16.848383389999974</v>
      </c>
      <c r="N176" s="14">
        <f t="shared" si="23"/>
        <v>0</v>
      </c>
      <c r="O176" s="14">
        <f t="shared" si="24"/>
        <v>-17.496600000000001</v>
      </c>
      <c r="P176" s="43">
        <f>VLOOKUP($A176,CBLCM_Change_2013_17!$C:$G,2,FALSE)</f>
        <v>17.664966666666601</v>
      </c>
      <c r="Q176" s="43">
        <f>VLOOKUP($A176,CBLCM_Change_2013_17!$C:$G,3,FALSE)</f>
        <v>-17.920100000000001</v>
      </c>
      <c r="R176" s="43">
        <f>VLOOKUP($A176,CBLCM_Change_2013_17!$C:$G,4,FALSE)</f>
        <v>0</v>
      </c>
      <c r="S176" s="43">
        <f>VLOOKUP($A176,CBLCM_Change_2013_17!$C:$G,5,FALSE)</f>
        <v>0.25510000000000299</v>
      </c>
    </row>
    <row r="177" spans="1:19" x14ac:dyDescent="0.3">
      <c r="A177" s="9">
        <v>51700</v>
      </c>
      <c r="B177" s="9" t="s">
        <v>108</v>
      </c>
      <c r="C177" s="9" t="s">
        <v>184</v>
      </c>
      <c r="D177" s="2">
        <v>203.67953499999999</v>
      </c>
      <c r="E177" s="2">
        <v>-222.2877660390011</v>
      </c>
      <c r="F177" s="2">
        <v>-0.16176360114000138</v>
      </c>
      <c r="G177" s="2">
        <v>18.77025999999978</v>
      </c>
      <c r="H177" s="3">
        <v>4.8368190000003324</v>
      </c>
      <c r="I177" s="3">
        <v>0.31966702599947894</v>
      </c>
      <c r="J177" s="3">
        <v>-2.7101198206400001</v>
      </c>
      <c r="K177" s="3">
        <v>-2.4466000000002168</v>
      </c>
      <c r="L177" s="14">
        <f t="shared" si="21"/>
        <v>198.84271599999965</v>
      </c>
      <c r="M177" s="14">
        <f t="shared" si="22"/>
        <v>-222.60743306500058</v>
      </c>
      <c r="N177" s="14">
        <f t="shared" si="23"/>
        <v>2.5483562194999987</v>
      </c>
      <c r="O177" s="14">
        <f t="shared" si="24"/>
        <v>21.216859999999997</v>
      </c>
      <c r="P177" s="43">
        <f>VLOOKUP($A177,CBLCM_Change_2013_17!$C:$G,2,FALSE)</f>
        <v>0</v>
      </c>
      <c r="Q177" s="43">
        <f>VLOOKUP($A177,CBLCM_Change_2013_17!$C:$G,3,FALSE)</f>
        <v>0</v>
      </c>
      <c r="R177" s="43">
        <f>VLOOKUP($A177,CBLCM_Change_2013_17!$C:$G,4,FALSE)</f>
        <v>0</v>
      </c>
      <c r="S177" s="43">
        <f>VLOOKUP($A177,CBLCM_Change_2013_17!$C:$G,5,FALSE)</f>
        <v>0</v>
      </c>
    </row>
    <row r="178" spans="1:19" x14ac:dyDescent="0.3">
      <c r="A178" s="9">
        <v>51710</v>
      </c>
      <c r="B178" s="9" t="s">
        <v>108</v>
      </c>
      <c r="C178" s="9" t="s">
        <v>185</v>
      </c>
      <c r="D178" s="2">
        <v>175.89407818899963</v>
      </c>
      <c r="E178" s="2">
        <v>-55.501273979800146</v>
      </c>
      <c r="F178" s="2">
        <v>-6.0382770735584694E-5</v>
      </c>
      <c r="G178" s="2">
        <v>-120.39204109999991</v>
      </c>
      <c r="H178" s="3">
        <v>12.650601576002032</v>
      </c>
      <c r="I178" s="3">
        <v>-12.549497990000095</v>
      </c>
      <c r="J178" s="3">
        <v>-8.2610779933535022E-2</v>
      </c>
      <c r="K178" s="3">
        <v>-1.8606000000090717E-2</v>
      </c>
      <c r="L178" s="14">
        <f t="shared" si="21"/>
        <v>163.2434766129976</v>
      </c>
      <c r="M178" s="14">
        <f t="shared" si="22"/>
        <v>-42.951775989800055</v>
      </c>
      <c r="N178" s="14">
        <f t="shared" si="23"/>
        <v>8.2550397162799438E-2</v>
      </c>
      <c r="O178" s="14">
        <f t="shared" si="24"/>
        <v>-120.37343509999982</v>
      </c>
      <c r="P178" s="43">
        <f>VLOOKUP($A178,CBLCM_Change_2013_17!$C:$G,2,FALSE)</f>
        <v>13.8813333333333</v>
      </c>
      <c r="Q178" s="43">
        <f>VLOOKUP($A178,CBLCM_Change_2013_17!$C:$G,3,FALSE)</f>
        <v>-13.8670333333333</v>
      </c>
      <c r="R178" s="43">
        <f>VLOOKUP($A178,CBLCM_Change_2013_17!$C:$G,4,FALSE)</f>
        <v>-1.90666666666666E-2</v>
      </c>
      <c r="S178" s="43">
        <f>VLOOKUP($A178,CBLCM_Change_2013_17!$C:$G,5,FALSE)</f>
        <v>4.7666666666638397E-3</v>
      </c>
    </row>
    <row r="179" spans="1:19" x14ac:dyDescent="0.3">
      <c r="A179" s="9">
        <v>51730</v>
      </c>
      <c r="B179" s="9" t="s">
        <v>108</v>
      </c>
      <c r="C179" s="9" t="s">
        <v>186</v>
      </c>
      <c r="D179" s="2">
        <v>42.808957889999746</v>
      </c>
      <c r="E179" s="2">
        <v>-37.188266000000056</v>
      </c>
      <c r="F179" s="2">
        <v>-0.14015609999997619</v>
      </c>
      <c r="G179" s="2">
        <v>-5.480299989999935</v>
      </c>
      <c r="H179" s="3">
        <v>9.6244502061498167</v>
      </c>
      <c r="I179" s="3">
        <v>2.1473799999998562</v>
      </c>
      <c r="J179" s="3">
        <v>-10.458586480000022</v>
      </c>
      <c r="K179" s="3">
        <v>-1.3122999999999365</v>
      </c>
      <c r="L179" s="14">
        <f t="shared" si="21"/>
        <v>33.18450768384993</v>
      </c>
      <c r="M179" s="14">
        <f t="shared" si="22"/>
        <v>-39.335645999999912</v>
      </c>
      <c r="N179" s="14">
        <f t="shared" si="23"/>
        <v>10.318430380000047</v>
      </c>
      <c r="O179" s="14">
        <f t="shared" si="24"/>
        <v>-4.1679999899999984</v>
      </c>
      <c r="P179" s="43">
        <f>VLOOKUP($A179,CBLCM_Change_2013_17!$C:$G,2,FALSE)</f>
        <v>0</v>
      </c>
      <c r="Q179" s="43">
        <f>VLOOKUP($A179,CBLCM_Change_2013_17!$C:$G,3,FALSE)</f>
        <v>0</v>
      </c>
      <c r="R179" s="43">
        <f>VLOOKUP($A179,CBLCM_Change_2013_17!$C:$G,4,FALSE)</f>
        <v>0</v>
      </c>
      <c r="S179" s="43">
        <f>VLOOKUP($A179,CBLCM_Change_2013_17!$C:$G,5,FALSE)</f>
        <v>0</v>
      </c>
    </row>
    <row r="180" spans="1:19" x14ac:dyDescent="0.3">
      <c r="A180" s="9">
        <v>51735</v>
      </c>
      <c r="B180" s="9" t="s">
        <v>108</v>
      </c>
      <c r="C180" s="9" t="s">
        <v>187</v>
      </c>
      <c r="D180" s="2">
        <v>45.408127939999844</v>
      </c>
      <c r="E180" s="2">
        <v>-18.561373797900092</v>
      </c>
      <c r="F180" s="2">
        <v>8.3939500000022559E-3</v>
      </c>
      <c r="G180" s="2">
        <v>-26.855140000000006</v>
      </c>
      <c r="H180" s="3">
        <v>12.535902999999863</v>
      </c>
      <c r="I180" s="3">
        <v>-11.56917999999996</v>
      </c>
      <c r="J180" s="3">
        <v>-0.76997475000000049</v>
      </c>
      <c r="K180" s="3">
        <v>-0.19621000000000777</v>
      </c>
      <c r="L180" s="14">
        <f t="shared" si="21"/>
        <v>32.872224939999981</v>
      </c>
      <c r="M180" s="14">
        <f t="shared" si="22"/>
        <v>-6.9921937979001321</v>
      </c>
      <c r="N180" s="14">
        <f t="shared" si="23"/>
        <v>0.77836870000000269</v>
      </c>
      <c r="O180" s="14">
        <f t="shared" si="24"/>
        <v>-26.658929999999998</v>
      </c>
      <c r="P180" s="43">
        <f>VLOOKUP($A180,CBLCM_Change_2013_17!$C:$G,2,FALSE)</f>
        <v>12.3284</v>
      </c>
      <c r="Q180" s="43">
        <f>VLOOKUP($A180,CBLCM_Change_2013_17!$C:$G,3,FALSE)</f>
        <v>-12.084</v>
      </c>
      <c r="R180" s="43">
        <f>VLOOKUP($A180,CBLCM_Change_2013_17!$C:$G,4,FALSE)</f>
        <v>-0.29796666666666699</v>
      </c>
      <c r="S180" s="43">
        <f>VLOOKUP($A180,CBLCM_Change_2013_17!$C:$G,5,FALSE)</f>
        <v>5.3566666666663799E-2</v>
      </c>
    </row>
    <row r="181" spans="1:19" x14ac:dyDescent="0.3">
      <c r="A181" s="9">
        <v>51740</v>
      </c>
      <c r="B181" s="9" t="s">
        <v>108</v>
      </c>
      <c r="C181" s="9" t="s">
        <v>188</v>
      </c>
      <c r="D181" s="2">
        <v>93.903043331999868</v>
      </c>
      <c r="E181" s="2">
        <v>-5.7653704665000056</v>
      </c>
      <c r="F181" s="2">
        <v>-1.8348375779500273E-2</v>
      </c>
      <c r="G181" s="2">
        <v>-88.118678999999702</v>
      </c>
      <c r="H181" s="3">
        <v>0.11653647000071032</v>
      </c>
      <c r="I181" s="3">
        <v>8.5723000000412775E-3</v>
      </c>
      <c r="J181" s="3">
        <v>-0.13207643167850019</v>
      </c>
      <c r="K181" s="3">
        <v>7.459999999809952E-3</v>
      </c>
      <c r="L181" s="14">
        <f t="shared" si="21"/>
        <v>93.786506861999158</v>
      </c>
      <c r="M181" s="14">
        <f t="shared" si="22"/>
        <v>-5.7739427665000473</v>
      </c>
      <c r="N181" s="14">
        <f t="shared" si="23"/>
        <v>0.11372805589899992</v>
      </c>
      <c r="O181" s="14">
        <f t="shared" si="24"/>
        <v>-88.126138999999512</v>
      </c>
      <c r="P181" s="43">
        <f>VLOOKUP($A181,CBLCM_Change_2013_17!$C:$G,2,FALSE)</f>
        <v>0</v>
      </c>
      <c r="Q181" s="43">
        <f>VLOOKUP($A181,CBLCM_Change_2013_17!$C:$G,3,FALSE)</f>
        <v>0</v>
      </c>
      <c r="R181" s="43">
        <f>VLOOKUP($A181,CBLCM_Change_2013_17!$C:$G,4,FALSE)</f>
        <v>0</v>
      </c>
      <c r="S181" s="43">
        <f>VLOOKUP($A181,CBLCM_Change_2013_17!$C:$G,5,FALSE)</f>
        <v>0</v>
      </c>
    </row>
    <row r="182" spans="1:19" x14ac:dyDescent="0.3">
      <c r="A182" s="9">
        <v>51760</v>
      </c>
      <c r="B182" s="9" t="s">
        <v>108</v>
      </c>
      <c r="C182" s="9" t="s">
        <v>189</v>
      </c>
      <c r="D182" s="2">
        <v>220.01977809639911</v>
      </c>
      <c r="E182" s="2">
        <v>-149.51094877349985</v>
      </c>
      <c r="F182" s="2">
        <v>4.0528407220000062E-2</v>
      </c>
      <c r="G182" s="2">
        <v>-70.548456200000146</v>
      </c>
      <c r="H182" s="3">
        <v>449.48857747230068</v>
      </c>
      <c r="I182" s="3">
        <v>-429.48833419999971</v>
      </c>
      <c r="J182" s="3">
        <v>-8.9376419000000457E-2</v>
      </c>
      <c r="K182" s="3">
        <v>-19.91170000000011</v>
      </c>
      <c r="L182" s="14">
        <f t="shared" si="21"/>
        <v>-229.46879937590157</v>
      </c>
      <c r="M182" s="14">
        <f t="shared" si="22"/>
        <v>279.97738542649984</v>
      </c>
      <c r="N182" s="14">
        <f t="shared" si="23"/>
        <v>0.12990482622000052</v>
      </c>
      <c r="O182" s="14">
        <f t="shared" si="24"/>
        <v>-50.636756200000036</v>
      </c>
      <c r="P182" s="43">
        <f>VLOOKUP($A182,CBLCM_Change_2013_17!$C:$G,2,FALSE)</f>
        <v>436.78553333333298</v>
      </c>
      <c r="Q182" s="43">
        <f>VLOOKUP($A182,CBLCM_Change_2013_17!$C:$G,3,FALSE)</f>
        <v>-434.44330000000002</v>
      </c>
      <c r="R182" s="43">
        <f>VLOOKUP($A182,CBLCM_Change_2013_17!$C:$G,4,FALSE)</f>
        <v>-3.72163333333333</v>
      </c>
      <c r="S182" s="43">
        <f>VLOOKUP($A182,CBLCM_Change_2013_17!$C:$G,5,FALSE)</f>
        <v>1.37933333333332</v>
      </c>
    </row>
    <row r="183" spans="1:19" x14ac:dyDescent="0.3">
      <c r="A183" s="9">
        <v>51790</v>
      </c>
      <c r="B183" s="9" t="s">
        <v>108</v>
      </c>
      <c r="C183" s="9" t="s">
        <v>190</v>
      </c>
      <c r="D183" s="2">
        <v>90.530740300000232</v>
      </c>
      <c r="E183" s="2">
        <v>-30.100695999999992</v>
      </c>
      <c r="F183" s="2">
        <v>-10.16535080000016</v>
      </c>
      <c r="G183" s="2">
        <v>-50.263400000000047</v>
      </c>
      <c r="H183" s="3">
        <v>109.06221000000001</v>
      </c>
      <c r="I183" s="3">
        <v>-25.743782999999986</v>
      </c>
      <c r="J183" s="3">
        <v>-76.416499700000003</v>
      </c>
      <c r="K183" s="3">
        <v>-6.9005000000000791</v>
      </c>
      <c r="L183" s="14">
        <f t="shared" si="21"/>
        <v>-18.531469699999775</v>
      </c>
      <c r="M183" s="14">
        <f t="shared" si="22"/>
        <v>-4.3569130000000058</v>
      </c>
      <c r="N183" s="14">
        <f t="shared" si="23"/>
        <v>66.251148899999848</v>
      </c>
      <c r="O183" s="14">
        <f t="shared" si="24"/>
        <v>-43.362899999999968</v>
      </c>
      <c r="P183" s="43">
        <f>VLOOKUP($A183,CBLCM_Change_2013_17!$C:$G,2,FALSE)</f>
        <v>81.6368333333332</v>
      </c>
      <c r="Q183" s="43">
        <f>VLOOKUP($A183,CBLCM_Change_2013_17!$C:$G,3,FALSE)</f>
        <v>-29.594000000000001</v>
      </c>
      <c r="R183" s="43">
        <f>VLOOKUP($A183,CBLCM_Change_2013_17!$C:$G,4,FALSE)</f>
        <v>-59.277399999999901</v>
      </c>
      <c r="S183" s="43">
        <f>VLOOKUP($A183,CBLCM_Change_2013_17!$C:$G,5,FALSE)</f>
        <v>7.2344333333333397</v>
      </c>
    </row>
    <row r="184" spans="1:19" x14ac:dyDescent="0.3">
      <c r="A184" s="9">
        <v>51800</v>
      </c>
      <c r="B184" s="9" t="s">
        <v>108</v>
      </c>
      <c r="C184" s="9" t="s">
        <v>191</v>
      </c>
      <c r="D184" s="2">
        <v>803.91508244999955</v>
      </c>
      <c r="E184" s="2">
        <v>-3738.3700363999942</v>
      </c>
      <c r="F184" s="2">
        <v>645.19524634900677</v>
      </c>
      <c r="G184" s="2">
        <v>2289.2564640000001</v>
      </c>
      <c r="H184" s="3">
        <v>417.02622209999925</v>
      </c>
      <c r="I184" s="3">
        <v>-2126.5138000000079</v>
      </c>
      <c r="J184" s="3">
        <v>2251.2018734999997</v>
      </c>
      <c r="K184" s="3">
        <v>-541.72892000000047</v>
      </c>
      <c r="L184" s="14">
        <f t="shared" si="21"/>
        <v>386.8888603500003</v>
      </c>
      <c r="M184" s="14">
        <f t="shared" si="22"/>
        <v>-1611.8562363999863</v>
      </c>
      <c r="N184" s="14">
        <f t="shared" si="23"/>
        <v>-1606.0066271509929</v>
      </c>
      <c r="O184" s="14">
        <f t="shared" si="24"/>
        <v>2830.9853840000005</v>
      </c>
      <c r="P184" s="43">
        <f>VLOOKUP($A184,CBLCM_Change_2013_17!$C:$G,2,FALSE)</f>
        <v>1409.3036</v>
      </c>
      <c r="Q184" s="43">
        <f>VLOOKUP($A184,CBLCM_Change_2013_17!$C:$G,3,FALSE)</f>
        <v>-679.06500000000096</v>
      </c>
      <c r="R184" s="43">
        <f>VLOOKUP($A184,CBLCM_Change_2013_17!$C:$G,4,FALSE)</f>
        <v>-784.89753333333294</v>
      </c>
      <c r="S184" s="43">
        <f>VLOOKUP($A184,CBLCM_Change_2013_17!$C:$G,5,FALSE)</f>
        <v>54.658999999999999</v>
      </c>
    </row>
    <row r="185" spans="1:19" x14ac:dyDescent="0.3">
      <c r="A185" s="9">
        <v>51810</v>
      </c>
      <c r="B185" s="9" t="s">
        <v>108</v>
      </c>
      <c r="C185" s="9" t="s">
        <v>192</v>
      </c>
      <c r="D185" s="2">
        <v>675.70885648690194</v>
      </c>
      <c r="E185" s="2">
        <v>-269.08052254999438</v>
      </c>
      <c r="F185" s="2">
        <v>59.350549198395768</v>
      </c>
      <c r="G185" s="2">
        <v>-465.97088999999869</v>
      </c>
      <c r="H185" s="3">
        <v>26.654845539519954</v>
      </c>
      <c r="I185" s="3">
        <v>-232.09626717800114</v>
      </c>
      <c r="J185" s="3">
        <v>576.79784961966902</v>
      </c>
      <c r="K185" s="3">
        <v>-371.35688000000118</v>
      </c>
      <c r="L185" s="14">
        <f t="shared" si="21"/>
        <v>649.05401094738204</v>
      </c>
      <c r="M185" s="14">
        <f t="shared" si="22"/>
        <v>-36.984255371993243</v>
      </c>
      <c r="N185" s="14">
        <f t="shared" si="23"/>
        <v>-517.44730042127321</v>
      </c>
      <c r="O185" s="14">
        <f t="shared" si="24"/>
        <v>-94.614009999997506</v>
      </c>
      <c r="P185" s="43">
        <f>VLOOKUP($A185,CBLCM_Change_2013_17!$C:$G,2,FALSE)</f>
        <v>283.34943333333302</v>
      </c>
      <c r="Q185" s="43">
        <f>VLOOKUP($A185,CBLCM_Change_2013_17!$C:$G,3,FALSE)</f>
        <v>-185.048466666666</v>
      </c>
      <c r="R185" s="43">
        <f>VLOOKUP($A185,CBLCM_Change_2013_17!$C:$G,4,FALSE)</f>
        <v>-113.57793333333299</v>
      </c>
      <c r="S185" s="43">
        <f>VLOOKUP($A185,CBLCM_Change_2013_17!$C:$G,5,FALSE)</f>
        <v>15.2769333333333</v>
      </c>
    </row>
    <row r="186" spans="1:19" x14ac:dyDescent="0.3">
      <c r="A186" s="9">
        <v>51820</v>
      </c>
      <c r="B186" s="9" t="s">
        <v>108</v>
      </c>
      <c r="C186" s="9" t="s">
        <v>193</v>
      </c>
      <c r="D186" s="2">
        <v>30.673927520000284</v>
      </c>
      <c r="E186" s="2">
        <v>-0.12966189999962996</v>
      </c>
      <c r="F186" s="2">
        <v>-7.9368031400000074</v>
      </c>
      <c r="G186" s="2">
        <v>-22.607426999999916</v>
      </c>
      <c r="H186" s="3">
        <v>102.8833634999997</v>
      </c>
      <c r="I186" s="3">
        <v>-34.07819899999987</v>
      </c>
      <c r="J186" s="3">
        <v>-52.02890121999998</v>
      </c>
      <c r="K186" s="3">
        <v>-16.775759999999991</v>
      </c>
      <c r="L186" s="14">
        <f t="shared" si="21"/>
        <v>-72.209435979999427</v>
      </c>
      <c r="M186" s="14">
        <f t="shared" si="22"/>
        <v>33.948537100000237</v>
      </c>
      <c r="N186" s="14">
        <f t="shared" si="23"/>
        <v>44.092098079999971</v>
      </c>
      <c r="O186" s="14">
        <f t="shared" si="24"/>
        <v>-5.8316669999999249</v>
      </c>
      <c r="P186" s="43">
        <f>VLOOKUP($A186,CBLCM_Change_2013_17!$C:$G,2,FALSE)</f>
        <v>94.785699999999906</v>
      </c>
      <c r="Q186" s="43">
        <f>VLOOKUP($A186,CBLCM_Change_2013_17!$C:$G,3,FALSE)</f>
        <v>-33.481633333333299</v>
      </c>
      <c r="R186" s="43">
        <f>VLOOKUP($A186,CBLCM_Change_2013_17!$C:$G,4,FALSE)</f>
        <v>-69.875966666666599</v>
      </c>
      <c r="S186" s="43">
        <f>VLOOKUP($A186,CBLCM_Change_2013_17!$C:$G,5,FALSE)</f>
        <v>8.5719333333333303</v>
      </c>
    </row>
    <row r="187" spans="1:19" x14ac:dyDescent="0.3">
      <c r="A187" s="9">
        <v>51830</v>
      </c>
      <c r="B187" s="9" t="s">
        <v>108</v>
      </c>
      <c r="C187" s="9" t="s">
        <v>194</v>
      </c>
      <c r="D187" s="2">
        <v>1.0911995300000257</v>
      </c>
      <c r="E187" s="2">
        <v>-11.553694500000134</v>
      </c>
      <c r="F187" s="2">
        <v>2.0263801900000352E-3</v>
      </c>
      <c r="G187" s="2">
        <v>10.460664999999949</v>
      </c>
      <c r="H187" s="3">
        <v>46.905070000000059</v>
      </c>
      <c r="I187" s="3">
        <v>-45.214682700000253</v>
      </c>
      <c r="J187" s="3">
        <v>-3.0331123399999094E-3</v>
      </c>
      <c r="K187" s="3">
        <v>-1.6878100000000131</v>
      </c>
      <c r="L187" s="14">
        <f t="shared" si="21"/>
        <v>-45.813870470000033</v>
      </c>
      <c r="M187" s="14">
        <f t="shared" si="22"/>
        <v>33.660988200000119</v>
      </c>
      <c r="N187" s="14">
        <f t="shared" si="23"/>
        <v>5.0594925299999446E-3</v>
      </c>
      <c r="O187" s="14">
        <f t="shared" si="24"/>
        <v>12.148474999999962</v>
      </c>
      <c r="P187" s="43">
        <f>VLOOKUP($A187,CBLCM_Change_2013_17!$C:$G,2,FALSE)</f>
        <v>45.226266666666596</v>
      </c>
      <c r="Q187" s="43">
        <f>VLOOKUP($A187,CBLCM_Change_2013_17!$C:$G,3,FALSE)</f>
        <v>-44.789933333333302</v>
      </c>
      <c r="R187" s="43">
        <f>VLOOKUP($A187,CBLCM_Change_2013_17!$C:$G,4,FALSE)</f>
        <v>-0.56806666666666605</v>
      </c>
      <c r="S187" s="43">
        <f>VLOOKUP($A187,CBLCM_Change_2013_17!$C:$G,5,FALSE)</f>
        <v>0.13190000000000399</v>
      </c>
    </row>
    <row r="188" spans="1:19" x14ac:dyDescent="0.3">
      <c r="A188" s="9">
        <v>51840</v>
      </c>
      <c r="B188" s="9" t="s">
        <v>108</v>
      </c>
      <c r="C188" s="9" t="s">
        <v>195</v>
      </c>
      <c r="D188" s="2">
        <v>31.130711309999768</v>
      </c>
      <c r="E188" s="2">
        <v>-15.168061500000011</v>
      </c>
      <c r="F188" s="2">
        <v>-1.3046560080017172E-2</v>
      </c>
      <c r="G188" s="2">
        <v>-15.949888999999985</v>
      </c>
      <c r="H188" s="3">
        <v>88.171091029999786</v>
      </c>
      <c r="I188" s="3">
        <v>-58.991638399999999</v>
      </c>
      <c r="J188" s="3">
        <v>-16.038607198216013</v>
      </c>
      <c r="K188" s="3">
        <v>-13.139259999999979</v>
      </c>
      <c r="L188" s="14">
        <f t="shared" si="21"/>
        <v>-57.040379720000018</v>
      </c>
      <c r="M188" s="14">
        <f t="shared" si="22"/>
        <v>43.823576899999992</v>
      </c>
      <c r="N188" s="14">
        <f t="shared" si="23"/>
        <v>16.025560638135996</v>
      </c>
      <c r="O188" s="14">
        <f t="shared" si="24"/>
        <v>-2.8106290000000058</v>
      </c>
      <c r="P188" s="43">
        <f>VLOOKUP($A188,CBLCM_Change_2013_17!$C:$G,2,FALSE)</f>
        <v>91.395033333333302</v>
      </c>
      <c r="Q188" s="43">
        <f>VLOOKUP($A188,CBLCM_Change_2013_17!$C:$G,3,FALSE)</f>
        <v>-60.188966666666602</v>
      </c>
      <c r="R188" s="43">
        <f>VLOOKUP($A188,CBLCM_Change_2013_17!$C:$G,4,FALSE)</f>
        <v>-35.310833333333299</v>
      </c>
      <c r="S188" s="43">
        <f>VLOOKUP($A188,CBLCM_Change_2013_17!$C:$G,5,FALSE)</f>
        <v>4.10476666666667</v>
      </c>
    </row>
    <row r="189" spans="1:19" x14ac:dyDescent="0.3">
      <c r="A189" s="9">
        <v>54003</v>
      </c>
      <c r="B189" s="9" t="s">
        <v>196</v>
      </c>
      <c r="C189" s="9" t="s">
        <v>197</v>
      </c>
      <c r="D189" s="2">
        <v>1663.3517539309987</v>
      </c>
      <c r="E189" s="2">
        <v>-879.85248010001146</v>
      </c>
      <c r="F189" s="2">
        <v>-9.4748803400032848</v>
      </c>
      <c r="G189" s="2">
        <v>-774.02418349999971</v>
      </c>
      <c r="H189" s="3">
        <v>74.685048068999549</v>
      </c>
      <c r="I189" s="3">
        <v>-1038.7308580000004</v>
      </c>
      <c r="J189" s="3">
        <v>1367.0820416499964</v>
      </c>
      <c r="K189" s="3">
        <v>-403.05363969999962</v>
      </c>
      <c r="L189" s="14">
        <f t="shared" si="21"/>
        <v>1588.6667058619992</v>
      </c>
      <c r="M189" s="14">
        <f t="shared" si="22"/>
        <v>158.87837789998889</v>
      </c>
      <c r="N189" s="14">
        <f t="shared" si="23"/>
        <v>-1376.5569219899996</v>
      </c>
      <c r="O189" s="14">
        <f t="shared" si="24"/>
        <v>-370.97054380000009</v>
      </c>
      <c r="P189" s="43">
        <f>VLOOKUP($A189,CBLCM_Change_2013_17!$C:$G,2,FALSE)</f>
        <v>1501.2168666666601</v>
      </c>
      <c r="Q189" s="43">
        <f>VLOOKUP($A189,CBLCM_Change_2013_17!$C:$G,3,FALSE)</f>
        <v>-482.30023333333401</v>
      </c>
      <c r="R189" s="43">
        <f>VLOOKUP($A189,CBLCM_Change_2013_17!$C:$G,4,FALSE)</f>
        <v>-1059.5923333333301</v>
      </c>
      <c r="S189" s="43">
        <f>VLOOKUP($A189,CBLCM_Change_2013_17!$C:$G,5,FALSE)</f>
        <v>40.675999999999902</v>
      </c>
    </row>
    <row r="190" spans="1:19" x14ac:dyDescent="0.3">
      <c r="A190" s="9">
        <v>54023</v>
      </c>
      <c r="B190" s="9" t="s">
        <v>196</v>
      </c>
      <c r="C190" s="9" t="s">
        <v>198</v>
      </c>
      <c r="D190" s="2">
        <v>121.18000779189958</v>
      </c>
      <c r="E190" s="2">
        <v>-2038.7721620279044</v>
      </c>
      <c r="F190" s="2">
        <v>17.849585705199644</v>
      </c>
      <c r="G190" s="2">
        <v>1899.7393446810001</v>
      </c>
      <c r="H190" s="3">
        <v>1.3683116399192841E-2</v>
      </c>
      <c r="I190" s="3">
        <v>-1696.5812376599993</v>
      </c>
      <c r="J190" s="3">
        <v>2222.0503552069022</v>
      </c>
      <c r="K190" s="3">
        <v>-525.45779419099927</v>
      </c>
      <c r="L190" s="14">
        <f t="shared" si="21"/>
        <v>121.16632467550039</v>
      </c>
      <c r="M190" s="14">
        <f t="shared" si="22"/>
        <v>-342.19092436790515</v>
      </c>
      <c r="N190" s="14">
        <f t="shared" si="23"/>
        <v>-2204.2007695017023</v>
      </c>
      <c r="O190" s="14">
        <f t="shared" si="24"/>
        <v>2425.1971388719994</v>
      </c>
      <c r="P190" s="43">
        <f>VLOOKUP($A190,CBLCM_Change_2013_17!$C:$G,2,FALSE)</f>
        <v>0</v>
      </c>
      <c r="Q190" s="43">
        <f>VLOOKUP($A190,CBLCM_Change_2013_17!$C:$G,3,FALSE)</f>
        <v>0</v>
      </c>
      <c r="R190" s="43">
        <f>VLOOKUP($A190,CBLCM_Change_2013_17!$C:$G,4,FALSE)</f>
        <v>0</v>
      </c>
      <c r="S190" s="43">
        <f>VLOOKUP($A190,CBLCM_Change_2013_17!$C:$G,5,FALSE)</f>
        <v>0</v>
      </c>
    </row>
    <row r="191" spans="1:19" x14ac:dyDescent="0.3">
      <c r="A191" s="9">
        <v>54027</v>
      </c>
      <c r="B191" s="9" t="s">
        <v>196</v>
      </c>
      <c r="C191" s="9" t="s">
        <v>199</v>
      </c>
      <c r="D191" s="2">
        <v>354.09629279999933</v>
      </c>
      <c r="E191" s="2">
        <v>-1601.9076696299801</v>
      </c>
      <c r="F191" s="2">
        <v>673.12652784999932</v>
      </c>
      <c r="G191" s="2">
        <v>574.67512399999987</v>
      </c>
      <c r="H191" s="3">
        <v>-1.7292999997948755E-3</v>
      </c>
      <c r="I191" s="3">
        <v>-542.93824358001984</v>
      </c>
      <c r="J191" s="3">
        <v>582.83098001999724</v>
      </c>
      <c r="K191" s="3">
        <v>-39.901618000000326</v>
      </c>
      <c r="L191" s="14">
        <f t="shared" si="21"/>
        <v>354.09802209999913</v>
      </c>
      <c r="M191" s="14">
        <f t="shared" si="22"/>
        <v>-1058.9694260499602</v>
      </c>
      <c r="N191" s="14">
        <f t="shared" si="23"/>
        <v>90.295547830002079</v>
      </c>
      <c r="O191" s="14">
        <f t="shared" si="24"/>
        <v>614.57674200000019</v>
      </c>
      <c r="P191" s="43">
        <f>VLOOKUP($A191,CBLCM_Change_2013_17!$C:$G,2,FALSE)</f>
        <v>0</v>
      </c>
      <c r="Q191" s="43">
        <f>VLOOKUP($A191,CBLCM_Change_2013_17!$C:$G,3,FALSE)</f>
        <v>0</v>
      </c>
      <c r="R191" s="43">
        <f>VLOOKUP($A191,CBLCM_Change_2013_17!$C:$G,4,FALSE)</f>
        <v>0</v>
      </c>
      <c r="S191" s="43">
        <f>VLOOKUP($A191,CBLCM_Change_2013_17!$C:$G,5,FALSE)</f>
        <v>0</v>
      </c>
    </row>
    <row r="192" spans="1:19" x14ac:dyDescent="0.3">
      <c r="A192" s="9">
        <v>54031</v>
      </c>
      <c r="B192" s="9" t="s">
        <v>196</v>
      </c>
      <c r="C192" s="9" t="s">
        <v>200</v>
      </c>
      <c r="D192" s="2">
        <v>401.5929114880006</v>
      </c>
      <c r="E192" s="2">
        <v>-1528.210065603784</v>
      </c>
      <c r="F192" s="2">
        <v>440.76261103500013</v>
      </c>
      <c r="G192" s="2">
        <v>685.85512800000015</v>
      </c>
      <c r="H192" s="3">
        <v>-3.768999965814146E-5</v>
      </c>
      <c r="I192" s="3">
        <v>-5277.9027931000219</v>
      </c>
      <c r="J192" s="3">
        <v>6187.6008520830001</v>
      </c>
      <c r="K192" s="3">
        <v>-909.70912410000028</v>
      </c>
      <c r="L192" s="14">
        <f t="shared" si="21"/>
        <v>401.59294917800025</v>
      </c>
      <c r="M192" s="14">
        <f t="shared" si="22"/>
        <v>3749.6927274962381</v>
      </c>
      <c r="N192" s="14">
        <f t="shared" si="23"/>
        <v>-5746.8382410479999</v>
      </c>
      <c r="O192" s="14">
        <f t="shared" si="24"/>
        <v>1595.5642521000004</v>
      </c>
      <c r="P192" s="43">
        <f>VLOOKUP($A192,CBLCM_Change_2013_17!$C:$G,2,FALSE)</f>
        <v>8.2735999999999397</v>
      </c>
      <c r="Q192" s="43">
        <f>VLOOKUP($A192,CBLCM_Change_2013_17!$C:$G,3,FALSE)</f>
        <v>-4.4067666666686502</v>
      </c>
      <c r="R192" s="43">
        <f>VLOOKUP($A192,CBLCM_Change_2013_17!$C:$G,4,FALSE)</f>
        <v>-5.1555333333337003</v>
      </c>
      <c r="S192" s="43">
        <f>VLOOKUP($A192,CBLCM_Change_2013_17!$C:$G,5,FALSE)</f>
        <v>1.2888000000000599</v>
      </c>
    </row>
    <row r="193" spans="1:19" x14ac:dyDescent="0.3">
      <c r="A193" s="9">
        <v>54037</v>
      </c>
      <c r="B193" s="9" t="s">
        <v>196</v>
      </c>
      <c r="C193" s="9" t="s">
        <v>87</v>
      </c>
      <c r="D193" s="2">
        <v>497.82094807020161</v>
      </c>
      <c r="E193" s="2">
        <v>-43.638299400003632</v>
      </c>
      <c r="F193" s="2">
        <v>-19.757665190001973</v>
      </c>
      <c r="G193" s="2">
        <v>-434.41708800000015</v>
      </c>
      <c r="H193" s="3">
        <v>184.568891419301</v>
      </c>
      <c r="I193" s="3">
        <v>-515.63361840000221</v>
      </c>
      <c r="J193" s="3">
        <v>1057.4724207199984</v>
      </c>
      <c r="K193" s="3">
        <v>-726.40891099999953</v>
      </c>
      <c r="L193" s="14">
        <f t="shared" si="21"/>
        <v>313.25205665090061</v>
      </c>
      <c r="M193" s="14">
        <f t="shared" si="22"/>
        <v>471.99531899999857</v>
      </c>
      <c r="N193" s="14">
        <f t="shared" si="23"/>
        <v>-1077.2300859100003</v>
      </c>
      <c r="O193" s="14">
        <f t="shared" si="24"/>
        <v>291.99182299999939</v>
      </c>
      <c r="P193" s="43">
        <f>VLOOKUP($A193,CBLCM_Change_2013_17!$C:$G,2,FALSE)</f>
        <v>785.78003333333299</v>
      </c>
      <c r="Q193" s="43">
        <f>VLOOKUP($A193,CBLCM_Change_2013_17!$C:$G,3,FALSE)</f>
        <v>-130.08409999999901</v>
      </c>
      <c r="R193" s="43">
        <f>VLOOKUP($A193,CBLCM_Change_2013_17!$C:$G,4,FALSE)</f>
        <v>-682.33759999999995</v>
      </c>
      <c r="S193" s="43">
        <f>VLOOKUP($A193,CBLCM_Change_2013_17!$C:$G,5,FALSE)</f>
        <v>26.641666666666499</v>
      </c>
    </row>
    <row r="194" spans="1:19" x14ac:dyDescent="0.3">
      <c r="A194" s="9">
        <v>54057</v>
      </c>
      <c r="B194" s="9" t="s">
        <v>196</v>
      </c>
      <c r="C194" s="9" t="s">
        <v>201</v>
      </c>
      <c r="D194" s="2">
        <v>179.11069087410058</v>
      </c>
      <c r="E194" s="2">
        <v>-424.41195389002257</v>
      </c>
      <c r="F194" s="2">
        <v>97.407270158002376</v>
      </c>
      <c r="G194" s="2">
        <v>147.89435809999986</v>
      </c>
      <c r="H194" s="3">
        <v>3.2825750008669274E-4</v>
      </c>
      <c r="I194" s="3">
        <v>-2145.6564032800065</v>
      </c>
      <c r="J194" s="3">
        <v>2595.0353883809958</v>
      </c>
      <c r="K194" s="3">
        <v>-449.38792590000003</v>
      </c>
      <c r="L194" s="14">
        <f t="shared" si="21"/>
        <v>179.1103626166005</v>
      </c>
      <c r="M194" s="14">
        <f t="shared" si="22"/>
        <v>1721.2444493899839</v>
      </c>
      <c r="N194" s="14">
        <f t="shared" si="23"/>
        <v>-2497.6281182229932</v>
      </c>
      <c r="O194" s="14">
        <f t="shared" si="24"/>
        <v>597.28228399999989</v>
      </c>
      <c r="P194" s="43">
        <f>VLOOKUP($A194,CBLCM_Change_2013_17!$C:$G,2,FALSE)</f>
        <v>0</v>
      </c>
      <c r="Q194" s="43">
        <f>VLOOKUP($A194,CBLCM_Change_2013_17!$C:$G,3,FALSE)</f>
        <v>0</v>
      </c>
      <c r="R194" s="43">
        <f>VLOOKUP($A194,CBLCM_Change_2013_17!$C:$G,4,FALSE)</f>
        <v>0</v>
      </c>
      <c r="S194" s="43">
        <f>VLOOKUP($A194,CBLCM_Change_2013_17!$C:$G,5,FALSE)</f>
        <v>0</v>
      </c>
    </row>
    <row r="195" spans="1:19" x14ac:dyDescent="0.3">
      <c r="A195" s="9">
        <v>54063</v>
      </c>
      <c r="B195" s="9" t="s">
        <v>196</v>
      </c>
      <c r="C195" s="9" t="s">
        <v>202</v>
      </c>
      <c r="D195" s="2">
        <v>244.9291818400003</v>
      </c>
      <c r="E195" s="2">
        <v>-2005.9684707930071</v>
      </c>
      <c r="F195" s="2">
        <v>448.90133351000583</v>
      </c>
      <c r="G195" s="2">
        <v>1312.0482299999999</v>
      </c>
      <c r="H195" s="3">
        <v>1.3316920799995984</v>
      </c>
      <c r="I195" s="3">
        <v>-719.46180006099246</v>
      </c>
      <c r="J195" s="3">
        <v>718.63376512000332</v>
      </c>
      <c r="K195" s="3">
        <v>-0.48829000000000633</v>
      </c>
      <c r="L195" s="14">
        <f t="shared" si="21"/>
        <v>243.59748976000071</v>
      </c>
      <c r="M195" s="14">
        <f t="shared" si="22"/>
        <v>-1286.5066707320148</v>
      </c>
      <c r="N195" s="14">
        <f t="shared" si="23"/>
        <v>-269.73243160999749</v>
      </c>
      <c r="O195" s="14">
        <f t="shared" si="24"/>
        <v>1312.5365199999999</v>
      </c>
      <c r="P195" s="43">
        <f>VLOOKUP($A195,CBLCM_Change_2013_17!$C:$G,2,FALSE)</f>
        <v>0</v>
      </c>
      <c r="Q195" s="43">
        <f>VLOOKUP($A195,CBLCM_Change_2013_17!$C:$G,3,FALSE)</f>
        <v>0</v>
      </c>
      <c r="R195" s="43">
        <f>VLOOKUP($A195,CBLCM_Change_2013_17!$C:$G,4,FALSE)</f>
        <v>0</v>
      </c>
      <c r="S195" s="43">
        <f>VLOOKUP($A195,CBLCM_Change_2013_17!$C:$G,5,FALSE)</f>
        <v>0</v>
      </c>
    </row>
    <row r="196" spans="1:19" x14ac:dyDescent="0.3">
      <c r="A196" s="9">
        <v>54065</v>
      </c>
      <c r="B196" s="9" t="s">
        <v>196</v>
      </c>
      <c r="C196" s="9" t="s">
        <v>203</v>
      </c>
      <c r="D196" s="2">
        <v>97.092962985420542</v>
      </c>
      <c r="E196" s="2">
        <v>-312.99373320000041</v>
      </c>
      <c r="F196" s="2">
        <v>24.955201633000307</v>
      </c>
      <c r="G196" s="2">
        <v>190.9526350000001</v>
      </c>
      <c r="H196" s="3">
        <v>664.1601696245001</v>
      </c>
      <c r="I196" s="3">
        <v>1994.2495605000013</v>
      </c>
      <c r="J196" s="3">
        <v>-2769.9479002679996</v>
      </c>
      <c r="K196" s="3">
        <v>111.54995700000018</v>
      </c>
      <c r="L196" s="14">
        <f t="shared" ref="L196:L199" si="25">(D196-H196)</f>
        <v>-567.06720663907959</v>
      </c>
      <c r="M196" s="14">
        <f t="shared" ref="M196:M199" si="26">(E196-I196)</f>
        <v>-2307.2432937000017</v>
      </c>
      <c r="N196" s="14">
        <f t="shared" ref="N196:N199" si="27">(F196-J196)</f>
        <v>2794.9031019009999</v>
      </c>
      <c r="O196" s="14">
        <f t="shared" ref="O196:O199" si="28">(G196-K196)</f>
        <v>79.402677999999923</v>
      </c>
      <c r="P196" s="43">
        <f>VLOOKUP($A196,CBLCM_Change_2013_17!$C:$G,2,FALSE)</f>
        <v>23.296633333333201</v>
      </c>
      <c r="Q196" s="43">
        <f>VLOOKUP($A196,CBLCM_Change_2013_17!$C:$G,3,FALSE)</f>
        <v>-16.413133333331601</v>
      </c>
      <c r="R196" s="43">
        <f>VLOOKUP($A196,CBLCM_Change_2013_17!$C:$G,4,FALSE)</f>
        <v>-7.4167999999995802</v>
      </c>
      <c r="S196" s="43">
        <f>VLOOKUP($A196,CBLCM_Change_2013_17!$C:$G,5,FALSE)</f>
        <v>0.53319999999999101</v>
      </c>
    </row>
    <row r="197" spans="1:19" x14ac:dyDescent="0.3">
      <c r="A197" s="9">
        <v>54071</v>
      </c>
      <c r="B197" s="9" t="s">
        <v>196</v>
      </c>
      <c r="C197" s="9" t="s">
        <v>204</v>
      </c>
      <c r="D197" s="2">
        <v>10.232226152800052</v>
      </c>
      <c r="E197" s="2">
        <v>-357.60710693797216</v>
      </c>
      <c r="F197" s="2">
        <v>133.47773178066734</v>
      </c>
      <c r="G197" s="2">
        <v>213.89669699000024</v>
      </c>
      <c r="H197" s="3">
        <v>-1.5317650024826435E-5</v>
      </c>
      <c r="I197" s="3">
        <v>-7558.3140344990134</v>
      </c>
      <c r="J197" s="3">
        <v>8023.0314192925216</v>
      </c>
      <c r="K197" s="3">
        <v>-464.7184143000004</v>
      </c>
      <c r="L197" s="14">
        <f t="shared" si="25"/>
        <v>10.232241470450077</v>
      </c>
      <c r="M197" s="14">
        <f t="shared" si="26"/>
        <v>7200.7069275610411</v>
      </c>
      <c r="N197" s="14">
        <f t="shared" si="27"/>
        <v>-7889.5536875118542</v>
      </c>
      <c r="O197" s="14">
        <f t="shared" si="28"/>
        <v>678.61511129000064</v>
      </c>
      <c r="P197" s="43">
        <f>VLOOKUP($A197,CBLCM_Change_2013_17!$C:$G,2,FALSE)</f>
        <v>0</v>
      </c>
      <c r="Q197" s="43">
        <f>VLOOKUP($A197,CBLCM_Change_2013_17!$C:$G,3,FALSE)</f>
        <v>0</v>
      </c>
      <c r="R197" s="43">
        <f>VLOOKUP($A197,CBLCM_Change_2013_17!$C:$G,4,FALSE)</f>
        <v>0</v>
      </c>
      <c r="S197" s="43">
        <f>VLOOKUP($A197,CBLCM_Change_2013_17!$C:$G,5,FALSE)</f>
        <v>0</v>
      </c>
    </row>
    <row r="198" spans="1:19" x14ac:dyDescent="0.3">
      <c r="A198" s="9">
        <v>54077</v>
      </c>
      <c r="B198" s="9" t="s">
        <v>196</v>
      </c>
      <c r="C198" s="9" t="s">
        <v>205</v>
      </c>
      <c r="D198" s="2">
        <v>476.45283581500053</v>
      </c>
      <c r="E198" s="2">
        <v>-789.33645438441533</v>
      </c>
      <c r="F198" s="2">
        <v>158.55121720900547</v>
      </c>
      <c r="G198" s="2">
        <v>154.30728159999944</v>
      </c>
      <c r="H198" s="3">
        <v>1.1791317901099774E-3</v>
      </c>
      <c r="I198" s="3">
        <v>-1328.6575273899957</v>
      </c>
      <c r="J198" s="3">
        <v>1536.5659468310064</v>
      </c>
      <c r="K198" s="3">
        <v>-207.90611699999954</v>
      </c>
      <c r="L198" s="14">
        <f t="shared" si="25"/>
        <v>476.45165668321044</v>
      </c>
      <c r="M198" s="14">
        <f t="shared" si="26"/>
        <v>539.32107300558039</v>
      </c>
      <c r="N198" s="14">
        <f t="shared" si="27"/>
        <v>-1378.0147296220009</v>
      </c>
      <c r="O198" s="14">
        <f t="shared" si="28"/>
        <v>362.21339859999898</v>
      </c>
      <c r="P198" s="43">
        <f>VLOOKUP($A198,CBLCM_Change_2013_17!$C:$G,2,FALSE)</f>
        <v>26.799966666666801</v>
      </c>
      <c r="Q198" s="43">
        <f>VLOOKUP($A198,CBLCM_Change_2013_17!$C:$G,3,FALSE)</f>
        <v>-22.828733333322599</v>
      </c>
      <c r="R198" s="43">
        <f>VLOOKUP($A198,CBLCM_Change_2013_17!$C:$G,4,FALSE)</f>
        <v>-5.2949666666659896</v>
      </c>
      <c r="S198" s="43">
        <f>VLOOKUP($A198,CBLCM_Change_2013_17!$C:$G,5,FALSE)</f>
        <v>1.3236999999999699</v>
      </c>
    </row>
    <row r="199" spans="1:19" x14ac:dyDescent="0.3">
      <c r="A199" s="9">
        <v>54093</v>
      </c>
      <c r="B199" s="9" t="s">
        <v>196</v>
      </c>
      <c r="C199" s="9" t="s">
        <v>206</v>
      </c>
      <c r="D199" s="2">
        <v>54.164559648439806</v>
      </c>
      <c r="E199" s="2">
        <v>-1685.210649937012</v>
      </c>
      <c r="F199" s="2">
        <v>-12.083685220000671</v>
      </c>
      <c r="G199" s="2">
        <v>1643.1806519399997</v>
      </c>
      <c r="H199" s="3">
        <v>173.95905304999974</v>
      </c>
      <c r="I199" s="3">
        <v>1078.6248269999955</v>
      </c>
      <c r="J199" s="3">
        <v>-1404.2534633300002</v>
      </c>
      <c r="K199" s="3">
        <v>151.70288000000073</v>
      </c>
      <c r="L199" s="14">
        <f t="shared" si="25"/>
        <v>-119.79449340155993</v>
      </c>
      <c r="M199" s="14">
        <f t="shared" si="26"/>
        <v>-2763.8354769370076</v>
      </c>
      <c r="N199" s="14">
        <f t="shared" si="27"/>
        <v>1392.1697781099995</v>
      </c>
      <c r="O199" s="14">
        <f t="shared" si="28"/>
        <v>1491.477771939999</v>
      </c>
      <c r="P199" s="43">
        <f>VLOOKUP($A199,CBLCM_Change_2013_17!$C:$G,2,FALSE)</f>
        <v>0</v>
      </c>
      <c r="Q199" s="43">
        <f>VLOOKUP($A199,CBLCM_Change_2013_17!$C:$G,3,FALSE)</f>
        <v>0</v>
      </c>
      <c r="R199" s="43">
        <f>VLOOKUP($A199,CBLCM_Change_2013_17!$C:$G,4,FALSE)</f>
        <v>0</v>
      </c>
      <c r="S199" s="43">
        <f>VLOOKUP($A199,CBLCM_Change_2013_17!$C:$G,5,FALSE)</f>
        <v>0</v>
      </c>
    </row>
  </sheetData>
  <mergeCells count="8">
    <mergeCell ref="AG1:AJ1"/>
    <mergeCell ref="AC1:AF1"/>
    <mergeCell ref="U1:X1"/>
    <mergeCell ref="Y1:AB1"/>
    <mergeCell ref="D1:G1"/>
    <mergeCell ref="H1:K1"/>
    <mergeCell ref="L1:O1"/>
    <mergeCell ref="P1:S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CBLCM_Change_2013_17</vt:lpstr>
      <vt:lpstr>C19_Change13_17</vt:lpstr>
      <vt:lpstr>C21_LandUse_2013</vt:lpstr>
      <vt:lpstr>C21_LandUse_2017</vt:lpstr>
      <vt:lpstr>C21_Change13_17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Peter Claggett</cp:lastModifiedBy>
  <dcterms:created xsi:type="dcterms:W3CDTF">2021-07-23T13:02:56Z</dcterms:created>
  <dcterms:modified xsi:type="dcterms:W3CDTF">2021-07-26T17:21:38Z</dcterms:modified>
</cp:coreProperties>
</file>