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FP 10.1.15\"/>
    </mc:Choice>
  </mc:AlternateContent>
  <bookViews>
    <workbookView xWindow="0" yWindow="0" windowWidth="14370" windowHeight="7530"/>
  </bookViews>
  <sheets>
    <sheet name="MileageCalcsByYear_Summary" sheetId="2" r:id="rId1"/>
    <sheet name="MileageCalcsByYear" sheetId="1" r:id="rId2"/>
    <sheet name="Dams removed 2012-2014" sheetId="3" r:id="rId3"/>
  </sheets>
  <definedNames>
    <definedName name="_xlnm.Database" localSheetId="0">MileageCalcsByYear_Summary!$A$6:$C$30</definedName>
    <definedName name="_xlnm.Database">MileageCalcsByYear!$A$6:$J$180</definedName>
  </definedNames>
  <calcPr calcId="152511"/>
</workbook>
</file>

<file path=xl/calcChain.xml><?xml version="1.0" encoding="utf-8"?>
<calcChain xmlns="http://schemas.openxmlformats.org/spreadsheetml/2006/main">
  <c r="O146" i="1" l="1"/>
  <c r="O142" i="1"/>
  <c r="O133" i="1"/>
  <c r="O123" i="1"/>
  <c r="O117" i="1"/>
  <c r="O103" i="1"/>
  <c r="O91" i="1"/>
  <c r="O81" i="1"/>
  <c r="O68" i="1"/>
  <c r="O46" i="1"/>
  <c r="O27" i="1"/>
  <c r="O17" i="1"/>
  <c r="J5" i="3" l="1"/>
  <c r="J4" i="3"/>
  <c r="J3" i="3"/>
  <c r="J2" i="3"/>
  <c r="G7" i="2" l="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E7" i="2" l="1"/>
  <c r="D8" i="2"/>
  <c r="D11" i="2"/>
  <c r="D14" i="2"/>
  <c r="D16" i="2"/>
  <c r="D19" i="2"/>
  <c r="D20" i="2"/>
  <c r="D23" i="2"/>
  <c r="D26" i="2"/>
  <c r="D27" i="2"/>
  <c r="D28" i="2"/>
  <c r="E8" i="2" l="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alcChain>
</file>

<file path=xl/sharedStrings.xml><?xml version="1.0" encoding="utf-8"?>
<sst xmlns="http://schemas.openxmlformats.org/spreadsheetml/2006/main" count="1233" uniqueCount="764">
  <si>
    <t>UNIQUE_ID</t>
  </si>
  <si>
    <t>NIDID</t>
  </si>
  <si>
    <t>STATE_ID</t>
  </si>
  <si>
    <t>STATE</t>
  </si>
  <si>
    <t>MD_12034</t>
  </si>
  <si>
    <t>12034</t>
  </si>
  <si>
    <t>MD</t>
  </si>
  <si>
    <t>1999</t>
  </si>
  <si>
    <t>MD_12050</t>
  </si>
  <si>
    <t>MD00015</t>
  </si>
  <si>
    <t>12050</t>
  </si>
  <si>
    <t>2003</t>
  </si>
  <si>
    <t>MD_12083</t>
  </si>
  <si>
    <t>MD00047</t>
  </si>
  <si>
    <t>12083</t>
  </si>
  <si>
    <t>1996</t>
  </si>
  <si>
    <t>MD_12135</t>
  </si>
  <si>
    <t>MD00148</t>
  </si>
  <si>
    <t>12135</t>
  </si>
  <si>
    <t>1993</t>
  </si>
  <si>
    <t>MD_12136</t>
  </si>
  <si>
    <t>MD00149</t>
  </si>
  <si>
    <t>12136</t>
  </si>
  <si>
    <t>MD_12148</t>
  </si>
  <si>
    <t>MD00089</t>
  </si>
  <si>
    <t>12148</t>
  </si>
  <si>
    <t>1998</t>
  </si>
  <si>
    <t>MD_12154</t>
  </si>
  <si>
    <t>MD00103</t>
  </si>
  <si>
    <t>12154</t>
  </si>
  <si>
    <t>2000</t>
  </si>
  <si>
    <t>MD_12169</t>
  </si>
  <si>
    <t>MD00134</t>
  </si>
  <si>
    <t>12169</t>
  </si>
  <si>
    <t>1997</t>
  </si>
  <si>
    <t>MD_12171</t>
  </si>
  <si>
    <t>MD00136</t>
  </si>
  <si>
    <t>12171</t>
  </si>
  <si>
    <t>MD_12178</t>
  </si>
  <si>
    <t>MD00151</t>
  </si>
  <si>
    <t>12178</t>
  </si>
  <si>
    <t>MD_12182</t>
  </si>
  <si>
    <t>MD00155</t>
  </si>
  <si>
    <t>12182</t>
  </si>
  <si>
    <t>1990</t>
  </si>
  <si>
    <t>MD_12189</t>
  </si>
  <si>
    <t>MD00170</t>
  </si>
  <si>
    <t>12189</t>
  </si>
  <si>
    <t>JONES LAKE DAM</t>
  </si>
  <si>
    <t>Andover Sewell Branch</t>
  </si>
  <si>
    <t>2004</t>
  </si>
  <si>
    <t>MD_36-211</t>
  </si>
  <si>
    <t>MD00097</t>
  </si>
  <si>
    <t>36-211</t>
  </si>
  <si>
    <t>1991</t>
  </si>
  <si>
    <t>MD_CPU09</t>
  </si>
  <si>
    <t>CPU09</t>
  </si>
  <si>
    <t>2002</t>
  </si>
  <si>
    <t>MD_CW031</t>
  </si>
  <si>
    <t>CW031</t>
  </si>
  <si>
    <t>SWAN CK</t>
  </si>
  <si>
    <t>MD_GU014</t>
  </si>
  <si>
    <t>GU014</t>
  </si>
  <si>
    <t>LTL FALLS</t>
  </si>
  <si>
    <t>2011</t>
  </si>
  <si>
    <t>MD_PO030</t>
  </si>
  <si>
    <t>PO030</t>
  </si>
  <si>
    <t>DC</t>
  </si>
  <si>
    <t>ZOO</t>
  </si>
  <si>
    <t>ROCK CK</t>
  </si>
  <si>
    <t>PA_35-009</t>
  </si>
  <si>
    <t>PA01768</t>
  </si>
  <si>
    <t>35-009</t>
  </si>
  <si>
    <t>PA</t>
  </si>
  <si>
    <t>RUSH BROOK</t>
  </si>
  <si>
    <t>2010</t>
  </si>
  <si>
    <t>PA_36-306</t>
  </si>
  <si>
    <t>36-306</t>
  </si>
  <si>
    <t>FISHER</t>
  </si>
  <si>
    <t>PEQUEA CREEK</t>
  </si>
  <si>
    <t>Pequea Creek</t>
  </si>
  <si>
    <t>PA_07-017</t>
  </si>
  <si>
    <t>07-017</t>
  </si>
  <si>
    <t>SNARE RESERVOIR</t>
  </si>
  <si>
    <t>SNARE RUN</t>
  </si>
  <si>
    <t>2009</t>
  </si>
  <si>
    <t>PA_07-019</t>
  </si>
  <si>
    <t>07-019</t>
  </si>
  <si>
    <t>PA_11-001</t>
  </si>
  <si>
    <t>PA00502</t>
  </si>
  <si>
    <t>11-001</t>
  </si>
  <si>
    <t>BIG BROWN</t>
  </si>
  <si>
    <t>BROWNS RUN</t>
  </si>
  <si>
    <t>PA_14-023</t>
  </si>
  <si>
    <t>PA01740</t>
  </si>
  <si>
    <t>14-022</t>
  </si>
  <si>
    <t>THE FALLS</t>
  </si>
  <si>
    <t>SPRING CREEK</t>
  </si>
  <si>
    <t>2007</t>
  </si>
  <si>
    <t>PA_14-111</t>
  </si>
  <si>
    <t>14-111</t>
  </si>
  <si>
    <t>MILESBURG BORO DAM</t>
  </si>
  <si>
    <t>WALLACE RUN</t>
  </si>
  <si>
    <t>2005</t>
  </si>
  <si>
    <t>PA_14-120</t>
  </si>
  <si>
    <t>14-120</t>
  </si>
  <si>
    <t>FERGUSON TOWNSHIP DEBRIS BASIN 1</t>
  </si>
  <si>
    <t>SLAB CABIN RUN</t>
  </si>
  <si>
    <t>2008</t>
  </si>
  <si>
    <t>PA_14-131</t>
  </si>
  <si>
    <t>14-131</t>
  </si>
  <si>
    <t>DAYTON</t>
  </si>
  <si>
    <t>SIXMILE RUN</t>
  </si>
  <si>
    <t>PA_18-018</t>
  </si>
  <si>
    <t>18-018</t>
  </si>
  <si>
    <t>BALD EAGLE</t>
  </si>
  <si>
    <t>BALD EAGLE CREEK</t>
  </si>
  <si>
    <t>PA_19-076</t>
  </si>
  <si>
    <t>19-076</t>
  </si>
  <si>
    <t>UNNAMED DAM</t>
  </si>
  <si>
    <t>FISHING CREEK</t>
  </si>
  <si>
    <t>PA_21-009</t>
  </si>
  <si>
    <t>PA01730</t>
  </si>
  <si>
    <t>21-009</t>
  </si>
  <si>
    <t>HEISHMANS MILL</t>
  </si>
  <si>
    <t>CONODOGUINET CREEK</t>
  </si>
  <si>
    <t>PA_21-017</t>
  </si>
  <si>
    <t>PA00585</t>
  </si>
  <si>
    <t>21-017</t>
  </si>
  <si>
    <t>2001</t>
  </si>
  <si>
    <t>PA_21-029</t>
  </si>
  <si>
    <t>21-029</t>
  </si>
  <si>
    <t>YELLOW BREECHES CREEK</t>
  </si>
  <si>
    <t>Yellow Breeches Creek</t>
  </si>
  <si>
    <t>PA_21-070</t>
  </si>
  <si>
    <t>21-070</t>
  </si>
  <si>
    <t>HOFFMAN DAM</t>
  </si>
  <si>
    <t>2006</t>
  </si>
  <si>
    <t>PA_21-077</t>
  </si>
  <si>
    <t>21-077</t>
  </si>
  <si>
    <t>ROSEGARDEN</t>
  </si>
  <si>
    <t>PA_21-100</t>
  </si>
  <si>
    <t>21-100</t>
  </si>
  <si>
    <t>Mixel</t>
  </si>
  <si>
    <t>DOUBLING GAP CREEK</t>
  </si>
  <si>
    <t>PA_22-067</t>
  </si>
  <si>
    <t>PA01541</t>
  </si>
  <si>
    <t>22-067</t>
  </si>
  <si>
    <t>SWATARA</t>
  </si>
  <si>
    <t>SWATARA CREEK</t>
  </si>
  <si>
    <t>Swatara Creek</t>
  </si>
  <si>
    <t>PA_28-069</t>
  </si>
  <si>
    <t>28-069</t>
  </si>
  <si>
    <t>E NICADEMUS</t>
  </si>
  <si>
    <t>TR WEST BRANCH ANTIETAM CREEK</t>
  </si>
  <si>
    <t>PA_28-126</t>
  </si>
  <si>
    <t>PA01050</t>
  </si>
  <si>
    <t>28-005</t>
  </si>
  <si>
    <t>WILSON COLLEGE</t>
  </si>
  <si>
    <t>CONOCOCHEAGUE CREEK</t>
  </si>
  <si>
    <t>PA_31-017</t>
  </si>
  <si>
    <t>31-017</t>
  </si>
  <si>
    <t>PA_35-130</t>
  </si>
  <si>
    <t>35-130</t>
  </si>
  <si>
    <t>WANAT</t>
  </si>
  <si>
    <t>DUNDAFF CREEK</t>
  </si>
  <si>
    <t>PA_36-001</t>
  </si>
  <si>
    <t>36-001</t>
  </si>
  <si>
    <t>CONESTOGA RIVER</t>
  </si>
  <si>
    <t>PA_36-005</t>
  </si>
  <si>
    <t>PA00854</t>
  </si>
  <si>
    <t>36-005</t>
  </si>
  <si>
    <t>PA_36-174</t>
  </si>
  <si>
    <t>PA01356</t>
  </si>
  <si>
    <t>36-174</t>
  </si>
  <si>
    <t>INDIAN LAKE</t>
  </si>
  <si>
    <t>INDIAN RUN</t>
  </si>
  <si>
    <t>PA_36-220</t>
  </si>
  <si>
    <t>36-220</t>
  </si>
  <si>
    <t>SMUCKER</t>
  </si>
  <si>
    <t>GROFF RUN</t>
  </si>
  <si>
    <t>PA_36-230</t>
  </si>
  <si>
    <t>PA00855</t>
  </si>
  <si>
    <t>36-230</t>
  </si>
  <si>
    <t>PA_36-270</t>
  </si>
  <si>
    <t>36-270</t>
  </si>
  <si>
    <t>ZIMMERMAN</t>
  </si>
  <si>
    <t>PA_36-304</t>
  </si>
  <si>
    <t>36-304</t>
  </si>
  <si>
    <t>BEILER</t>
  </si>
  <si>
    <t>TR MUDDY RUN</t>
  </si>
  <si>
    <t>PA_38-086</t>
  </si>
  <si>
    <t>38-086</t>
  </si>
  <si>
    <t>SWATARA INTAKE</t>
  </si>
  <si>
    <t>PA_41-011</t>
  </si>
  <si>
    <t>PA01363</t>
  </si>
  <si>
    <t>41-011</t>
  </si>
  <si>
    <t>1989</t>
  </si>
  <si>
    <t>PA_47-003</t>
  </si>
  <si>
    <t>47-003</t>
  </si>
  <si>
    <t>SERVICE WATER</t>
  </si>
  <si>
    <t>MAHONING CREEK</t>
  </si>
  <si>
    <t>PA_49-028</t>
  </si>
  <si>
    <t>49-028</t>
  </si>
  <si>
    <t>UNNAMED</t>
  </si>
  <si>
    <t>tr to Glade Run</t>
  </si>
  <si>
    <t>PA_54-043</t>
  </si>
  <si>
    <t>54-043</t>
  </si>
  <si>
    <t>POPLAR CREEK</t>
  </si>
  <si>
    <t>PA_54-166</t>
  </si>
  <si>
    <t>54-166</t>
  </si>
  <si>
    <t>BLACK CREEK MIDDLE</t>
  </si>
  <si>
    <t>BLACK CREEK</t>
  </si>
  <si>
    <t>PA_60-055</t>
  </si>
  <si>
    <t>60-055</t>
  </si>
  <si>
    <t>BAILEY DAM</t>
  </si>
  <si>
    <t>TR TURTLE CREEK</t>
  </si>
  <si>
    <t>PA_60-060</t>
  </si>
  <si>
    <t>60-060</t>
  </si>
  <si>
    <t>MILLMONT DAM</t>
  </si>
  <si>
    <t>PENNS CREEK</t>
  </si>
  <si>
    <t>PA_PA00329</t>
  </si>
  <si>
    <t>PA00329</t>
  </si>
  <si>
    <t>BIRCH RUN</t>
  </si>
  <si>
    <t>PA_PA00549</t>
  </si>
  <si>
    <t>PA00549</t>
  </si>
  <si>
    <t>40-003</t>
  </si>
  <si>
    <t>PA_PA00552</t>
  </si>
  <si>
    <t>PA00552</t>
  </si>
  <si>
    <t>40-021</t>
  </si>
  <si>
    <t>WANAMIE DAM</t>
  </si>
  <si>
    <t>WANAMIE RUN</t>
  </si>
  <si>
    <t>PA_PA00594</t>
  </si>
  <si>
    <t>PA00594</t>
  </si>
  <si>
    <t>PA_PA00595</t>
  </si>
  <si>
    <t>PA00595</t>
  </si>
  <si>
    <t>PA_PA00695</t>
  </si>
  <si>
    <t>PA00695</t>
  </si>
  <si>
    <t>BLACK CREEK INTAKE</t>
  </si>
  <si>
    <t>PA_PA01046</t>
  </si>
  <si>
    <t>PA01046</t>
  </si>
  <si>
    <t>21-006</t>
  </si>
  <si>
    <t>PA_PA01047</t>
  </si>
  <si>
    <t>PA01047</t>
  </si>
  <si>
    <t>21-021</t>
  </si>
  <si>
    <t>UPPER MILL DAM</t>
  </si>
  <si>
    <t>PA_PA01048</t>
  </si>
  <si>
    <t>PA01048</t>
  </si>
  <si>
    <t>MILL DAM</t>
  </si>
  <si>
    <t>PA_PA01561</t>
  </si>
  <si>
    <t>PA01561</t>
  </si>
  <si>
    <t>36-125</t>
  </si>
  <si>
    <t>VA_1000</t>
  </si>
  <si>
    <t>VA03901</t>
  </si>
  <si>
    <t>1000</t>
  </si>
  <si>
    <t>VA</t>
  </si>
  <si>
    <t>VA_1001</t>
  </si>
  <si>
    <t>VA03902</t>
  </si>
  <si>
    <t>1001</t>
  </si>
  <si>
    <t>CHARLES LAKE DAM</t>
  </si>
  <si>
    <t>KIMAGES CREEK</t>
  </si>
  <si>
    <t>VA_102</t>
  </si>
  <si>
    <t>VA19311</t>
  </si>
  <si>
    <t>102</t>
  </si>
  <si>
    <t>1995</t>
  </si>
  <si>
    <t>VA_1137</t>
  </si>
  <si>
    <t>VA18708</t>
  </si>
  <si>
    <t>1137</t>
  </si>
  <si>
    <t>WARREN</t>
  </si>
  <si>
    <t>SHENANDOAH R</t>
  </si>
  <si>
    <t>Shenandoah River</t>
  </si>
  <si>
    <t>VA_1149</t>
  </si>
  <si>
    <t>1149</t>
  </si>
  <si>
    <t>MCGAHEYSVILLE DAM</t>
  </si>
  <si>
    <t>SOUTH FORK SHENANDOAH RIVER</t>
  </si>
  <si>
    <t>VA_1303a</t>
  </si>
  <si>
    <t>1303a</t>
  </si>
  <si>
    <t>VA_1304</t>
  </si>
  <si>
    <t>1304</t>
  </si>
  <si>
    <t>Quinn DAM</t>
  </si>
  <si>
    <t>TYE RIVER</t>
  </si>
  <si>
    <t>VA_1304a</t>
  </si>
  <si>
    <t>VA02929</t>
  </si>
  <si>
    <t>1304a</t>
  </si>
  <si>
    <t>VA_1305</t>
  </si>
  <si>
    <t>1305</t>
  </si>
  <si>
    <t>Rockland Dam</t>
  </si>
  <si>
    <t>North River</t>
  </si>
  <si>
    <t>VA_1306</t>
  </si>
  <si>
    <t>1306</t>
  </si>
  <si>
    <t>Douthat South Recreational Dam</t>
  </si>
  <si>
    <t>Wilson Creek</t>
  </si>
  <si>
    <t>VA_1307</t>
  </si>
  <si>
    <t>1307</t>
  </si>
  <si>
    <t>Douthat North Recreational Dam</t>
  </si>
  <si>
    <t>VA_379</t>
  </si>
  <si>
    <t>VA08701</t>
  </si>
  <si>
    <t>379</t>
  </si>
  <si>
    <t>VA_772</t>
  </si>
  <si>
    <t>VA76003</t>
  </si>
  <si>
    <t>772</t>
  </si>
  <si>
    <t>VA_800</t>
  </si>
  <si>
    <t>VA04101</t>
  </si>
  <si>
    <t>800</t>
  </si>
  <si>
    <t>BRASFIELD (APPOMATTOX)</t>
  </si>
  <si>
    <t>APPOMATTOX</t>
  </si>
  <si>
    <t>VA_808</t>
  </si>
  <si>
    <t>808</t>
  </si>
  <si>
    <t>VA_809</t>
  </si>
  <si>
    <t>809</t>
  </si>
  <si>
    <t>VA_810</t>
  </si>
  <si>
    <t>810</t>
  </si>
  <si>
    <t>VA_814</t>
  </si>
  <si>
    <t>VA76002</t>
  </si>
  <si>
    <t>814</t>
  </si>
  <si>
    <t>VA_815</t>
  </si>
  <si>
    <t>VA76009</t>
  </si>
  <si>
    <t>815</t>
  </si>
  <si>
    <t>VA_847</t>
  </si>
  <si>
    <t>847</t>
  </si>
  <si>
    <t>WOOLEN MILLS DAM</t>
  </si>
  <si>
    <t>RIVANNA RIVER</t>
  </si>
  <si>
    <t>VA_98</t>
  </si>
  <si>
    <t>VA17905</t>
  </si>
  <si>
    <t>98</t>
  </si>
  <si>
    <t>EMBREY DAM</t>
  </si>
  <si>
    <t>RAPPAHANNOCK RIVER</t>
  </si>
  <si>
    <t>WV_02343-01-01</t>
  </si>
  <si>
    <t>WV83001</t>
  </si>
  <si>
    <t>02343-01-01</t>
  </si>
  <si>
    <t>PA_PA31853</t>
  </si>
  <si>
    <t>PA_31853</t>
  </si>
  <si>
    <t>MIDDLE SPRING (SHOOPS DAM)</t>
  </si>
  <si>
    <t>Middle Spring Creek</t>
  </si>
  <si>
    <t>PA_PA01718</t>
  </si>
  <si>
    <t>PA01718</t>
  </si>
  <si>
    <t>08-078</t>
  </si>
  <si>
    <t>Stack Pond</t>
  </si>
  <si>
    <t>tr to Susquehanna River</t>
  </si>
  <si>
    <t>PA_PA01817</t>
  </si>
  <si>
    <t>PA01817</t>
  </si>
  <si>
    <t>67-542</t>
  </si>
  <si>
    <t>Shissler</t>
  </si>
  <si>
    <t>tr to Bennett Run</t>
  </si>
  <si>
    <t>PA_49-019</t>
  </si>
  <si>
    <t>49-019</t>
  </si>
  <si>
    <t>Geises</t>
  </si>
  <si>
    <t>Lithia Springs Creek</t>
  </si>
  <si>
    <t>PA_40-099</t>
  </si>
  <si>
    <t>40-099</t>
  </si>
  <si>
    <t>Intake</t>
  </si>
  <si>
    <t>Little Shickshinny Creek</t>
  </si>
  <si>
    <t>PA_36-235</t>
  </si>
  <si>
    <t>36-235</t>
  </si>
  <si>
    <t>Masonic Home</t>
  </si>
  <si>
    <t>Conoy Creek</t>
  </si>
  <si>
    <t>PA_54-018</t>
  </si>
  <si>
    <t>54-018</t>
  </si>
  <si>
    <t>Kehly Run Reservoir No.4</t>
  </si>
  <si>
    <t>Kehly Run</t>
  </si>
  <si>
    <t>PA_54-016</t>
  </si>
  <si>
    <t>54-016</t>
  </si>
  <si>
    <t>Kehly Run Reservoir No.2</t>
  </si>
  <si>
    <t>PA_21-061</t>
  </si>
  <si>
    <t>21-061</t>
  </si>
  <si>
    <t>Smith</t>
  </si>
  <si>
    <t>tr to Cedar Run</t>
  </si>
  <si>
    <t>PA_49-027</t>
  </si>
  <si>
    <t>49-027</t>
  </si>
  <si>
    <t>PA_17-004</t>
  </si>
  <si>
    <t>17-004</t>
  </si>
  <si>
    <t>Berwinsdale</t>
  </si>
  <si>
    <t>North Witmer Run</t>
  </si>
  <si>
    <t>PA_35-027</t>
  </si>
  <si>
    <t>35-027</t>
  </si>
  <si>
    <t>Maple Lake</t>
  </si>
  <si>
    <t>Summit Lake Creek</t>
  </si>
  <si>
    <t>PA_40-031</t>
  </si>
  <si>
    <t>40-031</t>
  </si>
  <si>
    <t>Filter</t>
  </si>
  <si>
    <t>Huntsville Creek</t>
  </si>
  <si>
    <t>PA_31-018</t>
  </si>
  <si>
    <t>31-018</t>
  </si>
  <si>
    <t>Old Furnace</t>
  </si>
  <si>
    <t>Blacklog Creek</t>
  </si>
  <si>
    <t>PA_28-002</t>
  </si>
  <si>
    <t>28-002</t>
  </si>
  <si>
    <t>Stony Point</t>
  </si>
  <si>
    <t>Furnace Run</t>
  </si>
  <si>
    <t>PA_21-033</t>
  </si>
  <si>
    <t>21-033</t>
  </si>
  <si>
    <t>Silver Spring Mill</t>
  </si>
  <si>
    <t>Trindle Spring Run</t>
  </si>
  <si>
    <t>PA_36-104</t>
  </si>
  <si>
    <t>36-104</t>
  </si>
  <si>
    <t>Ford</t>
  </si>
  <si>
    <t>PA_22-020</t>
  </si>
  <si>
    <t>22-020</t>
  </si>
  <si>
    <t>Iron Mine Run</t>
  </si>
  <si>
    <t>PA_01-043</t>
  </si>
  <si>
    <t>01-043</t>
  </si>
  <si>
    <t>Sharrer</t>
  </si>
  <si>
    <t>Conewago Creek</t>
  </si>
  <si>
    <t>PA_21-062</t>
  </si>
  <si>
    <t>21-062</t>
  </si>
  <si>
    <t>unnamed</t>
  </si>
  <si>
    <t>PA_21-003</t>
  </si>
  <si>
    <t>21-003</t>
  </si>
  <si>
    <t>Wittlinger</t>
  </si>
  <si>
    <t>PA_44-066</t>
  </si>
  <si>
    <t>44-066</t>
  </si>
  <si>
    <t>HACKENBERG DAM</t>
  </si>
  <si>
    <t>Strodes Run</t>
  </si>
  <si>
    <t>CFPPP_992</t>
  </si>
  <si>
    <t>PACNS001</t>
  </si>
  <si>
    <t>CFPPP_993</t>
  </si>
  <si>
    <t>PACNS014</t>
  </si>
  <si>
    <t>CFPPP_994</t>
  </si>
  <si>
    <t>PACNS018</t>
  </si>
  <si>
    <t>CFPPP_995</t>
  </si>
  <si>
    <t>PACNS019</t>
  </si>
  <si>
    <t>CFPPP_999</t>
  </si>
  <si>
    <t>PACNS026</t>
  </si>
  <si>
    <t>CFPPP_1000</t>
  </si>
  <si>
    <t>PACNS039</t>
  </si>
  <si>
    <t>CFPPP_1001</t>
  </si>
  <si>
    <t>PACNS044</t>
  </si>
  <si>
    <t>CFPPP_1002</t>
  </si>
  <si>
    <t>PACNS051</t>
  </si>
  <si>
    <t>CFPPP_1003</t>
  </si>
  <si>
    <t>PACNS052</t>
  </si>
  <si>
    <t>CFPPP_1004</t>
  </si>
  <si>
    <t>PAMUD001</t>
  </si>
  <si>
    <t>CFPPP_1005</t>
  </si>
  <si>
    <t>PAPEQ018</t>
  </si>
  <si>
    <t>CFPPP_1006</t>
  </si>
  <si>
    <t>PACOD006</t>
  </si>
  <si>
    <t>CFPPP_1007</t>
  </si>
  <si>
    <t>PACGT001</t>
  </si>
  <si>
    <t>CFPPP_1008</t>
  </si>
  <si>
    <t>PAFIY001</t>
  </si>
  <si>
    <t>GOLDSBORO DAM</t>
  </si>
  <si>
    <t>FISHING CREEK (YORK)</t>
  </si>
  <si>
    <t>CFPPP_1010</t>
  </si>
  <si>
    <t>PASPR001</t>
  </si>
  <si>
    <t>CFPPP_1011</t>
  </si>
  <si>
    <t>PAKIS001</t>
  </si>
  <si>
    <t>CFPPP_1012</t>
  </si>
  <si>
    <t>PAFIC001</t>
  </si>
  <si>
    <t>CFPPP_1013</t>
  </si>
  <si>
    <t>PAKIS002</t>
  </si>
  <si>
    <t>CFPPP_1014</t>
  </si>
  <si>
    <t>PACNS004</t>
  </si>
  <si>
    <t>CFPPP_1015</t>
  </si>
  <si>
    <t>PASPD001</t>
  </si>
  <si>
    <t>CFPPP_1016</t>
  </si>
  <si>
    <t>PACWW002</t>
  </si>
  <si>
    <t>DETTERS MILL DAM</t>
  </si>
  <si>
    <t>CONEWAGO CREEK</t>
  </si>
  <si>
    <t>PA_CAT001</t>
  </si>
  <si>
    <t>CAT001</t>
  </si>
  <si>
    <t>CFPPP_1017</t>
  </si>
  <si>
    <t>PACNC002</t>
  </si>
  <si>
    <t>SILOAM DAM</t>
  </si>
  <si>
    <t>CFPPP_1018</t>
  </si>
  <si>
    <t>PAFBR002</t>
  </si>
  <si>
    <t>HARTMAN FARM DAM</t>
  </si>
  <si>
    <t>UNNAMED TRIB</t>
  </si>
  <si>
    <t>CFPPP_1019</t>
  </si>
  <si>
    <t>PACNS078</t>
  </si>
  <si>
    <t>DAM NO. 1</t>
  </si>
  <si>
    <t>W BRANCH LITTLE CONESTOGA</t>
  </si>
  <si>
    <t>CFPPP_1022</t>
  </si>
  <si>
    <t>PAFIC002</t>
  </si>
  <si>
    <t>AXE FACTORY DAM</t>
  </si>
  <si>
    <t>MD_AN023</t>
  </si>
  <si>
    <t>AN023</t>
  </si>
  <si>
    <t>1994</t>
  </si>
  <si>
    <t>CFPPP_1026</t>
  </si>
  <si>
    <t>MDAN031</t>
  </si>
  <si>
    <t>MD_EL002</t>
  </si>
  <si>
    <t>EL002</t>
  </si>
  <si>
    <t>CFPPP_1033</t>
  </si>
  <si>
    <t>MDEL009</t>
  </si>
  <si>
    <t>1992</t>
  </si>
  <si>
    <t>CFPPP_1034</t>
  </si>
  <si>
    <t>MDLPX01</t>
  </si>
  <si>
    <t>MD_LPX05</t>
  </si>
  <si>
    <t>LPX05</t>
  </si>
  <si>
    <t>MD_PA041</t>
  </si>
  <si>
    <t>PA041</t>
  </si>
  <si>
    <t>CFPPP_1041</t>
  </si>
  <si>
    <t>MDPXU05</t>
  </si>
  <si>
    <t>MD_SU004</t>
  </si>
  <si>
    <t>SU004</t>
  </si>
  <si>
    <t>MD_BU016</t>
  </si>
  <si>
    <t>BU016</t>
  </si>
  <si>
    <t>CFPPP_1048</t>
  </si>
  <si>
    <t>MDNE004</t>
  </si>
  <si>
    <t>MD_AN021</t>
  </si>
  <si>
    <t>AN021</t>
  </si>
  <si>
    <t>CFPPP_1049</t>
  </si>
  <si>
    <t>MDPO032</t>
  </si>
  <si>
    <t>CFPPP_1050</t>
  </si>
  <si>
    <t>MDPO029</t>
  </si>
  <si>
    <t>CFPPP_1051</t>
  </si>
  <si>
    <t>MDPO028</t>
  </si>
  <si>
    <t>CFPPP_1053</t>
  </si>
  <si>
    <t>MDPXM16</t>
  </si>
  <si>
    <t>CFPPP_1059</t>
  </si>
  <si>
    <t>MDPXM15</t>
  </si>
  <si>
    <t>CFPPP_1062</t>
  </si>
  <si>
    <t>MDPXL06</t>
  </si>
  <si>
    <t>CFPPP_1063</t>
  </si>
  <si>
    <t>MDPXL13</t>
  </si>
  <si>
    <t>CFPPP_1065</t>
  </si>
  <si>
    <t>MDPO017</t>
  </si>
  <si>
    <t>MD_LPX21</t>
  </si>
  <si>
    <t>LPX21</t>
  </si>
  <si>
    <t>CFPPP_1066</t>
  </si>
  <si>
    <t>MDLPX22</t>
  </si>
  <si>
    <t>CFPPP_1067</t>
  </si>
  <si>
    <t>MDPO058</t>
  </si>
  <si>
    <t>RAVEN ROCK CREEK</t>
  </si>
  <si>
    <t>CFPPP_1068</t>
  </si>
  <si>
    <t>MDPO057</t>
  </si>
  <si>
    <t>PPG DAM</t>
  </si>
  <si>
    <t>POTOMAC RIVER</t>
  </si>
  <si>
    <t>CFPPP_1069</t>
  </si>
  <si>
    <t>MDSU025</t>
  </si>
  <si>
    <t>OCTORARO CK</t>
  </si>
  <si>
    <t>CFPPP_1071</t>
  </si>
  <si>
    <t>MDPO060</t>
  </si>
  <si>
    <t>CELANESE DAM</t>
  </si>
  <si>
    <t>CFPPP_1072</t>
  </si>
  <si>
    <t>MDPO061</t>
  </si>
  <si>
    <t>WARRIOR RUN DAM</t>
  </si>
  <si>
    <t>WARRIOR RUN</t>
  </si>
  <si>
    <t>CFPPP_1073</t>
  </si>
  <si>
    <t>MDPO062</t>
  </si>
  <si>
    <t>BLACK ROCK DAM</t>
  </si>
  <si>
    <t>BLACK ROCK CREEK</t>
  </si>
  <si>
    <t>DC_MDPO031</t>
  </si>
  <si>
    <t>MDPO031</t>
  </si>
  <si>
    <t>FORD #2</t>
  </si>
  <si>
    <t>MD_MDSU026</t>
  </si>
  <si>
    <t>MDSU026</t>
  </si>
  <si>
    <t>MD_MDNA009</t>
  </si>
  <si>
    <t>MDNA009</t>
  </si>
  <si>
    <t>PUCKUM BRANCH</t>
  </si>
  <si>
    <t>MD_MDPA052</t>
  </si>
  <si>
    <t>MDPA052</t>
  </si>
  <si>
    <t>MD_MDPA044</t>
  </si>
  <si>
    <t>MDPA044</t>
  </si>
  <si>
    <t>PA_PABLD010</t>
  </si>
  <si>
    <t>PABLD010</t>
  </si>
  <si>
    <t>WOLF MILL</t>
  </si>
  <si>
    <t>PA_PACNS075</t>
  </si>
  <si>
    <t>PACNS075</t>
  </si>
  <si>
    <t>PA_PACNS074</t>
  </si>
  <si>
    <t>PACNS074</t>
  </si>
  <si>
    <t>VA_VA2155</t>
  </si>
  <si>
    <t>VA2155</t>
  </si>
  <si>
    <t>RIVERTON DAM</t>
  </si>
  <si>
    <t>NORTH FORK SHENANDOAH RIVER</t>
  </si>
  <si>
    <t>CFPPP_2000</t>
  </si>
  <si>
    <t>emtemp1</t>
  </si>
  <si>
    <t>KNIGHTLY DAM</t>
  </si>
  <si>
    <t>MIDDLE RIVER</t>
  </si>
  <si>
    <t>CFPPP_2001</t>
  </si>
  <si>
    <t>emtemp2</t>
  </si>
  <si>
    <t>CUMBERLAND MARSH DAM</t>
  </si>
  <si>
    <t>TRIB OF HOLTS CREEK</t>
  </si>
  <si>
    <t>CFPPP_2002</t>
  </si>
  <si>
    <t>emtemp3</t>
  </si>
  <si>
    <t>FLETCHERS MILL DAM</t>
  </si>
  <si>
    <t>THORNTON RIVER</t>
  </si>
  <si>
    <t>New Stream Opened (meters)</t>
  </si>
  <si>
    <t># Passage Projects</t>
  </si>
  <si>
    <t>Year</t>
  </si>
  <si>
    <t>New River Miles Opened</t>
  </si>
  <si>
    <t>Chesapeake Bay Watershed</t>
  </si>
  <si>
    <t>Stream Miles Opened by Year</t>
  </si>
  <si>
    <t>Bay Program's Total River Miles Opened</t>
  </si>
  <si>
    <t>2005 Goal</t>
  </si>
  <si>
    <t>2014 Goal</t>
  </si>
  <si>
    <t>2025 Goal</t>
  </si>
  <si>
    <t>Cumulative River Miles Opened (Old Definition)</t>
  </si>
  <si>
    <t>Cumulative River Miles Opened (GIS based)</t>
  </si>
  <si>
    <t>Goal defined on CBP website</t>
  </si>
  <si>
    <t>1989-2005 Agreement - Open 1357 miles for fish passage</t>
  </si>
  <si>
    <t>CBP website says 2807</t>
  </si>
  <si>
    <t>(mileage in FY2010 + 1000 = 2361 + 1000)</t>
  </si>
  <si>
    <t>2005-2014 Goal - Complete 100 projects and open 1000 additional miles for fish passage (mileage in FY2004 + 1000)</t>
  </si>
  <si>
    <t>2010 EO Goal - During the period 2011-2025, restore historical fish migratory routes by opening 1,000 additional stream miles, with restoration success indicated by the presence of river herring, American shad, Hickory shad, Brook Trout and/or American eel.</t>
  </si>
  <si>
    <t>Project Date (Month and Year)</t>
  </si>
  <si>
    <t>State</t>
  </si>
  <si>
    <t>Major River Basin</t>
  </si>
  <si>
    <t>Stream</t>
  </si>
  <si>
    <t>Project Name</t>
  </si>
  <si>
    <t>Unique ID</t>
  </si>
  <si>
    <t>Target Species</t>
  </si>
  <si>
    <t xml:space="preserve"> Lat./Long</t>
  </si>
  <si>
    <t>Meters opened</t>
  </si>
  <si>
    <t>Stream Miles Opened (miles) using Upstream Functional Network calculation in Chesapeak Fish Passage Tool)</t>
  </si>
  <si>
    <t>Stream Miles Opened (miles) using former definition)</t>
  </si>
  <si>
    <t>Currently Accessible to anadromous species (Yes or No)</t>
  </si>
  <si>
    <t>Project Type</t>
  </si>
  <si>
    <t>Notes</t>
  </si>
  <si>
    <t>Susquehanna</t>
  </si>
  <si>
    <t>UNT to Frankstown Branch Juniata River</t>
  </si>
  <si>
    <t>Kladder Reservoir Dam Removal</t>
  </si>
  <si>
    <t>PA_07-030</t>
  </si>
  <si>
    <t>Brook Trout</t>
  </si>
  <si>
    <t>40.3899/-78.3887</t>
  </si>
  <si>
    <t>no</t>
  </si>
  <si>
    <t>dam removal</t>
  </si>
  <si>
    <t>Driftwood Branch Sinnemahoning Creek</t>
  </si>
  <si>
    <t>Picric Dam removal</t>
  </si>
  <si>
    <t>PA_12-013</t>
  </si>
  <si>
    <t>Brook Trout/American Eel</t>
  </si>
  <si>
    <t>41.5176/-78.2552</t>
  </si>
  <si>
    <t>Little Chiques Creek</t>
  </si>
  <si>
    <t>Mt. Joy (SICO) Dam removal</t>
  </si>
  <si>
    <t>PA_36-194</t>
  </si>
  <si>
    <t>American Eel</t>
  </si>
  <si>
    <t>40.1107/-76.4914</t>
  </si>
  <si>
    <t>Washburn Run</t>
  </si>
  <si>
    <t>Washburn Run Dam Removal</t>
  </si>
  <si>
    <t>PA_18-051</t>
  </si>
  <si>
    <t>41.0553/-77.3526</t>
  </si>
  <si>
    <t>Not in CFPP Tool</t>
  </si>
  <si>
    <t>Potomac</t>
  </si>
  <si>
    <t>Little Cove Creek</t>
  </si>
  <si>
    <t>Little Cove Creek Dam removal</t>
  </si>
  <si>
    <t>(28-127)</t>
  </si>
  <si>
    <t>39.8405/-77.9695</t>
  </si>
  <si>
    <t>UNT to Spring Creek</t>
  </si>
  <si>
    <t>Hershey School Intake</t>
  </si>
  <si>
    <t>(22-114)</t>
  </si>
  <si>
    <t>40.2748/-76.6217</t>
  </si>
  <si>
    <t>UNT to Little Conewago Creek</t>
  </si>
  <si>
    <t>Derry Run Basin C</t>
  </si>
  <si>
    <t>(67-550)</t>
  </si>
  <si>
    <t>39.967/-76.8061</t>
  </si>
  <si>
    <t>Not in CFPP Tool, appears to be an offline retention pond</t>
  </si>
  <si>
    <t>James River</t>
  </si>
  <si>
    <t>Appomattox River</t>
  </si>
  <si>
    <t>Harvell Dam Removal</t>
  </si>
  <si>
    <t>American Shad, Hickory Shad, Blueback Herring, Alwife, Striped Bass, American Eel, Sea Lamprey</t>
  </si>
  <si>
    <t>37.233568/77.413111</t>
  </si>
  <si>
    <t>Yes</t>
  </si>
  <si>
    <t>Dam Removal</t>
  </si>
  <si>
    <t>240' of dam removed making it a functionally complete removal</t>
  </si>
  <si>
    <t xml:space="preserve">Hite Hollow </t>
  </si>
  <si>
    <t>Hite Hollow (FSR82)</t>
  </si>
  <si>
    <t>NA</t>
  </si>
  <si>
    <t>38.110681/79.315990</t>
  </si>
  <si>
    <t>No</t>
  </si>
  <si>
    <t xml:space="preserve">Arch </t>
  </si>
  <si>
    <t>USFS road culvert replacement with "stream simulation" design; trib to Little Calfpasture River, trib to Maury River, trib to James River</t>
  </si>
  <si>
    <t>W Br Susquehanna</t>
  </si>
  <si>
    <t>Big Run</t>
  </si>
  <si>
    <t>Wetmore Run</t>
  </si>
  <si>
    <t>Right Branch Wetmore Run</t>
  </si>
  <si>
    <t>Juniata</t>
  </si>
  <si>
    <t>Trough Creek</t>
  </si>
  <si>
    <t>Mossy Creek</t>
  </si>
  <si>
    <t>Big Run Park Dam removal</t>
  </si>
  <si>
    <t>Wetmore Run Dam Removal</t>
  </si>
  <si>
    <t>Rt Br Wetmore Run Dam Removal</t>
  </si>
  <si>
    <t>Trough Creek State Park Dam Removal</t>
  </si>
  <si>
    <t>Mossy Creek Dam Removal</t>
  </si>
  <si>
    <t>41.044500, -078.219784</t>
  </si>
  <si>
    <t>41.716114, -077.714445</t>
  </si>
  <si>
    <t>41.719630, -077.708220</t>
  </si>
  <si>
    <t>40.332383, -078.124818</t>
  </si>
  <si>
    <t>38.3572/-79.03016</t>
  </si>
  <si>
    <t>South River</t>
  </si>
  <si>
    <t>DuPont Dam Removal</t>
  </si>
  <si>
    <t>Rife Loth Dam Removal</t>
  </si>
  <si>
    <t>Connococheague Creek</t>
  </si>
  <si>
    <t>Unnamed-Wilson College</t>
  </si>
  <si>
    <t>None</t>
  </si>
  <si>
    <t>38,03,33.5/78,53,30.5</t>
  </si>
  <si>
    <t>38,03,36/78,53,59</t>
  </si>
  <si>
    <t>39.953203/077.651701</t>
  </si>
  <si>
    <t>Resident/Eels</t>
  </si>
  <si>
    <t>Goal from FP meetings in 2010 - adding 2361+1000</t>
  </si>
  <si>
    <t xml:space="preserve">Miles opened based on a modified (dendrite) version of the 1:24,000 scdale high resolution NHD and dam data developed for the Chesapeake Fish Passage Prioritization Project by The Nature Conservancy in 2012.  Passage project data provided by Howard Weinberg at the Chesapeake Bay program and modified by TNC in 2015. </t>
  </si>
  <si>
    <t>Dam Name</t>
  </si>
  <si>
    <t>Waterbody</t>
  </si>
  <si>
    <t>NHD_NAME</t>
  </si>
  <si>
    <t>HYDROID</t>
  </si>
  <si>
    <t>DA_SqMi</t>
  </si>
  <si>
    <t>NESZCL</t>
  </si>
  <si>
    <t>Latit</t>
  </si>
  <si>
    <t>Longit</t>
  </si>
  <si>
    <t>mOpen2015</t>
  </si>
  <si>
    <t>Upstream Miles Opened</t>
  </si>
  <si>
    <t>3b</t>
  </si>
  <si>
    <t>Swan Creek</t>
  </si>
  <si>
    <t>1b</t>
  </si>
  <si>
    <t>3a</t>
  </si>
  <si>
    <t>Rappahannock River</t>
  </si>
  <si>
    <t>Rock Creek</t>
  </si>
  <si>
    <t>Conodoguinet Creek</t>
  </si>
  <si>
    <t>Andover Branch</t>
  </si>
  <si>
    <t>Middle River</t>
  </si>
  <si>
    <t>South Fork Shenandoah River</t>
  </si>
  <si>
    <t>Poplar Creek</t>
  </si>
  <si>
    <t>1a</t>
  </si>
  <si>
    <t>Octoraro Creek</t>
  </si>
  <si>
    <t>Conococheague Creek</t>
  </si>
  <si>
    <t>Fishing Creek</t>
  </si>
  <si>
    <t xml:space="preserve"> </t>
  </si>
  <si>
    <t>Wallace Run</t>
  </si>
  <si>
    <t>Penns Creek</t>
  </si>
  <si>
    <t>Little Antietam Creek</t>
  </si>
  <si>
    <t>Puckum Branch</t>
  </si>
  <si>
    <t>Shenandoah Creek</t>
  </si>
  <si>
    <t>North Branch Potomac River</t>
  </si>
  <si>
    <t>Tye River</t>
  </si>
  <si>
    <t>Spring Creek</t>
  </si>
  <si>
    <t>Reservoir Creek</t>
  </si>
  <si>
    <t>Rivanna River</t>
  </si>
  <si>
    <t>Black Rock Creek</t>
  </si>
  <si>
    <t>West Branch Little Conestoga Creek</t>
  </si>
  <si>
    <t>Slab Cabin Run</t>
  </si>
  <si>
    <t>Doubling Gap Creek</t>
  </si>
  <si>
    <t>Warrior Run</t>
  </si>
  <si>
    <t>Thornton River</t>
  </si>
  <si>
    <t>Mahoning Creek</t>
  </si>
  <si>
    <t>Snare Run</t>
  </si>
  <si>
    <t>Browns Run</t>
  </si>
  <si>
    <t>Sixmile Run</t>
  </si>
  <si>
    <t>Rush Brook</t>
  </si>
  <si>
    <t>Groff Run</t>
  </si>
  <si>
    <t>Dundaff Creek</t>
  </si>
  <si>
    <t>Conestoga River</t>
  </si>
  <si>
    <t>Little Falls</t>
  </si>
  <si>
    <t>Bald Eagle Creek</t>
  </si>
  <si>
    <t>Black Creek Intake Dam</t>
  </si>
  <si>
    <t>Black Creek</t>
  </si>
  <si>
    <t>Indian Run</t>
  </si>
  <si>
    <t>North Fork Shenandoah River</t>
  </si>
  <si>
    <t>DuPont Dam</t>
  </si>
  <si>
    <t>VALLEY VIEW</t>
  </si>
  <si>
    <t>LITTLE FISHING CREEK</t>
  </si>
  <si>
    <t>HEISTAND SAWMILL</t>
  </si>
  <si>
    <t>CHICKIES CREEK</t>
  </si>
  <si>
    <t>Chiques Creek</t>
  </si>
  <si>
    <t>LEFT BR</t>
  </si>
  <si>
    <t>RIGHT BRANCH WETMORE RUN</t>
  </si>
  <si>
    <t>PICRIC</t>
  </si>
  <si>
    <t>DRIFTWOOD BR SINNAMAHONING CR</t>
  </si>
  <si>
    <t>RIGHT BR</t>
  </si>
  <si>
    <t>TROUGH CREEK</t>
  </si>
  <si>
    <t>KLADDER RESERVOIR</t>
  </si>
  <si>
    <t>TR FRANKSTOWN CREEK</t>
  </si>
  <si>
    <t>SICO</t>
  </si>
  <si>
    <t>LITTLE CHICKIES CREEK</t>
  </si>
  <si>
    <t>Lake Lehman Dam</t>
  </si>
  <si>
    <t xml:space="preserve">Miles opened based on a modified (dendrite) version of the 1:24,000 scale high resolution NHD and dam data developed for the Chesapeake Fish Passage Prioritization Project by The Nature Conservancy in 2012.  Passage project data provided by Howard Weinberg at the Chesapeake Bay program and modified by TNC in 2015 to estimate upstream functional network.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</si>
</sst>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0"/>
      <name val="Arial"/>
      <family val="2"/>
    </font>
    <font>
      <sz val="10"/>
      <name val="Arial"/>
      <family val="2"/>
    </font>
    <font>
      <sz val="10"/>
      <color theme="1"/>
      <name val="Arial"/>
      <family val="2"/>
    </font>
    <font>
      <sz val="11"/>
      <color theme="1"/>
      <name val="Calibri"/>
      <family val="2"/>
    </font>
    <font>
      <b/>
      <sz val="11"/>
      <color rgb="FF00000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2F2F2"/>
        <bgColor rgb="FF000000"/>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cellStyleXfs>
  <cellXfs count="75">
    <xf numFmtId="0" fontId="0" fillId="0" borderId="0" xfId="0"/>
    <xf numFmtId="1" fontId="0" fillId="0" borderId="0" xfId="0" applyNumberFormat="1"/>
    <xf numFmtId="164" fontId="0" fillId="0" borderId="0" xfId="0" applyNumberFormat="1" applyAlignment="1">
      <alignment horizontal="center"/>
    </xf>
    <xf numFmtId="1" fontId="0" fillId="0" borderId="0" xfId="0" applyNumberFormat="1" applyAlignment="1">
      <alignment horizontal="center"/>
    </xf>
    <xf numFmtId="1" fontId="0" fillId="0" borderId="10" xfId="0" applyNumberFormat="1" applyBorder="1" applyAlignment="1">
      <alignment horizontal="center"/>
    </xf>
    <xf numFmtId="1" fontId="16" fillId="0" borderId="10" xfId="0" applyNumberFormat="1" applyFont="1" applyBorder="1" applyAlignment="1">
      <alignment horizontal="center" wrapText="1"/>
    </xf>
    <xf numFmtId="164" fontId="16" fillId="0" borderId="10" xfId="0" applyNumberFormat="1" applyFont="1" applyBorder="1" applyAlignment="1">
      <alignment horizontal="center" wrapText="1"/>
    </xf>
    <xf numFmtId="1" fontId="16" fillId="0" borderId="0" xfId="0" applyNumberFormat="1" applyFont="1" applyAlignment="1">
      <alignment wrapText="1"/>
    </xf>
    <xf numFmtId="0" fontId="16" fillId="0" borderId="0" xfId="0" applyFont="1" applyAlignment="1">
      <alignment wrapText="1"/>
    </xf>
    <xf numFmtId="0" fontId="16" fillId="0" borderId="10" xfId="0" applyFont="1" applyBorder="1" applyAlignment="1">
      <alignment horizontal="center" wrapText="1"/>
    </xf>
    <xf numFmtId="1" fontId="0" fillId="0" borderId="0" xfId="0" applyNumberFormat="1" applyAlignment="1">
      <alignment horizontal="left"/>
    </xf>
    <xf numFmtId="1" fontId="18" fillId="0" borderId="0" xfId="0" applyNumberFormat="1" applyFont="1" applyAlignment="1">
      <alignment horizontal="left"/>
    </xf>
    <xf numFmtId="0" fontId="0" fillId="0" borderId="0" xfId="0" applyAlignment="1">
      <alignment wrapText="1"/>
    </xf>
    <xf numFmtId="4" fontId="0" fillId="0" borderId="10" xfId="0" applyNumberFormat="1" applyBorder="1" applyAlignment="1">
      <alignment horizontal="center"/>
    </xf>
    <xf numFmtId="4" fontId="0" fillId="0" borderId="10" xfId="0" applyNumberFormat="1" applyBorder="1"/>
    <xf numFmtId="4" fontId="0" fillId="0" borderId="10" xfId="0" applyNumberFormat="1" applyBorder="1" applyAlignment="1"/>
    <xf numFmtId="1" fontId="0" fillId="0" borderId="11" xfId="0" applyNumberFormat="1" applyBorder="1" applyAlignment="1">
      <alignment horizontal="center"/>
    </xf>
    <xf numFmtId="4" fontId="0" fillId="0" borderId="11" xfId="0" applyNumberFormat="1" applyBorder="1" applyAlignment="1">
      <alignment horizontal="center"/>
    </xf>
    <xf numFmtId="4" fontId="0" fillId="0" borderId="11" xfId="0" applyNumberFormat="1" applyBorder="1"/>
    <xf numFmtId="0" fontId="16" fillId="0" borderId="10" xfId="0" applyFont="1" applyFill="1" applyBorder="1" applyAlignment="1">
      <alignment horizontal="center" wrapText="1"/>
    </xf>
    <xf numFmtId="0" fontId="0" fillId="0" borderId="10" xfId="0" applyBorder="1"/>
    <xf numFmtId="0" fontId="19" fillId="0" borderId="12" xfId="0" applyFont="1" applyFill="1" applyBorder="1" applyAlignment="1">
      <alignment horizontal="center" wrapText="1"/>
    </xf>
    <xf numFmtId="0" fontId="19" fillId="0" borderId="12" xfId="0" applyFont="1" applyBorder="1" applyAlignment="1">
      <alignment horizontal="center" wrapText="1"/>
    </xf>
    <xf numFmtId="3" fontId="19" fillId="0" borderId="12" xfId="0" applyNumberFormat="1" applyFont="1" applyBorder="1" applyAlignment="1">
      <alignment horizontal="center" wrapText="1"/>
    </xf>
    <xf numFmtId="165" fontId="19" fillId="0" borderId="12" xfId="0" applyNumberFormat="1" applyFont="1" applyFill="1" applyBorder="1" applyAlignment="1">
      <alignment horizontal="center" wrapText="1"/>
    </xf>
    <xf numFmtId="0" fontId="0" fillId="0" borderId="0" xfId="0" applyBorder="1"/>
    <xf numFmtId="0" fontId="20" fillId="0" borderId="17" xfId="0" applyFont="1" applyBorder="1"/>
    <xf numFmtId="0" fontId="20" fillId="0" borderId="0" xfId="42" applyFont="1"/>
    <xf numFmtId="0" fontId="20" fillId="0" borderId="10" xfId="42" applyFont="1" applyBorder="1" applyAlignment="1">
      <alignment horizontal="center"/>
    </xf>
    <xf numFmtId="0" fontId="21" fillId="0" borderId="0" xfId="0" applyFont="1"/>
    <xf numFmtId="17" fontId="21" fillId="0" borderId="14" xfId="0" applyNumberFormat="1" applyFont="1" applyFill="1" applyBorder="1"/>
    <xf numFmtId="0" fontId="21" fillId="0" borderId="13" xfId="0" applyFont="1" applyBorder="1"/>
    <xf numFmtId="3" fontId="21" fillId="0" borderId="13" xfId="0" applyNumberFormat="1" applyFont="1" applyBorder="1"/>
    <xf numFmtId="165" fontId="21" fillId="0" borderId="13" xfId="0" applyNumberFormat="1" applyFont="1" applyBorder="1"/>
    <xf numFmtId="0" fontId="21" fillId="0" borderId="15" xfId="0" applyFont="1" applyBorder="1"/>
    <xf numFmtId="17" fontId="21" fillId="0" borderId="16" xfId="0" applyNumberFormat="1" applyFont="1" applyFill="1" applyBorder="1"/>
    <xf numFmtId="0" fontId="21" fillId="0" borderId="0" xfId="0" applyFont="1" applyBorder="1"/>
    <xf numFmtId="0" fontId="21" fillId="0" borderId="0" xfId="0" applyFont="1" applyFill="1" applyBorder="1"/>
    <xf numFmtId="3" fontId="21" fillId="0" borderId="0" xfId="0" applyNumberFormat="1" applyFont="1" applyBorder="1"/>
    <xf numFmtId="165" fontId="21" fillId="0" borderId="0" xfId="0" applyNumberFormat="1" applyFont="1" applyBorder="1"/>
    <xf numFmtId="0" fontId="21" fillId="0" borderId="17" xfId="0" applyFont="1" applyBorder="1"/>
    <xf numFmtId="0" fontId="21" fillId="0" borderId="16" xfId="0" applyFont="1" applyFill="1" applyBorder="1"/>
    <xf numFmtId="17" fontId="21" fillId="0" borderId="0" xfId="0" applyNumberFormat="1" applyFont="1" applyFill="1" applyBorder="1"/>
    <xf numFmtId="0" fontId="21" fillId="0" borderId="0" xfId="0" applyFont="1" applyBorder="1" applyAlignment="1">
      <alignment horizontal="center"/>
    </xf>
    <xf numFmtId="0" fontId="21" fillId="0" borderId="0" xfId="0" applyFont="1" applyFill="1" applyBorder="1" applyAlignment="1">
      <alignment horizontal="center"/>
    </xf>
    <xf numFmtId="0" fontId="0" fillId="33" borderId="10" xfId="0" applyFill="1" applyBorder="1" applyAlignment="1">
      <alignment horizontal="center"/>
    </xf>
    <xf numFmtId="0" fontId="20" fillId="0" borderId="0" xfId="42" applyFont="1" applyBorder="1" applyAlignment="1">
      <alignment horizontal="left"/>
    </xf>
    <xf numFmtId="0" fontId="19" fillId="33" borderId="0" xfId="0" applyFont="1" applyFill="1" applyBorder="1"/>
    <xf numFmtId="0" fontId="0" fillId="33" borderId="0" xfId="0" applyFill="1" applyBorder="1"/>
    <xf numFmtId="0" fontId="0" fillId="33" borderId="0" xfId="0" applyFill="1" applyBorder="1" applyAlignment="1">
      <alignment horizontal="center"/>
    </xf>
    <xf numFmtId="0" fontId="0" fillId="33" borderId="0" xfId="0" applyFill="1" applyBorder="1" applyAlignment="1">
      <alignment horizontal="left"/>
    </xf>
    <xf numFmtId="0" fontId="19" fillId="0" borderId="0" xfId="0" applyFont="1" applyBorder="1"/>
    <xf numFmtId="0" fontId="20" fillId="0" borderId="0" xfId="0" applyFont="1" applyBorder="1"/>
    <xf numFmtId="0" fontId="20" fillId="33" borderId="0" xfId="0" applyFont="1" applyFill="1" applyBorder="1"/>
    <xf numFmtId="0" fontId="20" fillId="33" borderId="10" xfId="0" applyFont="1" applyFill="1" applyBorder="1" applyAlignment="1">
      <alignment horizontal="center"/>
    </xf>
    <xf numFmtId="1" fontId="16" fillId="0" borderId="0" xfId="0" applyNumberFormat="1" applyFont="1" applyBorder="1" applyAlignment="1">
      <alignment horizontal="center"/>
    </xf>
    <xf numFmtId="164" fontId="16" fillId="0" borderId="0" xfId="0" applyNumberFormat="1" applyFont="1" applyBorder="1" applyAlignment="1">
      <alignment horizontal="center"/>
    </xf>
    <xf numFmtId="4" fontId="16" fillId="0" borderId="0" xfId="0" applyNumberFormat="1" applyFont="1" applyBorder="1" applyAlignment="1">
      <alignment horizontal="center"/>
    </xf>
    <xf numFmtId="4" fontId="16" fillId="0" borderId="0" xfId="0" applyNumberFormat="1" applyFont="1" applyBorder="1"/>
    <xf numFmtId="1" fontId="0" fillId="0" borderId="0" xfId="0" applyNumberFormat="1" applyBorder="1" applyAlignment="1">
      <alignment horizontal="center"/>
    </xf>
    <xf numFmtId="1" fontId="0" fillId="0" borderId="0" xfId="0" applyNumberFormat="1" applyBorder="1"/>
    <xf numFmtId="2" fontId="0" fillId="0" borderId="0" xfId="0" applyNumberFormat="1" applyBorder="1" applyAlignment="1">
      <alignment horizontal="center"/>
    </xf>
    <xf numFmtId="0" fontId="22" fillId="0" borderId="10" xfId="0" applyFont="1" applyFill="1" applyBorder="1"/>
    <xf numFmtId="0" fontId="23" fillId="0" borderId="10" xfId="0" applyFont="1" applyFill="1" applyBorder="1" applyAlignment="1">
      <alignment horizontal="center"/>
    </xf>
    <xf numFmtId="0" fontId="23" fillId="0" borderId="10" xfId="0" applyFont="1" applyFill="1" applyBorder="1"/>
    <xf numFmtId="0" fontId="22" fillId="0" borderId="10" xfId="0" applyFont="1" applyFill="1" applyBorder="1" applyAlignment="1">
      <alignment horizontal="center"/>
    </xf>
    <xf numFmtId="2" fontId="22" fillId="0" borderId="10" xfId="0" applyNumberFormat="1" applyFont="1" applyFill="1" applyBorder="1" applyAlignment="1">
      <alignment horizontal="center"/>
    </xf>
    <xf numFmtId="2" fontId="22" fillId="0" borderId="11" xfId="0" applyNumberFormat="1" applyFont="1" applyFill="1" applyBorder="1" applyAlignment="1">
      <alignment horizontal="center"/>
    </xf>
    <xf numFmtId="0" fontId="22" fillId="0" borderId="18" xfId="0" applyFont="1" applyFill="1" applyBorder="1"/>
    <xf numFmtId="2" fontId="22" fillId="34" borderId="19" xfId="0" applyNumberFormat="1" applyFont="1" applyFill="1" applyBorder="1" applyAlignment="1">
      <alignment horizontal="center"/>
    </xf>
    <xf numFmtId="2" fontId="22" fillId="0" borderId="20" xfId="0" applyNumberFormat="1" applyFont="1" applyFill="1" applyBorder="1" applyAlignment="1">
      <alignment horizontal="center"/>
    </xf>
    <xf numFmtId="0" fontId="22" fillId="0" borderId="0" xfId="0" applyFont="1" applyFill="1" applyBorder="1"/>
    <xf numFmtId="0" fontId="22" fillId="0" borderId="0" xfId="0" applyFont="1" applyFill="1" applyBorder="1" applyAlignment="1">
      <alignment horizontal="center"/>
    </xf>
    <xf numFmtId="1" fontId="0" fillId="0" borderId="0" xfId="0" applyNumberFormat="1" applyAlignment="1">
      <alignment horizontal="left" wrapText="1"/>
    </xf>
    <xf numFmtId="0" fontId="0" fillId="0" borderId="0" xfId="0"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Number</a:t>
            </a:r>
            <a:r>
              <a:rPr lang="en-US" baseline="0"/>
              <a:t> of Fish</a:t>
            </a:r>
            <a:r>
              <a:rPr lang="en-US"/>
              <a:t> Passage Projects</a:t>
            </a:r>
          </a:p>
        </c:rich>
      </c:tx>
      <c:overlay val="0"/>
    </c:title>
    <c:autoTitleDeleted val="0"/>
    <c:plotArea>
      <c:layout/>
      <c:lineChart>
        <c:grouping val="standard"/>
        <c:varyColors val="0"/>
        <c:ser>
          <c:idx val="0"/>
          <c:order val="0"/>
          <c:tx>
            <c:strRef>
              <c:f>MileageCalcsByYear_Summary!$B$6</c:f>
              <c:strCache>
                <c:ptCount val="1"/>
                <c:pt idx="0">
                  <c:v># Passage Projects</c:v>
                </c:pt>
              </c:strCache>
            </c:strRef>
          </c:tx>
          <c:marker>
            <c:symbol val="none"/>
          </c:marker>
          <c:cat>
            <c:strRef>
              <c:f>MileageCalcsByYear_Summary!$A$7:$A$32</c:f>
              <c:strCach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strCache>
            </c:strRef>
          </c:cat>
          <c:val>
            <c:numRef>
              <c:f>MileageCalcsByYear_Summary!$B$7:$B$32</c:f>
              <c:numCache>
                <c:formatCode>0</c:formatCode>
                <c:ptCount val="26"/>
                <c:pt idx="0">
                  <c:v>6</c:v>
                </c:pt>
                <c:pt idx="1">
                  <c:v>4</c:v>
                </c:pt>
                <c:pt idx="2">
                  <c:v>3</c:v>
                </c:pt>
                <c:pt idx="3">
                  <c:v>2</c:v>
                </c:pt>
                <c:pt idx="4">
                  <c:v>6</c:v>
                </c:pt>
                <c:pt idx="5">
                  <c:v>5</c:v>
                </c:pt>
                <c:pt idx="6">
                  <c:v>4</c:v>
                </c:pt>
                <c:pt idx="7">
                  <c:v>2</c:v>
                </c:pt>
                <c:pt idx="8">
                  <c:v>7</c:v>
                </c:pt>
                <c:pt idx="9">
                  <c:v>17</c:v>
                </c:pt>
                <c:pt idx="10">
                  <c:v>7</c:v>
                </c:pt>
                <c:pt idx="11">
                  <c:v>5</c:v>
                </c:pt>
                <c:pt idx="12">
                  <c:v>5</c:v>
                </c:pt>
                <c:pt idx="13">
                  <c:v>5</c:v>
                </c:pt>
                <c:pt idx="14">
                  <c:v>7</c:v>
                </c:pt>
                <c:pt idx="15">
                  <c:v>11</c:v>
                </c:pt>
                <c:pt idx="16">
                  <c:v>7</c:v>
                </c:pt>
                <c:pt idx="17">
                  <c:v>16</c:v>
                </c:pt>
                <c:pt idx="18">
                  <c:v>19</c:v>
                </c:pt>
                <c:pt idx="19">
                  <c:v>10</c:v>
                </c:pt>
                <c:pt idx="20">
                  <c:v>7</c:v>
                </c:pt>
                <c:pt idx="21">
                  <c:v>9</c:v>
                </c:pt>
                <c:pt idx="22">
                  <c:v>11</c:v>
                </c:pt>
                <c:pt idx="23">
                  <c:v>3</c:v>
                </c:pt>
                <c:pt idx="24">
                  <c:v>7</c:v>
                </c:pt>
                <c:pt idx="25">
                  <c:v>6</c:v>
                </c:pt>
              </c:numCache>
            </c:numRef>
          </c:val>
          <c:smooth val="0"/>
        </c:ser>
        <c:ser>
          <c:idx val="1"/>
          <c:order val="1"/>
          <c:tx>
            <c:strRef>
              <c:f>MileageCalcsByYear_Summary!$C$6</c:f>
              <c:strCache>
                <c:ptCount val="1"/>
                <c:pt idx="0">
                  <c:v>New Stream Opened (meters)</c:v>
                </c:pt>
              </c:strCache>
            </c:strRef>
          </c:tx>
          <c:cat>
            <c:strRef>
              <c:f>MileageCalcsByYear_Summary!$A$7:$A$32</c:f>
              <c:strCach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strCache>
            </c:strRef>
          </c:cat>
          <c:val>
            <c:numRef>
              <c:f>MileageCalcsByYear_Summary!$C$7:$C$30</c:f>
            </c:numRef>
          </c:val>
          <c:smooth val="0"/>
        </c:ser>
        <c:dLbls>
          <c:showLegendKey val="0"/>
          <c:showVal val="0"/>
          <c:showCatName val="0"/>
          <c:showSerName val="0"/>
          <c:showPercent val="0"/>
          <c:showBubbleSize val="0"/>
        </c:dLbls>
        <c:smooth val="0"/>
        <c:axId val="237221816"/>
        <c:axId val="237222208"/>
      </c:lineChart>
      <c:catAx>
        <c:axId val="237221816"/>
        <c:scaling>
          <c:orientation val="minMax"/>
        </c:scaling>
        <c:delete val="0"/>
        <c:axPos val="b"/>
        <c:numFmt formatCode="General" sourceLinked="0"/>
        <c:majorTickMark val="out"/>
        <c:minorTickMark val="none"/>
        <c:tickLblPos val="nextTo"/>
        <c:crossAx val="237222208"/>
        <c:crosses val="autoZero"/>
        <c:auto val="1"/>
        <c:lblAlgn val="ctr"/>
        <c:lblOffset val="100"/>
        <c:noMultiLvlLbl val="0"/>
      </c:catAx>
      <c:valAx>
        <c:axId val="237222208"/>
        <c:scaling>
          <c:orientation val="minMax"/>
        </c:scaling>
        <c:delete val="0"/>
        <c:axPos val="l"/>
        <c:majorGridlines/>
        <c:numFmt formatCode="0" sourceLinked="1"/>
        <c:majorTickMark val="out"/>
        <c:minorTickMark val="none"/>
        <c:tickLblPos val="nextTo"/>
        <c:crossAx val="23722181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Reported River Miles Opened</a:t>
            </a:r>
            <a:r>
              <a:rPr lang="en-US" baseline="0"/>
              <a:t> for Fish Passage</a:t>
            </a:r>
            <a:endParaRPr lang="en-US"/>
          </a:p>
        </c:rich>
      </c:tx>
      <c:overlay val="0"/>
    </c:title>
    <c:autoTitleDeleted val="0"/>
    <c:plotArea>
      <c:layout/>
      <c:lineChart>
        <c:grouping val="standard"/>
        <c:varyColors val="0"/>
        <c:ser>
          <c:idx val="5"/>
          <c:order val="0"/>
          <c:tx>
            <c:strRef>
              <c:f>MileageCalcsByYear_Summary!$C$6</c:f>
              <c:strCache>
                <c:ptCount val="1"/>
                <c:pt idx="0">
                  <c:v>New Stream Opened (meters)</c:v>
                </c:pt>
              </c:strCache>
            </c:strRef>
          </c:tx>
          <c:marker>
            <c:symbol val="none"/>
          </c:marker>
          <c:cat>
            <c:strRef>
              <c:f>MileageCalcsByYear_Summary!$A$7:$A$30</c:f>
              <c:strCache>
                <c:ptCount val="2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strCache>
            </c:strRef>
          </c:cat>
          <c:val>
            <c:numRef>
              <c:f>MileageCalcsByYear_Summary!$C$7:$C$30</c:f>
            </c:numRef>
          </c:val>
          <c:smooth val="0"/>
        </c:ser>
        <c:ser>
          <c:idx val="4"/>
          <c:order val="1"/>
          <c:tx>
            <c:strRef>
              <c:f>MileageCalcsByYear_Summary!$G$6</c:f>
              <c:strCache>
                <c:ptCount val="1"/>
                <c:pt idx="0">
                  <c:v>Cumulative River Miles Opened (Old Definition)</c:v>
                </c:pt>
              </c:strCache>
            </c:strRef>
          </c:tx>
          <c:marker>
            <c:symbol val="none"/>
          </c:marker>
          <c:cat>
            <c:strRef>
              <c:f>MileageCalcsByYear_Summary!$A$7:$A$30</c:f>
              <c:strCache>
                <c:ptCount val="2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strCache>
            </c:strRef>
          </c:cat>
          <c:val>
            <c:numRef>
              <c:f>MileageCalcsByYear_Summary!$G$7:$G$30</c:f>
              <c:numCache>
                <c:formatCode>#,##0.00</c:formatCode>
                <c:ptCount val="24"/>
                <c:pt idx="0">
                  <c:v>78.099999999999994</c:v>
                </c:pt>
                <c:pt idx="1">
                  <c:v>98.5</c:v>
                </c:pt>
                <c:pt idx="2">
                  <c:v>125.6</c:v>
                </c:pt>
                <c:pt idx="3">
                  <c:v>130.5</c:v>
                </c:pt>
                <c:pt idx="4">
                  <c:v>186.6</c:v>
                </c:pt>
                <c:pt idx="5">
                  <c:v>200.4</c:v>
                </c:pt>
                <c:pt idx="6">
                  <c:v>237</c:v>
                </c:pt>
                <c:pt idx="7">
                  <c:v>292.5</c:v>
                </c:pt>
                <c:pt idx="8">
                  <c:v>453.3</c:v>
                </c:pt>
                <c:pt idx="9">
                  <c:v>850.4</c:v>
                </c:pt>
                <c:pt idx="10">
                  <c:v>1074.5999999999999</c:v>
                </c:pt>
                <c:pt idx="11">
                  <c:v>1228</c:v>
                </c:pt>
                <c:pt idx="12">
                  <c:v>1268.2</c:v>
                </c:pt>
                <c:pt idx="13">
                  <c:v>1331.5</c:v>
                </c:pt>
                <c:pt idx="14">
                  <c:v>1436.5</c:v>
                </c:pt>
                <c:pt idx="15">
                  <c:v>1808.44</c:v>
                </c:pt>
                <c:pt idx="16">
                  <c:v>1841.3400000000001</c:v>
                </c:pt>
                <c:pt idx="17">
                  <c:v>2146.63</c:v>
                </c:pt>
                <c:pt idx="18">
                  <c:v>2272.39</c:v>
                </c:pt>
                <c:pt idx="19">
                  <c:v>2323.19</c:v>
                </c:pt>
                <c:pt idx="20">
                  <c:v>2338.89</c:v>
                </c:pt>
                <c:pt idx="21">
                  <c:v>2361.85</c:v>
                </c:pt>
                <c:pt idx="22">
                  <c:v>2623.85</c:v>
                </c:pt>
                <c:pt idx="23">
                  <c:v>2657.45</c:v>
                </c:pt>
              </c:numCache>
            </c:numRef>
          </c:val>
          <c:smooth val="0"/>
        </c:ser>
        <c:ser>
          <c:idx val="6"/>
          <c:order val="2"/>
          <c:tx>
            <c:strRef>
              <c:f>MileageCalcsByYear_Summary!$H$6</c:f>
              <c:strCache>
                <c:ptCount val="1"/>
                <c:pt idx="0">
                  <c:v>2005 Goal</c:v>
                </c:pt>
              </c:strCache>
            </c:strRef>
          </c:tx>
          <c:marker>
            <c:symbol val="none"/>
          </c:marker>
          <c:cat>
            <c:strRef>
              <c:f>MileageCalcsByYear_Summary!$A$7:$A$30</c:f>
              <c:strCache>
                <c:ptCount val="2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strCache>
            </c:strRef>
          </c:cat>
          <c:val>
            <c:numRef>
              <c:f>MileageCalcsByYear_Summary!$H$7:$H$30</c:f>
              <c:numCache>
                <c:formatCode>General</c:formatCode>
                <c:ptCount val="24"/>
                <c:pt idx="0">
                  <c:v>1357</c:v>
                </c:pt>
                <c:pt idx="1">
                  <c:v>1357</c:v>
                </c:pt>
                <c:pt idx="2">
                  <c:v>1357</c:v>
                </c:pt>
                <c:pt idx="3">
                  <c:v>1357</c:v>
                </c:pt>
                <c:pt idx="4">
                  <c:v>1357</c:v>
                </c:pt>
                <c:pt idx="5">
                  <c:v>1357</c:v>
                </c:pt>
                <c:pt idx="6">
                  <c:v>1357</c:v>
                </c:pt>
                <c:pt idx="7">
                  <c:v>1357</c:v>
                </c:pt>
                <c:pt idx="8">
                  <c:v>1357</c:v>
                </c:pt>
                <c:pt idx="9">
                  <c:v>1357</c:v>
                </c:pt>
                <c:pt idx="10">
                  <c:v>1357</c:v>
                </c:pt>
                <c:pt idx="11">
                  <c:v>1357</c:v>
                </c:pt>
                <c:pt idx="12">
                  <c:v>1357</c:v>
                </c:pt>
                <c:pt idx="13">
                  <c:v>1357</c:v>
                </c:pt>
                <c:pt idx="14">
                  <c:v>1357</c:v>
                </c:pt>
                <c:pt idx="15">
                  <c:v>1357</c:v>
                </c:pt>
                <c:pt idx="16">
                  <c:v>1357</c:v>
                </c:pt>
              </c:numCache>
            </c:numRef>
          </c:val>
          <c:smooth val="0"/>
        </c:ser>
        <c:ser>
          <c:idx val="7"/>
          <c:order val="3"/>
          <c:tx>
            <c:strRef>
              <c:f>MileageCalcsByYear_Summary!$I$6</c:f>
              <c:strCache>
                <c:ptCount val="1"/>
                <c:pt idx="0">
                  <c:v>2014 Goal</c:v>
                </c:pt>
              </c:strCache>
            </c:strRef>
          </c:tx>
          <c:marker>
            <c:symbol val="none"/>
          </c:marker>
          <c:cat>
            <c:strRef>
              <c:f>MileageCalcsByYear_Summary!$A$7:$A$30</c:f>
              <c:strCache>
                <c:ptCount val="24"/>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strCache>
            </c:strRef>
          </c:cat>
          <c:val>
            <c:numRef>
              <c:f>MileageCalcsByYear_Summary!$I$7:$I$30</c:f>
              <c:numCache>
                <c:formatCode>General</c:formatCode>
                <c:ptCount val="24"/>
                <c:pt idx="16">
                  <c:v>2807</c:v>
                </c:pt>
                <c:pt idx="17">
                  <c:v>2807</c:v>
                </c:pt>
                <c:pt idx="18">
                  <c:v>2807</c:v>
                </c:pt>
                <c:pt idx="19">
                  <c:v>2807</c:v>
                </c:pt>
                <c:pt idx="20">
                  <c:v>2807</c:v>
                </c:pt>
                <c:pt idx="21">
                  <c:v>2807</c:v>
                </c:pt>
                <c:pt idx="22">
                  <c:v>2807</c:v>
                </c:pt>
                <c:pt idx="23">
                  <c:v>2807</c:v>
                </c:pt>
              </c:numCache>
            </c:numRef>
          </c:val>
          <c:smooth val="0"/>
        </c:ser>
        <c:dLbls>
          <c:showLegendKey val="0"/>
          <c:showVal val="0"/>
          <c:showCatName val="0"/>
          <c:showSerName val="0"/>
          <c:showPercent val="0"/>
          <c:showBubbleSize val="0"/>
        </c:dLbls>
        <c:smooth val="0"/>
        <c:axId val="244095984"/>
        <c:axId val="244096376"/>
      </c:lineChart>
      <c:catAx>
        <c:axId val="244095984"/>
        <c:scaling>
          <c:orientation val="minMax"/>
        </c:scaling>
        <c:delete val="0"/>
        <c:axPos val="b"/>
        <c:numFmt formatCode="General" sourceLinked="0"/>
        <c:majorTickMark val="out"/>
        <c:minorTickMark val="none"/>
        <c:tickLblPos val="nextTo"/>
        <c:crossAx val="244096376"/>
        <c:crosses val="autoZero"/>
        <c:auto val="1"/>
        <c:lblAlgn val="ctr"/>
        <c:lblOffset val="100"/>
        <c:noMultiLvlLbl val="0"/>
      </c:catAx>
      <c:valAx>
        <c:axId val="244096376"/>
        <c:scaling>
          <c:orientation val="minMax"/>
        </c:scaling>
        <c:delete val="0"/>
        <c:axPos val="l"/>
        <c:majorGridlines/>
        <c:numFmt formatCode="#,##0" sourceLinked="0"/>
        <c:majorTickMark val="out"/>
        <c:minorTickMark val="none"/>
        <c:tickLblPos val="nextTo"/>
        <c:crossAx val="244095984"/>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strRef>
              <c:f>MileageCalcsByYear_Summary!$C$6</c:f>
              <c:strCache>
                <c:ptCount val="1"/>
                <c:pt idx="0">
                  <c:v>New Stream Opened (meters)</c:v>
                </c:pt>
              </c:strCache>
            </c:strRef>
          </c:tx>
          <c:cat>
            <c:strRef>
              <c:f>MileageCalcsByYear_Summary!$A$7:$A$32</c:f>
              <c:strCach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strCache>
            </c:strRef>
          </c:cat>
          <c:val>
            <c:numRef>
              <c:f>MileageCalcsByYear_Summary!$C$7:$C$30</c:f>
            </c:numRef>
          </c:val>
          <c:smooth val="0"/>
        </c:ser>
        <c:ser>
          <c:idx val="4"/>
          <c:order val="1"/>
          <c:tx>
            <c:strRef>
              <c:f>MileageCalcsByYear_Summary!$E$6</c:f>
              <c:strCache>
                <c:ptCount val="1"/>
                <c:pt idx="0">
                  <c:v>Cumulative River Miles Opened (GIS based)</c:v>
                </c:pt>
              </c:strCache>
            </c:strRef>
          </c:tx>
          <c:marker>
            <c:symbol val="none"/>
          </c:marker>
          <c:cat>
            <c:strRef>
              <c:f>MileageCalcsByYear_Summary!$A$7:$A$32</c:f>
              <c:strCach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strCache>
            </c:strRef>
          </c:cat>
          <c:val>
            <c:numRef>
              <c:f>MileageCalcsByYear_Summary!$E$7:$E$32</c:f>
              <c:numCache>
                <c:formatCode>#,##0.00</c:formatCode>
                <c:ptCount val="26"/>
                <c:pt idx="0">
                  <c:v>2472.2399999999998</c:v>
                </c:pt>
                <c:pt idx="1">
                  <c:v>2557.6007268455523</c:v>
                </c:pt>
                <c:pt idx="2">
                  <c:v>2941.7907268455524</c:v>
                </c:pt>
                <c:pt idx="3">
                  <c:v>2955.3207268455526</c:v>
                </c:pt>
                <c:pt idx="4">
                  <c:v>3388.3604052441824</c:v>
                </c:pt>
                <c:pt idx="5">
                  <c:v>3449.4304052441826</c:v>
                </c:pt>
                <c:pt idx="6">
                  <c:v>3503.6504052441824</c:v>
                </c:pt>
                <c:pt idx="7">
                  <c:v>3740.7332383881344</c:v>
                </c:pt>
                <c:pt idx="8">
                  <c:v>4705.8732383881343</c:v>
                </c:pt>
                <c:pt idx="9">
                  <c:v>5258.7641541219518</c:v>
                </c:pt>
                <c:pt idx="10">
                  <c:v>10330.864154121951</c:v>
                </c:pt>
                <c:pt idx="11">
                  <c:v>10569.664154121951</c:v>
                </c:pt>
                <c:pt idx="12">
                  <c:v>10774.928164691832</c:v>
                </c:pt>
                <c:pt idx="13">
                  <c:v>11275.878481976739</c:v>
                </c:pt>
                <c:pt idx="14">
                  <c:v>12263.778481976738</c:v>
                </c:pt>
                <c:pt idx="15">
                  <c:v>18306.988481976739</c:v>
                </c:pt>
                <c:pt idx="16">
                  <c:v>18698.68715262835</c:v>
                </c:pt>
                <c:pt idx="17">
                  <c:v>20481.907152628351</c:v>
                </c:pt>
                <c:pt idx="18">
                  <c:v>21971.84715262835</c:v>
                </c:pt>
                <c:pt idx="19">
                  <c:v>22539.221255399822</c:v>
                </c:pt>
                <c:pt idx="20">
                  <c:v>22763.908916531116</c:v>
                </c:pt>
                <c:pt idx="21">
                  <c:v>22874.933210579391</c:v>
                </c:pt>
                <c:pt idx="22">
                  <c:v>23727.503210579391</c:v>
                </c:pt>
                <c:pt idx="23">
                  <c:v>23963.083210579392</c:v>
                </c:pt>
                <c:pt idx="24">
                  <c:v>24417.893210579394</c:v>
                </c:pt>
                <c:pt idx="25">
                  <c:v>24504.023210579395</c:v>
                </c:pt>
              </c:numCache>
            </c:numRef>
          </c:val>
          <c:smooth val="0"/>
        </c:ser>
        <c:ser>
          <c:idx val="6"/>
          <c:order val="2"/>
          <c:tx>
            <c:strRef>
              <c:f>MileageCalcsByYear_Summary!$G$6</c:f>
              <c:strCache>
                <c:ptCount val="1"/>
                <c:pt idx="0">
                  <c:v>Cumulative River Miles Opened (Old Definition)</c:v>
                </c:pt>
              </c:strCache>
            </c:strRef>
          </c:tx>
          <c:marker>
            <c:symbol val="none"/>
          </c:marker>
          <c:cat>
            <c:strRef>
              <c:f>MileageCalcsByYear_Summary!$A$7:$A$32</c:f>
              <c:strCache>
                <c:ptCount val="2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strCache>
            </c:strRef>
          </c:cat>
          <c:val>
            <c:numRef>
              <c:f>MileageCalcsByYear_Summary!$G$7:$G$32</c:f>
              <c:numCache>
                <c:formatCode>#,##0.00</c:formatCode>
                <c:ptCount val="26"/>
                <c:pt idx="0">
                  <c:v>78.099999999999994</c:v>
                </c:pt>
                <c:pt idx="1">
                  <c:v>98.5</c:v>
                </c:pt>
                <c:pt idx="2">
                  <c:v>125.6</c:v>
                </c:pt>
                <c:pt idx="3">
                  <c:v>130.5</c:v>
                </c:pt>
                <c:pt idx="4">
                  <c:v>186.6</c:v>
                </c:pt>
                <c:pt idx="5">
                  <c:v>200.4</c:v>
                </c:pt>
                <c:pt idx="6">
                  <c:v>237</c:v>
                </c:pt>
                <c:pt idx="7">
                  <c:v>292.5</c:v>
                </c:pt>
                <c:pt idx="8">
                  <c:v>453.3</c:v>
                </c:pt>
                <c:pt idx="9">
                  <c:v>850.4</c:v>
                </c:pt>
                <c:pt idx="10">
                  <c:v>1074.5999999999999</c:v>
                </c:pt>
                <c:pt idx="11">
                  <c:v>1228</c:v>
                </c:pt>
                <c:pt idx="12">
                  <c:v>1268.2</c:v>
                </c:pt>
                <c:pt idx="13">
                  <c:v>1331.5</c:v>
                </c:pt>
                <c:pt idx="14">
                  <c:v>1436.5</c:v>
                </c:pt>
                <c:pt idx="15">
                  <c:v>1808.44</c:v>
                </c:pt>
                <c:pt idx="16">
                  <c:v>1841.3400000000001</c:v>
                </c:pt>
                <c:pt idx="17">
                  <c:v>2146.63</c:v>
                </c:pt>
                <c:pt idx="18">
                  <c:v>2272.39</c:v>
                </c:pt>
                <c:pt idx="19">
                  <c:v>2323.19</c:v>
                </c:pt>
                <c:pt idx="20">
                  <c:v>2338.89</c:v>
                </c:pt>
                <c:pt idx="21">
                  <c:v>2361.85</c:v>
                </c:pt>
                <c:pt idx="22">
                  <c:v>2623.85</c:v>
                </c:pt>
                <c:pt idx="23">
                  <c:v>2657.45</c:v>
                </c:pt>
              </c:numCache>
            </c:numRef>
          </c:val>
          <c:smooth val="0"/>
        </c:ser>
        <c:dLbls>
          <c:showLegendKey val="0"/>
          <c:showVal val="0"/>
          <c:showCatName val="0"/>
          <c:showSerName val="0"/>
          <c:showPercent val="0"/>
          <c:showBubbleSize val="0"/>
        </c:dLbls>
        <c:smooth val="0"/>
        <c:axId val="237223384"/>
        <c:axId val="237222992"/>
      </c:lineChart>
      <c:catAx>
        <c:axId val="237223384"/>
        <c:scaling>
          <c:orientation val="minMax"/>
        </c:scaling>
        <c:delete val="0"/>
        <c:axPos val="b"/>
        <c:numFmt formatCode="General" sourceLinked="0"/>
        <c:majorTickMark val="out"/>
        <c:minorTickMark val="none"/>
        <c:tickLblPos val="nextTo"/>
        <c:crossAx val="237222992"/>
        <c:crosses val="autoZero"/>
        <c:auto val="1"/>
        <c:lblAlgn val="ctr"/>
        <c:lblOffset val="100"/>
        <c:noMultiLvlLbl val="0"/>
      </c:catAx>
      <c:valAx>
        <c:axId val="237222992"/>
        <c:scaling>
          <c:orientation val="minMax"/>
        </c:scaling>
        <c:delete val="0"/>
        <c:axPos val="l"/>
        <c:majorGridlines/>
        <c:numFmt formatCode="#,##0" sourceLinked="0"/>
        <c:majorTickMark val="out"/>
        <c:minorTickMark val="out"/>
        <c:tickLblPos val="nextTo"/>
        <c:crossAx val="237223384"/>
        <c:crosses val="autoZero"/>
        <c:crossBetween val="between"/>
      </c:valAx>
    </c:plotArea>
    <c:legend>
      <c:legendPos val="r"/>
      <c:layout>
        <c:manualLayout>
          <c:xMode val="edge"/>
          <c:yMode val="edge"/>
          <c:x val="0.6660867391576053"/>
          <c:y val="0.34816238568281044"/>
          <c:w val="0.31388888888888888"/>
          <c:h val="0.30726857256050538"/>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409575</xdr:colOff>
      <xdr:row>5</xdr:row>
      <xdr:rowOff>466726</xdr:rowOff>
    </xdr:from>
    <xdr:to>
      <xdr:col>18</xdr:col>
      <xdr:colOff>361950</xdr:colOff>
      <xdr:row>25</xdr:row>
      <xdr:rowOff>52388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561975</xdr:colOff>
      <xdr:row>25</xdr:row>
      <xdr:rowOff>185737</xdr:rowOff>
    </xdr:from>
    <xdr:to>
      <xdr:col>26</xdr:col>
      <xdr:colOff>257175</xdr:colOff>
      <xdr:row>43</xdr:row>
      <xdr:rowOff>52387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104775</xdr:colOff>
      <xdr:row>5</xdr:row>
      <xdr:rowOff>500062</xdr:rowOff>
    </xdr:from>
    <xdr:to>
      <xdr:col>27</xdr:col>
      <xdr:colOff>428625</xdr:colOff>
      <xdr:row>25</xdr:row>
      <xdr:rowOff>9525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activeCell="D5" sqref="D5"/>
    </sheetView>
  </sheetViews>
  <sheetFormatPr defaultRowHeight="15" x14ac:dyDescent="0.25"/>
  <cols>
    <col min="1" max="1" width="19.7109375" style="3" customWidth="1"/>
    <col min="2" max="2" width="16.5703125" style="3" customWidth="1"/>
    <col min="3" max="3" width="30.7109375" style="2" hidden="1" customWidth="1"/>
    <col min="4" max="4" width="20.7109375" style="2" customWidth="1"/>
    <col min="5" max="5" width="17.7109375" customWidth="1"/>
    <col min="6" max="6" width="21" customWidth="1"/>
    <col min="7" max="7" width="16.7109375" customWidth="1"/>
    <col min="9" max="9" width="12.140625" customWidth="1"/>
    <col min="10" max="10" width="12.5703125" customWidth="1"/>
  </cols>
  <sheetData>
    <row r="1" spans="1:10" x14ac:dyDescent="0.25">
      <c r="A1" s="10" t="s">
        <v>581</v>
      </c>
    </row>
    <row r="2" spans="1:10" x14ac:dyDescent="0.25">
      <c r="A2" s="10" t="s">
        <v>582</v>
      </c>
    </row>
    <row r="3" spans="1:10" ht="85.5" customHeight="1" x14ac:dyDescent="0.25">
      <c r="A3" s="73" t="s">
        <v>763</v>
      </c>
      <c r="B3" s="74"/>
      <c r="C3" s="74"/>
      <c r="D3" s="74"/>
      <c r="E3" s="74"/>
    </row>
    <row r="4" spans="1:10" x14ac:dyDescent="0.25">
      <c r="A4" s="11"/>
    </row>
    <row r="5" spans="1:10" ht="66" customHeight="1" x14ac:dyDescent="0.25">
      <c r="H5" s="12" t="s">
        <v>589</v>
      </c>
      <c r="I5" s="12" t="s">
        <v>591</v>
      </c>
      <c r="J5" s="12" t="s">
        <v>688</v>
      </c>
    </row>
    <row r="6" spans="1:10" ht="51" customHeight="1" x14ac:dyDescent="0.25">
      <c r="A6" s="5" t="s">
        <v>579</v>
      </c>
      <c r="B6" s="5" t="s">
        <v>578</v>
      </c>
      <c r="C6" s="6" t="s">
        <v>577</v>
      </c>
      <c r="D6" s="6" t="s">
        <v>580</v>
      </c>
      <c r="E6" s="9" t="s">
        <v>588</v>
      </c>
      <c r="F6" s="9" t="s">
        <v>583</v>
      </c>
      <c r="G6" s="9" t="s">
        <v>587</v>
      </c>
      <c r="H6" s="19" t="s">
        <v>584</v>
      </c>
      <c r="I6" s="19" t="s">
        <v>585</v>
      </c>
      <c r="J6" s="19" t="s">
        <v>586</v>
      </c>
    </row>
    <row r="7" spans="1:10" x14ac:dyDescent="0.25">
      <c r="A7" s="4" t="s">
        <v>197</v>
      </c>
      <c r="B7" s="4">
        <v>6</v>
      </c>
      <c r="C7" s="4">
        <v>2455052.6928699999</v>
      </c>
      <c r="D7" s="13">
        <v>2472.2399999999998</v>
      </c>
      <c r="E7" s="13">
        <f>D7</f>
        <v>2472.2399999999998</v>
      </c>
      <c r="F7" s="14">
        <v>78.099999999999994</v>
      </c>
      <c r="G7" s="14">
        <f>F7</f>
        <v>78.099999999999994</v>
      </c>
      <c r="H7" s="20">
        <v>1357</v>
      </c>
      <c r="I7" s="20"/>
      <c r="J7" s="20"/>
    </row>
    <row r="8" spans="1:10" x14ac:dyDescent="0.25">
      <c r="A8" s="4" t="s">
        <v>44</v>
      </c>
      <c r="B8" s="4">
        <v>4</v>
      </c>
      <c r="C8" s="4">
        <v>137374.816085</v>
      </c>
      <c r="D8" s="13">
        <f t="shared" ref="D8:D28" si="0">C8*0.000621371</f>
        <v>85.360726845552534</v>
      </c>
      <c r="E8" s="13">
        <f>E7+D8</f>
        <v>2557.6007268455523</v>
      </c>
      <c r="F8" s="14">
        <v>20.400000000000006</v>
      </c>
      <c r="G8" s="14">
        <f>G7+F8</f>
        <v>98.5</v>
      </c>
      <c r="H8" s="20">
        <v>1357</v>
      </c>
      <c r="I8" s="20"/>
      <c r="J8" s="20"/>
    </row>
    <row r="9" spans="1:10" x14ac:dyDescent="0.25">
      <c r="A9" s="4" t="s">
        <v>54</v>
      </c>
      <c r="B9" s="4">
        <v>3</v>
      </c>
      <c r="C9" s="4">
        <v>415478.87442399998</v>
      </c>
      <c r="D9" s="13">
        <v>384.19</v>
      </c>
      <c r="E9" s="13">
        <f t="shared" ref="E9:E32" si="1">E8+D9</f>
        <v>2941.7907268455524</v>
      </c>
      <c r="F9" s="14">
        <v>27.099999999999994</v>
      </c>
      <c r="G9" s="14">
        <f t="shared" ref="G9:G30" si="2">G8+F9</f>
        <v>125.6</v>
      </c>
      <c r="H9" s="20">
        <v>1357</v>
      </c>
      <c r="I9" s="20"/>
      <c r="J9" s="20"/>
    </row>
    <row r="10" spans="1:10" x14ac:dyDescent="0.25">
      <c r="A10" s="4" t="s">
        <v>484</v>
      </c>
      <c r="B10" s="4">
        <v>2</v>
      </c>
      <c r="C10" s="4">
        <v>2174.7267474700002</v>
      </c>
      <c r="D10" s="13">
        <v>13.53</v>
      </c>
      <c r="E10" s="13">
        <f t="shared" si="1"/>
        <v>2955.3207268455526</v>
      </c>
      <c r="F10" s="14">
        <v>4.9000000000000057</v>
      </c>
      <c r="G10" s="14">
        <f t="shared" si="2"/>
        <v>130.5</v>
      </c>
      <c r="H10" s="20">
        <v>1357</v>
      </c>
      <c r="I10" s="20"/>
      <c r="J10" s="20"/>
    </row>
    <row r="11" spans="1:10" x14ac:dyDescent="0.25">
      <c r="A11" s="4" t="s">
        <v>19</v>
      </c>
      <c r="B11" s="4">
        <v>6</v>
      </c>
      <c r="C11" s="4">
        <v>696910.02379999997</v>
      </c>
      <c r="D11" s="13">
        <f t="shared" si="0"/>
        <v>433.0396783986298</v>
      </c>
      <c r="E11" s="13">
        <f t="shared" si="1"/>
        <v>3388.3604052441824</v>
      </c>
      <c r="F11" s="14">
        <v>56.099999999999994</v>
      </c>
      <c r="G11" s="14">
        <f t="shared" si="2"/>
        <v>186.6</v>
      </c>
      <c r="H11" s="20">
        <v>1357</v>
      </c>
      <c r="I11" s="20"/>
      <c r="J11" s="20"/>
    </row>
    <row r="12" spans="1:10" x14ac:dyDescent="0.25">
      <c r="A12" s="4" t="s">
        <v>477</v>
      </c>
      <c r="B12" s="4">
        <v>5</v>
      </c>
      <c r="C12" s="4">
        <v>95916.386429100006</v>
      </c>
      <c r="D12" s="13">
        <v>61.07</v>
      </c>
      <c r="E12" s="13">
        <f t="shared" si="1"/>
        <v>3449.4304052441826</v>
      </c>
      <c r="F12" s="14">
        <v>13.800000000000011</v>
      </c>
      <c r="G12" s="14">
        <f t="shared" si="2"/>
        <v>200.4</v>
      </c>
      <c r="H12" s="20">
        <v>1357</v>
      </c>
      <c r="I12" s="20"/>
      <c r="J12" s="20"/>
    </row>
    <row r="13" spans="1:10" x14ac:dyDescent="0.25">
      <c r="A13" s="4" t="s">
        <v>264</v>
      </c>
      <c r="B13" s="4">
        <v>4</v>
      </c>
      <c r="C13" s="4">
        <v>89626.435895899995</v>
      </c>
      <c r="D13" s="13">
        <v>54.22</v>
      </c>
      <c r="E13" s="13">
        <f t="shared" si="1"/>
        <v>3503.6504052441824</v>
      </c>
      <c r="F13" s="14">
        <v>36.599999999999994</v>
      </c>
      <c r="G13" s="14">
        <f t="shared" si="2"/>
        <v>237</v>
      </c>
      <c r="H13" s="20">
        <v>1357</v>
      </c>
      <c r="I13" s="20"/>
      <c r="J13" s="20"/>
    </row>
    <row r="14" spans="1:10" x14ac:dyDescent="0.25">
      <c r="A14" s="4" t="s">
        <v>15</v>
      </c>
      <c r="B14" s="4">
        <v>2</v>
      </c>
      <c r="C14" s="4">
        <v>381547.95306500001</v>
      </c>
      <c r="D14" s="13">
        <f t="shared" si="0"/>
        <v>237.08283314395212</v>
      </c>
      <c r="E14" s="13">
        <f t="shared" si="1"/>
        <v>3740.7332383881344</v>
      </c>
      <c r="F14" s="14">
        <v>55.5</v>
      </c>
      <c r="G14" s="14">
        <f t="shared" si="2"/>
        <v>292.5</v>
      </c>
      <c r="H14" s="20">
        <v>1357</v>
      </c>
      <c r="I14" s="20"/>
      <c r="J14" s="20"/>
    </row>
    <row r="15" spans="1:10" x14ac:dyDescent="0.25">
      <c r="A15" s="4" t="s">
        <v>34</v>
      </c>
      <c r="B15" s="4">
        <v>7</v>
      </c>
      <c r="C15" s="4">
        <v>1800618.93557</v>
      </c>
      <c r="D15" s="13">
        <v>965.14</v>
      </c>
      <c r="E15" s="13">
        <f t="shared" si="1"/>
        <v>4705.8732383881343</v>
      </c>
      <c r="F15" s="14">
        <v>160.80000000000001</v>
      </c>
      <c r="G15" s="14">
        <f t="shared" si="2"/>
        <v>453.3</v>
      </c>
      <c r="H15" s="20">
        <v>1357</v>
      </c>
      <c r="I15" s="20"/>
      <c r="J15" s="20"/>
    </row>
    <row r="16" spans="1:10" x14ac:dyDescent="0.25">
      <c r="A16" s="4" t="s">
        <v>26</v>
      </c>
      <c r="B16" s="4">
        <v>17</v>
      </c>
      <c r="C16" s="4">
        <v>889791.953171</v>
      </c>
      <c r="D16" s="13">
        <f t="shared" si="0"/>
        <v>552.89091573381745</v>
      </c>
      <c r="E16" s="13">
        <f t="shared" si="1"/>
        <v>5258.7641541219518</v>
      </c>
      <c r="F16" s="14">
        <v>397.09999999999997</v>
      </c>
      <c r="G16" s="14">
        <f t="shared" si="2"/>
        <v>850.4</v>
      </c>
      <c r="H16" s="20">
        <v>1357</v>
      </c>
      <c r="I16" s="20"/>
      <c r="J16" s="20"/>
    </row>
    <row r="17" spans="1:10" x14ac:dyDescent="0.25">
      <c r="A17" s="4" t="s">
        <v>7</v>
      </c>
      <c r="B17" s="4">
        <v>7</v>
      </c>
      <c r="C17" s="4">
        <v>13268514.9734</v>
      </c>
      <c r="D17" s="13">
        <v>5072.1000000000004</v>
      </c>
      <c r="E17" s="13">
        <f t="shared" si="1"/>
        <v>10330.864154121951</v>
      </c>
      <c r="F17" s="14">
        <v>224.19999999999993</v>
      </c>
      <c r="G17" s="14">
        <f t="shared" si="2"/>
        <v>1074.5999999999999</v>
      </c>
      <c r="H17" s="20">
        <v>1357</v>
      </c>
      <c r="I17" s="20"/>
      <c r="J17" s="20"/>
    </row>
    <row r="18" spans="1:10" x14ac:dyDescent="0.25">
      <c r="A18" s="4" t="s">
        <v>30</v>
      </c>
      <c r="B18" s="4">
        <v>5</v>
      </c>
      <c r="C18" s="4">
        <v>384577.32114299998</v>
      </c>
      <c r="D18" s="13">
        <v>238.8</v>
      </c>
      <c r="E18" s="13">
        <f t="shared" si="1"/>
        <v>10569.664154121951</v>
      </c>
      <c r="F18" s="14">
        <v>153.40000000000009</v>
      </c>
      <c r="G18" s="14">
        <f t="shared" si="2"/>
        <v>1228</v>
      </c>
      <c r="H18" s="20">
        <v>1357</v>
      </c>
      <c r="I18" s="20"/>
      <c r="J18" s="20"/>
    </row>
    <row r="19" spans="1:10" x14ac:dyDescent="0.25">
      <c r="A19" s="4" t="s">
        <v>129</v>
      </c>
      <c r="B19" s="4">
        <v>5</v>
      </c>
      <c r="C19" s="4">
        <v>330340.50602600002</v>
      </c>
      <c r="D19" s="13">
        <f t="shared" si="0"/>
        <v>205.26401056988166</v>
      </c>
      <c r="E19" s="13">
        <f t="shared" si="1"/>
        <v>10774.928164691832</v>
      </c>
      <c r="F19" s="14">
        <v>40.200000000000045</v>
      </c>
      <c r="G19" s="14">
        <f t="shared" si="2"/>
        <v>1268.2</v>
      </c>
      <c r="H19" s="20">
        <v>1357</v>
      </c>
      <c r="I19" s="20"/>
      <c r="J19" s="20"/>
    </row>
    <row r="20" spans="1:10" x14ac:dyDescent="0.25">
      <c r="A20" s="4" t="s">
        <v>57</v>
      </c>
      <c r="B20" s="4">
        <v>5</v>
      </c>
      <c r="C20" s="4">
        <v>806201.63684000005</v>
      </c>
      <c r="D20" s="13">
        <f t="shared" si="0"/>
        <v>500.95031728490767</v>
      </c>
      <c r="E20" s="13">
        <f t="shared" si="1"/>
        <v>11275.878481976739</v>
      </c>
      <c r="F20" s="14">
        <v>63.299999999999955</v>
      </c>
      <c r="G20" s="14">
        <f t="shared" si="2"/>
        <v>1331.5</v>
      </c>
      <c r="H20" s="20">
        <v>1357</v>
      </c>
      <c r="I20" s="20"/>
      <c r="J20" s="20"/>
    </row>
    <row r="21" spans="1:10" x14ac:dyDescent="0.25">
      <c r="A21" s="4" t="s">
        <v>11</v>
      </c>
      <c r="B21" s="4">
        <v>7</v>
      </c>
      <c r="C21" s="4">
        <v>1593850.28789</v>
      </c>
      <c r="D21" s="13">
        <v>987.9</v>
      </c>
      <c r="E21" s="13">
        <f t="shared" si="1"/>
        <v>12263.778481976738</v>
      </c>
      <c r="F21" s="15">
        <v>105</v>
      </c>
      <c r="G21" s="14">
        <f t="shared" si="2"/>
        <v>1436.5</v>
      </c>
      <c r="H21" s="20">
        <v>1357</v>
      </c>
      <c r="I21" s="20"/>
      <c r="J21" s="20"/>
    </row>
    <row r="22" spans="1:10" x14ac:dyDescent="0.25">
      <c r="A22" s="4" t="s">
        <v>50</v>
      </c>
      <c r="B22" s="4">
        <v>11</v>
      </c>
      <c r="C22" s="4">
        <v>10063195.367799999</v>
      </c>
      <c r="D22" s="13">
        <v>6043.21</v>
      </c>
      <c r="E22" s="13">
        <f t="shared" si="1"/>
        <v>18306.988481976739</v>
      </c>
      <c r="F22" s="14">
        <v>371.94000000000005</v>
      </c>
      <c r="G22" s="14">
        <f t="shared" si="2"/>
        <v>1808.44</v>
      </c>
      <c r="H22" s="20">
        <v>1357</v>
      </c>
      <c r="I22" s="20"/>
      <c r="J22" s="20"/>
    </row>
    <row r="23" spans="1:10" x14ac:dyDescent="0.25">
      <c r="A23" s="4" t="s">
        <v>103</v>
      </c>
      <c r="B23" s="4">
        <v>7</v>
      </c>
      <c r="C23" s="4">
        <v>630378.10044499999</v>
      </c>
      <c r="D23" s="13">
        <f t="shared" si="0"/>
        <v>391.69867065161009</v>
      </c>
      <c r="E23" s="13">
        <f t="shared" si="1"/>
        <v>18698.68715262835</v>
      </c>
      <c r="F23" s="14">
        <v>32.900000000000091</v>
      </c>
      <c r="G23" s="14">
        <f t="shared" si="2"/>
        <v>1841.3400000000001</v>
      </c>
      <c r="H23" s="20">
        <v>1357</v>
      </c>
      <c r="I23" s="20">
        <v>2807</v>
      </c>
      <c r="J23" s="20"/>
    </row>
    <row r="24" spans="1:10" x14ac:dyDescent="0.25">
      <c r="A24" s="4" t="s">
        <v>137</v>
      </c>
      <c r="B24" s="4">
        <v>16</v>
      </c>
      <c r="C24" s="4">
        <v>2961065.6468099998</v>
      </c>
      <c r="D24" s="13">
        <v>1783.22</v>
      </c>
      <c r="E24" s="13">
        <f t="shared" si="1"/>
        <v>20481.907152628351</v>
      </c>
      <c r="F24" s="14">
        <v>305.28999999999996</v>
      </c>
      <c r="G24" s="14">
        <f t="shared" si="2"/>
        <v>2146.63</v>
      </c>
      <c r="H24" s="20"/>
      <c r="I24" s="20">
        <v>2807</v>
      </c>
      <c r="J24" s="20"/>
    </row>
    <row r="25" spans="1:10" x14ac:dyDescent="0.25">
      <c r="A25" s="4" t="s">
        <v>98</v>
      </c>
      <c r="B25" s="4">
        <v>19</v>
      </c>
      <c r="C25" s="4">
        <v>2402537.3209199999</v>
      </c>
      <c r="D25" s="13">
        <v>1489.94</v>
      </c>
      <c r="E25" s="13">
        <f t="shared" si="1"/>
        <v>21971.84715262835</v>
      </c>
      <c r="F25" s="14">
        <v>125.75999999999976</v>
      </c>
      <c r="G25" s="14">
        <f t="shared" si="2"/>
        <v>2272.39</v>
      </c>
      <c r="H25" s="20"/>
      <c r="I25" s="20">
        <v>2807</v>
      </c>
      <c r="J25" s="20"/>
    </row>
    <row r="26" spans="1:10" x14ac:dyDescent="0.25">
      <c r="A26" s="4" t="s">
        <v>108</v>
      </c>
      <c r="B26" s="4">
        <v>10</v>
      </c>
      <c r="C26" s="4">
        <v>913100.39054199995</v>
      </c>
      <c r="D26" s="13">
        <f t="shared" si="0"/>
        <v>567.37410277147308</v>
      </c>
      <c r="E26" s="13">
        <f t="shared" si="1"/>
        <v>22539.221255399822</v>
      </c>
      <c r="F26" s="14">
        <v>50.800000000000182</v>
      </c>
      <c r="G26" s="14">
        <f t="shared" si="2"/>
        <v>2323.19</v>
      </c>
      <c r="H26" s="20"/>
      <c r="I26" s="20">
        <v>2807</v>
      </c>
      <c r="J26" s="20"/>
    </row>
    <row r="27" spans="1:10" x14ac:dyDescent="0.25">
      <c r="A27" s="4" t="s">
        <v>85</v>
      </c>
      <c r="B27" s="4">
        <v>7</v>
      </c>
      <c r="C27" s="4">
        <v>361599.85118599999</v>
      </c>
      <c r="D27" s="13">
        <f t="shared" si="0"/>
        <v>224.68766113129601</v>
      </c>
      <c r="E27" s="13">
        <f t="shared" si="1"/>
        <v>22763.908916531116</v>
      </c>
      <c r="F27" s="14">
        <v>15.699999999999818</v>
      </c>
      <c r="G27" s="14">
        <f t="shared" si="2"/>
        <v>2338.89</v>
      </c>
      <c r="H27" s="20"/>
      <c r="I27" s="20">
        <v>2807</v>
      </c>
      <c r="J27" s="20"/>
    </row>
    <row r="28" spans="1:10" x14ac:dyDescent="0.25">
      <c r="A28" s="4" t="s">
        <v>75</v>
      </c>
      <c r="B28" s="4">
        <v>9</v>
      </c>
      <c r="C28" s="4">
        <v>178676.336759</v>
      </c>
      <c r="D28" s="13">
        <f t="shared" si="0"/>
        <v>111.02429404827659</v>
      </c>
      <c r="E28" s="13">
        <f t="shared" si="1"/>
        <v>22874.933210579391</v>
      </c>
      <c r="F28" s="18">
        <v>22.960000000000036</v>
      </c>
      <c r="G28" s="14">
        <f t="shared" si="2"/>
        <v>2361.85</v>
      </c>
      <c r="H28" s="20"/>
      <c r="I28" s="20">
        <v>2807</v>
      </c>
      <c r="J28" s="20"/>
    </row>
    <row r="29" spans="1:10" x14ac:dyDescent="0.25">
      <c r="A29" s="16" t="s">
        <v>64</v>
      </c>
      <c r="B29" s="16">
        <v>11</v>
      </c>
      <c r="C29" s="16">
        <v>1372096.68099</v>
      </c>
      <c r="D29" s="17">
        <v>852.57</v>
      </c>
      <c r="E29" s="13">
        <f t="shared" si="1"/>
        <v>23727.503210579391</v>
      </c>
      <c r="F29" s="18">
        <v>262</v>
      </c>
      <c r="G29" s="14">
        <f t="shared" si="2"/>
        <v>2623.85</v>
      </c>
      <c r="H29" s="20"/>
      <c r="I29" s="20">
        <v>2807</v>
      </c>
      <c r="J29" s="20">
        <v>3361</v>
      </c>
    </row>
    <row r="30" spans="1:10" x14ac:dyDescent="0.25">
      <c r="A30" s="4">
        <v>2012</v>
      </c>
      <c r="B30" s="4">
        <v>3</v>
      </c>
      <c r="C30" s="4">
        <v>1372096.68099</v>
      </c>
      <c r="D30" s="13">
        <v>235.58</v>
      </c>
      <c r="E30" s="13">
        <f t="shared" si="1"/>
        <v>23963.083210579392</v>
      </c>
      <c r="F30" s="14">
        <v>33.6</v>
      </c>
      <c r="G30" s="14">
        <f t="shared" si="2"/>
        <v>2657.45</v>
      </c>
      <c r="H30" s="20"/>
      <c r="I30" s="20">
        <v>2807</v>
      </c>
      <c r="J30" s="20">
        <v>3361</v>
      </c>
    </row>
    <row r="31" spans="1:10" x14ac:dyDescent="0.25">
      <c r="A31" s="4">
        <v>2013</v>
      </c>
      <c r="B31" s="4">
        <v>7</v>
      </c>
      <c r="C31" s="4"/>
      <c r="D31" s="13">
        <v>454.81</v>
      </c>
      <c r="E31" s="13">
        <f t="shared" si="1"/>
        <v>24417.893210579394</v>
      </c>
      <c r="F31" s="14"/>
      <c r="G31" s="14"/>
      <c r="H31" s="20"/>
      <c r="I31" s="20">
        <v>2807</v>
      </c>
      <c r="J31" s="20">
        <v>3361</v>
      </c>
    </row>
    <row r="32" spans="1:10" x14ac:dyDescent="0.25">
      <c r="A32" s="4">
        <v>2014</v>
      </c>
      <c r="B32" s="4">
        <v>6</v>
      </c>
      <c r="C32" s="4"/>
      <c r="D32" s="13">
        <v>86.13</v>
      </c>
      <c r="E32" s="13">
        <f t="shared" si="1"/>
        <v>24504.023210579395</v>
      </c>
      <c r="F32" s="14"/>
      <c r="G32" s="14"/>
      <c r="H32" s="20"/>
      <c r="I32" s="20">
        <v>2807</v>
      </c>
      <c r="J32" s="20">
        <v>3361</v>
      </c>
    </row>
    <row r="33" spans="1:10" x14ac:dyDescent="0.25">
      <c r="A33" s="4">
        <v>2015</v>
      </c>
      <c r="B33" s="4"/>
      <c r="C33" s="4"/>
      <c r="D33" s="13"/>
      <c r="E33" s="13"/>
      <c r="F33" s="14"/>
      <c r="G33" s="14"/>
      <c r="H33" s="20"/>
      <c r="I33" s="20"/>
      <c r="J33" s="20">
        <v>3361</v>
      </c>
    </row>
    <row r="34" spans="1:10" x14ac:dyDescent="0.25">
      <c r="A34" s="55"/>
      <c r="B34" s="55"/>
      <c r="C34" s="56"/>
      <c r="D34" s="57"/>
      <c r="E34" s="58"/>
    </row>
    <row r="35" spans="1:10" x14ac:dyDescent="0.25">
      <c r="A35" s="10" t="s">
        <v>590</v>
      </c>
    </row>
    <row r="36" spans="1:10" x14ac:dyDescent="0.25">
      <c r="A36" s="10" t="s">
        <v>593</v>
      </c>
    </row>
    <row r="37" spans="1:10" x14ac:dyDescent="0.25">
      <c r="A37" s="10" t="s">
        <v>594</v>
      </c>
    </row>
    <row r="38" spans="1:10" x14ac:dyDescent="0.25">
      <c r="B38" s="10" t="s">
        <v>592</v>
      </c>
    </row>
  </sheetData>
  <mergeCells count="1">
    <mergeCell ref="A3:E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1"/>
  <sheetViews>
    <sheetView topLeftCell="D1" workbookViewId="0">
      <selection activeCell="R9" sqref="R9"/>
    </sheetView>
  </sheetViews>
  <sheetFormatPr defaultRowHeight="15" x14ac:dyDescent="0.25"/>
  <cols>
    <col min="1" max="1" width="17.42578125" style="1" hidden="1" customWidth="1"/>
    <col min="2" max="2" width="20.7109375" style="1" hidden="1" customWidth="1"/>
    <col min="3" max="3" width="15" style="1" hidden="1" customWidth="1"/>
    <col min="4" max="4" width="6.42578125" style="3" customWidth="1"/>
    <col min="5" max="5" width="12.42578125" style="1" customWidth="1"/>
    <col min="6" max="6" width="21.28515625" style="1" hidden="1" customWidth="1"/>
    <col min="7" max="7" width="36.140625" style="1" customWidth="1"/>
    <col min="8" max="8" width="22.85546875" style="1" hidden="1" customWidth="1"/>
    <col min="9" max="9" width="13.140625" style="3" customWidth="1"/>
    <col min="10" max="10" width="15.5703125" style="3" hidden="1" customWidth="1"/>
    <col min="11" max="11" width="15.5703125" customWidth="1"/>
    <col min="14" max="14" width="15.140625" customWidth="1"/>
    <col min="15" max="15" width="14.28515625" customWidth="1"/>
  </cols>
  <sheetData>
    <row r="1" spans="1:15" x14ac:dyDescent="0.25">
      <c r="D1" s="10" t="s">
        <v>581</v>
      </c>
      <c r="E1" s="3"/>
      <c r="F1" s="2"/>
      <c r="G1" s="2"/>
      <c r="H1"/>
    </row>
    <row r="2" spans="1:15" x14ac:dyDescent="0.25">
      <c r="D2" s="10" t="s">
        <v>582</v>
      </c>
      <c r="E2" s="3"/>
      <c r="F2" s="2"/>
      <c r="G2" s="2"/>
      <c r="H2"/>
    </row>
    <row r="3" spans="1:15" ht="75" customHeight="1" x14ac:dyDescent="0.25">
      <c r="D3" s="73" t="s">
        <v>689</v>
      </c>
      <c r="E3" s="74"/>
      <c r="F3" s="74"/>
      <c r="G3" s="74"/>
      <c r="H3" s="74"/>
    </row>
    <row r="4" spans="1:15" x14ac:dyDescent="0.25">
      <c r="D4" s="11"/>
    </row>
    <row r="5" spans="1:15" x14ac:dyDescent="0.25">
      <c r="D5" s="62"/>
      <c r="E5" s="63" t="s">
        <v>3</v>
      </c>
      <c r="F5" s="64" t="s">
        <v>690</v>
      </c>
      <c r="G5" s="64" t="s">
        <v>691</v>
      </c>
      <c r="H5" s="64" t="s">
        <v>692</v>
      </c>
      <c r="I5" s="64" t="s">
        <v>693</v>
      </c>
      <c r="J5" s="64" t="s">
        <v>694</v>
      </c>
      <c r="K5" s="64" t="s">
        <v>695</v>
      </c>
      <c r="L5" s="64" t="s">
        <v>696</v>
      </c>
      <c r="M5" s="64" t="s">
        <v>697</v>
      </c>
      <c r="N5" s="64" t="s">
        <v>698</v>
      </c>
      <c r="O5" s="63" t="s">
        <v>699</v>
      </c>
    </row>
    <row r="6" spans="1:15" s="8" customFormat="1" x14ac:dyDescent="0.25">
      <c r="A6" s="7" t="s">
        <v>0</v>
      </c>
      <c r="B6" s="7" t="s">
        <v>1</v>
      </c>
      <c r="C6" s="7" t="s">
        <v>2</v>
      </c>
      <c r="D6" s="62">
        <v>2004</v>
      </c>
      <c r="E6" s="65" t="s">
        <v>255</v>
      </c>
      <c r="F6" s="62" t="s">
        <v>304</v>
      </c>
      <c r="G6" s="62" t="s">
        <v>305</v>
      </c>
      <c r="H6" s="62" t="s">
        <v>647</v>
      </c>
      <c r="I6" s="62">
        <v>335436</v>
      </c>
      <c r="J6" s="62">
        <v>1356.241401</v>
      </c>
      <c r="K6" s="62" t="s">
        <v>700</v>
      </c>
      <c r="L6" s="62">
        <v>37.220363999999996</v>
      </c>
      <c r="M6" s="62">
        <v>-77.524929</v>
      </c>
      <c r="N6" s="62">
        <v>4758311.8898</v>
      </c>
      <c r="O6" s="66">
        <v>2956.6770172769156</v>
      </c>
    </row>
    <row r="7" spans="1:15" x14ac:dyDescent="0.25">
      <c r="A7" s="1" t="s">
        <v>194</v>
      </c>
      <c r="B7" s="1" t="s">
        <v>195</v>
      </c>
      <c r="C7" s="1" t="s">
        <v>196</v>
      </c>
      <c r="D7" s="62">
        <v>2004</v>
      </c>
      <c r="E7" s="65" t="s">
        <v>6</v>
      </c>
      <c r="F7" s="62" t="s">
        <v>59</v>
      </c>
      <c r="G7" s="62" t="s">
        <v>60</v>
      </c>
      <c r="H7" s="62" t="s">
        <v>701</v>
      </c>
      <c r="I7" s="62">
        <v>181017</v>
      </c>
      <c r="J7" s="62">
        <v>13.182377000000001</v>
      </c>
      <c r="K7" s="62" t="s">
        <v>702</v>
      </c>
      <c r="L7" s="62">
        <v>39.526778999999998</v>
      </c>
      <c r="M7" s="62">
        <v>-76.143214999999998</v>
      </c>
      <c r="N7" s="62">
        <v>39543.861137</v>
      </c>
      <c r="O7" s="66">
        <v>24.571408538558828</v>
      </c>
    </row>
    <row r="8" spans="1:15" x14ac:dyDescent="0.25">
      <c r="A8" s="1" t="s">
        <v>275</v>
      </c>
      <c r="C8" s="1" t="s">
        <v>276</v>
      </c>
      <c r="D8" s="62">
        <v>2004</v>
      </c>
      <c r="E8" s="65" t="s">
        <v>73</v>
      </c>
      <c r="F8" s="62" t="s">
        <v>457</v>
      </c>
      <c r="G8" s="62" t="s">
        <v>458</v>
      </c>
      <c r="H8" s="62" t="s">
        <v>402</v>
      </c>
      <c r="I8" s="62">
        <v>214429</v>
      </c>
      <c r="J8" s="62">
        <v>374.24561799999998</v>
      </c>
      <c r="K8" s="62" t="s">
        <v>703</v>
      </c>
      <c r="L8" s="62">
        <v>40.014485999999998</v>
      </c>
      <c r="M8" s="62">
        <v>-76.925782999999996</v>
      </c>
      <c r="N8" s="62">
        <v>342760.919459</v>
      </c>
      <c r="O8" s="66">
        <v>212.98169528515828</v>
      </c>
    </row>
    <row r="9" spans="1:15" x14ac:dyDescent="0.25">
      <c r="A9" s="1" t="s">
        <v>550</v>
      </c>
      <c r="C9" s="1" t="s">
        <v>551</v>
      </c>
      <c r="D9" s="62">
        <v>2004</v>
      </c>
      <c r="E9" s="65" t="s">
        <v>255</v>
      </c>
      <c r="F9" s="62" t="s">
        <v>325</v>
      </c>
      <c r="G9" s="62" t="s">
        <v>326</v>
      </c>
      <c r="H9" s="62" t="s">
        <v>704</v>
      </c>
      <c r="I9" s="62">
        <v>39058</v>
      </c>
      <c r="J9" s="62">
        <v>1602.0580130000001</v>
      </c>
      <c r="K9" s="62" t="s">
        <v>700</v>
      </c>
      <c r="L9" s="62">
        <v>38.323157000000002</v>
      </c>
      <c r="M9" s="62">
        <v>-77.489800000000002</v>
      </c>
      <c r="N9" s="62">
        <v>3615572.4485599999</v>
      </c>
      <c r="O9" s="66">
        <v>2246.6118679341757</v>
      </c>
    </row>
    <row r="10" spans="1:15" x14ac:dyDescent="0.25">
      <c r="A10" s="1" t="s">
        <v>252</v>
      </c>
      <c r="B10" s="1" t="s">
        <v>253</v>
      </c>
      <c r="C10" s="1" t="s">
        <v>254</v>
      </c>
      <c r="D10" s="62">
        <v>2004</v>
      </c>
      <c r="E10" s="65" t="s">
        <v>67</v>
      </c>
      <c r="F10" s="62" t="s">
        <v>544</v>
      </c>
      <c r="G10" s="62" t="s">
        <v>69</v>
      </c>
      <c r="H10" s="62" t="s">
        <v>705</v>
      </c>
      <c r="I10" s="62">
        <v>156192</v>
      </c>
      <c r="J10" s="62">
        <v>75.019418000000002</v>
      </c>
      <c r="K10" s="62">
        <v>2</v>
      </c>
      <c r="L10" s="62">
        <v>38.931914999999996</v>
      </c>
      <c r="M10" s="62">
        <v>-77.048501000000002</v>
      </c>
      <c r="N10" s="62">
        <v>1294.7741289999999</v>
      </c>
      <c r="O10" s="66">
        <v>0.80453509531085898</v>
      </c>
    </row>
    <row r="11" spans="1:15" x14ac:dyDescent="0.25">
      <c r="A11" s="1" t="s">
        <v>298</v>
      </c>
      <c r="B11" s="1" t="s">
        <v>299</v>
      </c>
      <c r="C11" s="1" t="s">
        <v>300</v>
      </c>
      <c r="D11" s="62">
        <v>2004</v>
      </c>
      <c r="E11" s="65" t="s">
        <v>73</v>
      </c>
      <c r="F11" s="62" t="s">
        <v>124</v>
      </c>
      <c r="G11" s="62" t="s">
        <v>125</v>
      </c>
      <c r="H11" s="62" t="s">
        <v>706</v>
      </c>
      <c r="I11" s="62">
        <v>257601</v>
      </c>
      <c r="J11" s="62">
        <v>307.058244</v>
      </c>
      <c r="K11" s="62" t="s">
        <v>703</v>
      </c>
      <c r="L11" s="62">
        <v>40.214070999999997</v>
      </c>
      <c r="M11" s="62">
        <v>-77.315134999999998</v>
      </c>
      <c r="N11" s="62">
        <v>75534.066502000001</v>
      </c>
      <c r="O11" s="66">
        <v>46.934678436414245</v>
      </c>
    </row>
    <row r="12" spans="1:15" x14ac:dyDescent="0.25">
      <c r="A12" s="1" t="s">
        <v>315</v>
      </c>
      <c r="B12" s="1" t="s">
        <v>316</v>
      </c>
      <c r="C12" s="1" t="s">
        <v>317</v>
      </c>
      <c r="D12" s="62">
        <v>2004</v>
      </c>
      <c r="E12" s="65" t="s">
        <v>6</v>
      </c>
      <c r="F12" s="62" t="s">
        <v>48</v>
      </c>
      <c r="G12" s="62" t="s">
        <v>49</v>
      </c>
      <c r="H12" s="62" t="s">
        <v>707</v>
      </c>
      <c r="I12" s="62">
        <v>181681</v>
      </c>
      <c r="J12" s="62">
        <v>42.601393000000002</v>
      </c>
      <c r="K12" s="62">
        <v>2</v>
      </c>
      <c r="L12" s="62">
        <v>39.246972999999997</v>
      </c>
      <c r="M12" s="62">
        <v>-75.817953000000003</v>
      </c>
      <c r="N12" s="62">
        <v>190066.13615199999</v>
      </c>
      <c r="O12" s="66">
        <v>118.10158508690439</v>
      </c>
    </row>
    <row r="13" spans="1:15" x14ac:dyDescent="0.25">
      <c r="A13" s="1" t="s">
        <v>41</v>
      </c>
      <c r="B13" s="1" t="s">
        <v>42</v>
      </c>
      <c r="C13" s="1" t="s">
        <v>43</v>
      </c>
      <c r="D13" s="62">
        <v>2004</v>
      </c>
      <c r="E13" s="65" t="s">
        <v>255</v>
      </c>
      <c r="F13" s="62" t="s">
        <v>567</v>
      </c>
      <c r="G13" s="62" t="s">
        <v>568</v>
      </c>
      <c r="H13" s="62" t="s">
        <v>708</v>
      </c>
      <c r="I13" s="62">
        <v>120874</v>
      </c>
      <c r="J13" s="62">
        <v>344.16644500000001</v>
      </c>
      <c r="K13" s="62" t="s">
        <v>703</v>
      </c>
      <c r="L13" s="62">
        <v>38.230902</v>
      </c>
      <c r="M13" s="62">
        <v>-78.927691999999993</v>
      </c>
      <c r="N13" s="62">
        <v>32026.711475</v>
      </c>
      <c r="O13" s="66">
        <v>19.900469735932226</v>
      </c>
    </row>
    <row r="14" spans="1:15" x14ac:dyDescent="0.25">
      <c r="A14" s="1" t="s">
        <v>552</v>
      </c>
      <c r="C14" s="1" t="s">
        <v>553</v>
      </c>
      <c r="D14" s="62">
        <v>2004</v>
      </c>
      <c r="E14" s="65" t="s">
        <v>255</v>
      </c>
      <c r="F14" s="62" t="s">
        <v>273</v>
      </c>
      <c r="G14" s="62" t="s">
        <v>274</v>
      </c>
      <c r="H14" s="62" t="s">
        <v>709</v>
      </c>
      <c r="I14" s="62">
        <v>96737</v>
      </c>
      <c r="J14" s="62">
        <v>1082.4545840000001</v>
      </c>
      <c r="K14" s="62" t="s">
        <v>700</v>
      </c>
      <c r="L14" s="62">
        <v>38.3371</v>
      </c>
      <c r="M14" s="62">
        <v>-78.728849999999994</v>
      </c>
      <c r="N14" s="62">
        <v>667895.96732099995</v>
      </c>
      <c r="O14" s="66">
        <v>415.01118511021707</v>
      </c>
    </row>
    <row r="15" spans="1:15" x14ac:dyDescent="0.25">
      <c r="A15" s="1" t="s">
        <v>499</v>
      </c>
      <c r="C15" s="1" t="s">
        <v>500</v>
      </c>
      <c r="D15" s="62">
        <v>2004</v>
      </c>
      <c r="E15" s="65" t="s">
        <v>73</v>
      </c>
      <c r="F15" s="62" t="s">
        <v>208</v>
      </c>
      <c r="G15" s="62" t="s">
        <v>208</v>
      </c>
      <c r="H15" s="62" t="s">
        <v>710</v>
      </c>
      <c r="I15" s="62">
        <v>298294</v>
      </c>
      <c r="J15" s="62">
        <v>0.31007899999999999</v>
      </c>
      <c r="K15" s="62" t="s">
        <v>711</v>
      </c>
      <c r="L15" s="62">
        <v>40.622785999999998</v>
      </c>
      <c r="M15" s="62">
        <v>-76.403120999999999</v>
      </c>
      <c r="N15" s="62">
        <v>706.18303800000001</v>
      </c>
      <c r="O15" s="66">
        <v>0.438801660505098</v>
      </c>
    </row>
    <row r="16" spans="1:15" ht="15.75" thickBot="1" x14ac:dyDescent="0.3">
      <c r="A16" s="1" t="s">
        <v>495</v>
      </c>
      <c r="C16" s="1" t="s">
        <v>496</v>
      </c>
      <c r="D16" s="62">
        <v>2004</v>
      </c>
      <c r="E16" s="65" t="s">
        <v>67</v>
      </c>
      <c r="F16" s="62" t="s">
        <v>68</v>
      </c>
      <c r="G16" s="62" t="s">
        <v>69</v>
      </c>
      <c r="H16" s="62" t="s">
        <v>705</v>
      </c>
      <c r="I16" s="62">
        <v>156192</v>
      </c>
      <c r="J16" s="62">
        <v>75.019418000000002</v>
      </c>
      <c r="K16" s="62">
        <v>2</v>
      </c>
      <c r="L16" s="62">
        <v>38.922879000000002</v>
      </c>
      <c r="M16" s="62">
        <v>-77.048435999999995</v>
      </c>
      <c r="N16" s="62">
        <v>1892.9609379999999</v>
      </c>
      <c r="O16" s="67">
        <v>1.176231031005998</v>
      </c>
    </row>
    <row r="17" spans="1:15" ht="15.75" thickBot="1" x14ac:dyDescent="0.3">
      <c r="A17" s="1" t="s">
        <v>51</v>
      </c>
      <c r="B17" s="1" t="s">
        <v>52</v>
      </c>
      <c r="C17" s="1" t="s">
        <v>53</v>
      </c>
      <c r="D17" s="62"/>
      <c r="E17" s="65"/>
      <c r="F17" s="62"/>
      <c r="G17" s="62"/>
      <c r="H17" s="62"/>
      <c r="I17" s="62"/>
      <c r="J17" s="62"/>
      <c r="K17" s="62"/>
      <c r="L17" s="62"/>
      <c r="M17" s="62"/>
      <c r="N17" s="68"/>
      <c r="O17" s="69">
        <f>SUM(O6:O16)</f>
        <v>6043.209475191099</v>
      </c>
    </row>
    <row r="18" spans="1:15" x14ac:dyDescent="0.25">
      <c r="A18" s="1" t="s">
        <v>487</v>
      </c>
      <c r="C18" s="1" t="s">
        <v>488</v>
      </c>
      <c r="D18" s="62"/>
      <c r="E18" s="65"/>
      <c r="F18" s="62"/>
      <c r="G18" s="62"/>
      <c r="H18" s="62"/>
      <c r="I18" s="62"/>
      <c r="J18" s="62"/>
      <c r="K18" s="62"/>
      <c r="L18" s="62"/>
      <c r="M18" s="62"/>
      <c r="N18" s="62"/>
      <c r="O18" s="70"/>
    </row>
    <row r="19" spans="1:15" x14ac:dyDescent="0.25">
      <c r="A19" s="1" t="s">
        <v>501</v>
      </c>
      <c r="C19" s="1" t="s">
        <v>502</v>
      </c>
      <c r="D19" s="62"/>
      <c r="E19" s="63" t="s">
        <v>3</v>
      </c>
      <c r="F19" s="64" t="s">
        <v>690</v>
      </c>
      <c r="G19" s="64" t="s">
        <v>691</v>
      </c>
      <c r="H19" s="64" t="s">
        <v>692</v>
      </c>
      <c r="I19" s="64" t="s">
        <v>693</v>
      </c>
      <c r="J19" s="64" t="s">
        <v>694</v>
      </c>
      <c r="K19" s="64" t="s">
        <v>695</v>
      </c>
      <c r="L19" s="64" t="s">
        <v>696</v>
      </c>
      <c r="M19" s="64" t="s">
        <v>697</v>
      </c>
      <c r="N19" s="64" t="s">
        <v>698</v>
      </c>
      <c r="O19" s="63" t="s">
        <v>699</v>
      </c>
    </row>
    <row r="20" spans="1:15" x14ac:dyDescent="0.25">
      <c r="A20" s="1" t="s">
        <v>482</v>
      </c>
      <c r="C20" s="1" t="s">
        <v>483</v>
      </c>
      <c r="D20" s="62">
        <v>2005</v>
      </c>
      <c r="E20" s="65" t="s">
        <v>6</v>
      </c>
      <c r="F20" s="62" t="s">
        <v>530</v>
      </c>
      <c r="G20" s="62" t="s">
        <v>530</v>
      </c>
      <c r="H20" s="62" t="s">
        <v>712</v>
      </c>
      <c r="I20" s="62">
        <v>203835</v>
      </c>
      <c r="J20" s="62">
        <v>189.00546199999999</v>
      </c>
      <c r="K20" s="62">
        <v>2</v>
      </c>
      <c r="L20" s="62">
        <v>39.695349</v>
      </c>
      <c r="M20" s="62">
        <v>-76.127319</v>
      </c>
      <c r="N20" s="62">
        <v>128.703125</v>
      </c>
      <c r="O20" s="66">
        <v>7.9972389484375003E-2</v>
      </c>
    </row>
    <row r="21" spans="1:15" x14ac:dyDescent="0.25">
      <c r="A21" s="1" t="s">
        <v>497</v>
      </c>
      <c r="C21" s="1" t="s">
        <v>498</v>
      </c>
      <c r="D21" s="62">
        <v>2005</v>
      </c>
      <c r="E21" s="65" t="s">
        <v>73</v>
      </c>
      <c r="F21" s="62" t="s">
        <v>223</v>
      </c>
      <c r="G21" s="62" t="s">
        <v>159</v>
      </c>
      <c r="H21" s="62" t="s">
        <v>713</v>
      </c>
      <c r="I21" s="62">
        <v>210589</v>
      </c>
      <c r="J21" s="62">
        <v>14.124196</v>
      </c>
      <c r="K21" s="62" t="s">
        <v>702</v>
      </c>
      <c r="L21" s="62">
        <v>39.919815</v>
      </c>
      <c r="M21" s="62">
        <v>-77.454777000000007</v>
      </c>
      <c r="N21" s="62">
        <v>14143.794964999999</v>
      </c>
      <c r="O21" s="66">
        <v>8.7885440211970138</v>
      </c>
    </row>
    <row r="22" spans="1:15" x14ac:dyDescent="0.25">
      <c r="A22" s="1" t="s">
        <v>20</v>
      </c>
      <c r="B22" s="1" t="s">
        <v>21</v>
      </c>
      <c r="C22" s="1" t="s">
        <v>22</v>
      </c>
      <c r="D22" s="62">
        <v>2005</v>
      </c>
      <c r="E22" s="65" t="s">
        <v>73</v>
      </c>
      <c r="F22" s="62" t="s">
        <v>441</v>
      </c>
      <c r="G22" s="62" t="s">
        <v>442</v>
      </c>
      <c r="H22" s="62" t="s">
        <v>714</v>
      </c>
      <c r="I22" s="62">
        <v>261616</v>
      </c>
      <c r="J22" s="62">
        <v>17.462899</v>
      </c>
      <c r="K22" s="62" t="s">
        <v>702</v>
      </c>
      <c r="L22" s="62">
        <v>40.153041000000002</v>
      </c>
      <c r="M22" s="62">
        <v>-76.754509999999996</v>
      </c>
      <c r="N22" s="62">
        <v>63713.816186999997</v>
      </c>
      <c r="O22" s="66">
        <v>39.589917677932377</v>
      </c>
    </row>
    <row r="23" spans="1:15" x14ac:dyDescent="0.25">
      <c r="A23" s="1" t="s">
        <v>480</v>
      </c>
      <c r="C23" s="1" t="s">
        <v>481</v>
      </c>
      <c r="D23" s="62">
        <v>2005</v>
      </c>
      <c r="E23" s="65" t="s">
        <v>73</v>
      </c>
      <c r="F23" s="62" t="s">
        <v>466</v>
      </c>
      <c r="G23" s="62" t="s">
        <v>467</v>
      </c>
      <c r="H23" s="62" t="s">
        <v>715</v>
      </c>
      <c r="I23" s="62">
        <v>244910</v>
      </c>
      <c r="J23" s="62">
        <v>3.5868999999999998E-2</v>
      </c>
      <c r="K23" s="62" t="s">
        <v>711</v>
      </c>
      <c r="L23" s="62">
        <v>40.387805</v>
      </c>
      <c r="M23" s="62">
        <v>-78.336500000000001</v>
      </c>
      <c r="N23" s="62">
        <v>54.382358000000004</v>
      </c>
      <c r="O23" s="66">
        <v>3.3791620172818004E-2</v>
      </c>
    </row>
    <row r="24" spans="1:15" x14ac:dyDescent="0.25">
      <c r="A24" s="1" t="s">
        <v>35</v>
      </c>
      <c r="B24" s="1" t="s">
        <v>36</v>
      </c>
      <c r="C24" s="1" t="s">
        <v>37</v>
      </c>
      <c r="D24" s="62">
        <v>2005</v>
      </c>
      <c r="E24" s="65" t="s">
        <v>73</v>
      </c>
      <c r="F24" s="62" t="s">
        <v>101</v>
      </c>
      <c r="G24" s="62" t="s">
        <v>102</v>
      </c>
      <c r="H24" s="62" t="s">
        <v>716</v>
      </c>
      <c r="I24" s="62">
        <v>246415</v>
      </c>
      <c r="J24" s="62">
        <v>13.31593</v>
      </c>
      <c r="K24" s="62" t="s">
        <v>702</v>
      </c>
      <c r="L24" s="62">
        <v>40.979613999999998</v>
      </c>
      <c r="M24" s="62">
        <v>-77.856530000000006</v>
      </c>
      <c r="N24" s="62">
        <v>31529.191647</v>
      </c>
      <c r="O24" s="66">
        <v>19.591325342888037</v>
      </c>
    </row>
    <row r="25" spans="1:15" x14ac:dyDescent="0.25">
      <c r="A25" s="1" t="s">
        <v>312</v>
      </c>
      <c r="B25" s="1" t="s">
        <v>313</v>
      </c>
      <c r="C25" s="1" t="s">
        <v>314</v>
      </c>
      <c r="D25" s="62">
        <v>2005</v>
      </c>
      <c r="E25" s="65" t="s">
        <v>255</v>
      </c>
      <c r="F25" s="62" t="s">
        <v>286</v>
      </c>
      <c r="G25" s="62" t="s">
        <v>287</v>
      </c>
      <c r="H25" s="62" t="s">
        <v>287</v>
      </c>
      <c r="I25" s="62">
        <v>139749</v>
      </c>
      <c r="J25" s="62">
        <v>411.420615</v>
      </c>
      <c r="K25" s="62" t="s">
        <v>703</v>
      </c>
      <c r="L25" s="62">
        <v>38.306429000000001</v>
      </c>
      <c r="M25" s="62">
        <v>-78.894977999999995</v>
      </c>
      <c r="N25" s="62">
        <v>454190.026862</v>
      </c>
      <c r="O25" s="66">
        <v>282.2205111812678</v>
      </c>
    </row>
    <row r="26" spans="1:15" ht="15.75" thickBot="1" x14ac:dyDescent="0.3">
      <c r="A26" s="1" t="s">
        <v>38</v>
      </c>
      <c r="B26" s="1" t="s">
        <v>39</v>
      </c>
      <c r="C26" s="1" t="s">
        <v>40</v>
      </c>
      <c r="D26" s="62">
        <v>2005</v>
      </c>
      <c r="E26" s="65" t="s">
        <v>73</v>
      </c>
      <c r="F26" s="62" t="s">
        <v>463</v>
      </c>
      <c r="G26" s="62" t="s">
        <v>159</v>
      </c>
      <c r="H26" s="62" t="s">
        <v>713</v>
      </c>
      <c r="I26" s="62">
        <v>208247</v>
      </c>
      <c r="J26" s="62">
        <v>94.969316000000006</v>
      </c>
      <c r="K26" s="62">
        <v>2</v>
      </c>
      <c r="L26" s="62">
        <v>39.961108000000003</v>
      </c>
      <c r="M26" s="62">
        <v>-77.648525000000006</v>
      </c>
      <c r="N26" s="62">
        <v>66617.286619999999</v>
      </c>
      <c r="O26" s="67">
        <v>41.394050004356018</v>
      </c>
    </row>
    <row r="27" spans="1:15" ht="15.75" thickBot="1" x14ac:dyDescent="0.3">
      <c r="A27" s="1" t="s">
        <v>16</v>
      </c>
      <c r="B27" s="1" t="s">
        <v>17</v>
      </c>
      <c r="C27" s="1" t="s">
        <v>18</v>
      </c>
      <c r="D27" s="62"/>
      <c r="E27" s="65"/>
      <c r="F27" s="62"/>
      <c r="G27" s="62"/>
      <c r="H27" s="62"/>
      <c r="I27" s="62"/>
      <c r="J27" s="62"/>
      <c r="K27" s="62"/>
      <c r="L27" s="62"/>
      <c r="M27" s="62"/>
      <c r="N27" s="68"/>
      <c r="O27" s="69">
        <f>SUM(O20:O26)</f>
        <v>391.69811223729846</v>
      </c>
    </row>
    <row r="28" spans="1:15" x14ac:dyDescent="0.25">
      <c r="A28" s="1" t="s">
        <v>485</v>
      </c>
      <c r="C28" s="1" t="s">
        <v>486</v>
      </c>
      <c r="D28" s="62"/>
      <c r="E28" s="65"/>
      <c r="F28" s="62"/>
      <c r="G28" s="62"/>
      <c r="H28" s="62"/>
      <c r="I28" s="62"/>
      <c r="J28" s="62"/>
      <c r="K28" s="62"/>
      <c r="L28" s="62"/>
      <c r="M28" s="62"/>
      <c r="N28" s="62"/>
      <c r="O28" s="70"/>
    </row>
    <row r="29" spans="1:15" x14ac:dyDescent="0.25">
      <c r="A29" s="1" t="s">
        <v>507</v>
      </c>
      <c r="C29" s="1" t="s">
        <v>508</v>
      </c>
      <c r="D29" s="62"/>
      <c r="E29" s="63" t="s">
        <v>3</v>
      </c>
      <c r="F29" s="64" t="s">
        <v>690</v>
      </c>
      <c r="G29" s="64" t="s">
        <v>691</v>
      </c>
      <c r="H29" s="64" t="s">
        <v>692</v>
      </c>
      <c r="I29" s="64" t="s">
        <v>693</v>
      </c>
      <c r="J29" s="64" t="s">
        <v>694</v>
      </c>
      <c r="K29" s="64" t="s">
        <v>695</v>
      </c>
      <c r="L29" s="64" t="s">
        <v>696</v>
      </c>
      <c r="M29" s="64" t="s">
        <v>697</v>
      </c>
      <c r="N29" s="64" t="s">
        <v>698</v>
      </c>
      <c r="O29" s="63" t="s">
        <v>699</v>
      </c>
    </row>
    <row r="30" spans="1:15" x14ac:dyDescent="0.25">
      <c r="A30" s="1" t="s">
        <v>475</v>
      </c>
      <c r="C30" s="1" t="s">
        <v>476</v>
      </c>
      <c r="D30" s="62">
        <v>2006</v>
      </c>
      <c r="E30" s="65" t="s">
        <v>73</v>
      </c>
      <c r="F30" s="62" t="s">
        <v>379</v>
      </c>
      <c r="G30" s="62" t="s">
        <v>380</v>
      </c>
      <c r="H30" s="62" t="s">
        <v>380</v>
      </c>
      <c r="I30" s="62">
        <v>266477</v>
      </c>
      <c r="J30" s="62">
        <v>14.779681999999999</v>
      </c>
      <c r="K30" s="62" t="s">
        <v>702</v>
      </c>
      <c r="L30" s="62">
        <v>41.299413999999999</v>
      </c>
      <c r="M30" s="62">
        <v>-75.931849999999997</v>
      </c>
      <c r="N30" s="62">
        <v>449.125</v>
      </c>
      <c r="O30" s="66">
        <v>0.27907325037500003</v>
      </c>
    </row>
    <row r="31" spans="1:15" x14ac:dyDescent="0.25">
      <c r="A31" s="1" t="s">
        <v>519</v>
      </c>
      <c r="C31" s="1" t="s">
        <v>520</v>
      </c>
      <c r="D31" s="62">
        <v>2006</v>
      </c>
      <c r="E31" s="65" t="s">
        <v>73</v>
      </c>
      <c r="F31" s="62" t="s">
        <v>395</v>
      </c>
      <c r="G31" s="62" t="s">
        <v>80</v>
      </c>
      <c r="H31" s="62" t="s">
        <v>80</v>
      </c>
      <c r="I31" s="62">
        <v>214147</v>
      </c>
      <c r="J31" s="62">
        <v>65.695282000000006</v>
      </c>
      <c r="K31" s="62">
        <v>2</v>
      </c>
      <c r="L31" s="62">
        <v>40.014465999999999</v>
      </c>
      <c r="M31" s="62">
        <v>-76.130053000000004</v>
      </c>
      <c r="N31" s="62">
        <v>26009.533243000002</v>
      </c>
      <c r="O31" s="66">
        <v>16.161569680736154</v>
      </c>
    </row>
    <row r="32" spans="1:15" x14ac:dyDescent="0.25">
      <c r="A32" s="1" t="s">
        <v>261</v>
      </c>
      <c r="B32" s="1" t="s">
        <v>262</v>
      </c>
      <c r="C32" s="1" t="s">
        <v>263</v>
      </c>
      <c r="D32" s="62">
        <v>2006</v>
      </c>
      <c r="E32" s="65" t="s">
        <v>73</v>
      </c>
      <c r="F32" s="62" t="s">
        <v>411</v>
      </c>
      <c r="G32" s="62" t="s">
        <v>412</v>
      </c>
      <c r="H32" s="62" t="s">
        <v>412</v>
      </c>
      <c r="I32" s="62">
        <v>242070</v>
      </c>
      <c r="J32" s="62">
        <v>8.3684170000000009</v>
      </c>
      <c r="K32" s="62" t="s">
        <v>702</v>
      </c>
      <c r="L32" s="62">
        <v>40.557085999999998</v>
      </c>
      <c r="M32" s="62">
        <v>-77.683768000000001</v>
      </c>
      <c r="N32" s="62">
        <v>29892.754721000001</v>
      </c>
      <c r="O32" s="66">
        <v>18.574490893742492</v>
      </c>
    </row>
    <row r="33" spans="1:15" x14ac:dyDescent="0.25">
      <c r="A33" s="1" t="s">
        <v>491</v>
      </c>
      <c r="C33" s="1" t="s">
        <v>492</v>
      </c>
      <c r="D33" s="62">
        <v>2006</v>
      </c>
      <c r="E33" s="65" t="s">
        <v>73</v>
      </c>
      <c r="F33" s="62" t="s">
        <v>136</v>
      </c>
      <c r="G33" s="62" t="s">
        <v>132</v>
      </c>
      <c r="H33" s="62" t="s">
        <v>133</v>
      </c>
      <c r="I33" s="62">
        <v>294494</v>
      </c>
      <c r="J33" s="62">
        <v>186.93360000000001</v>
      </c>
      <c r="K33" s="62">
        <v>2</v>
      </c>
      <c r="L33" s="62">
        <v>40.164844000000002</v>
      </c>
      <c r="M33" s="62">
        <v>-76.911400999999998</v>
      </c>
      <c r="N33" s="62">
        <v>94387.048049000005</v>
      </c>
      <c r="O33" s="66">
        <v>58.649374433255183</v>
      </c>
    </row>
    <row r="34" spans="1:15" x14ac:dyDescent="0.25">
      <c r="A34" s="1" t="s">
        <v>478</v>
      </c>
      <c r="C34" s="1" t="s">
        <v>479</v>
      </c>
      <c r="D34" s="62">
        <v>2006</v>
      </c>
      <c r="E34" s="65" t="s">
        <v>73</v>
      </c>
      <c r="F34" s="62" t="s">
        <v>398</v>
      </c>
      <c r="G34" s="62" t="s">
        <v>150</v>
      </c>
      <c r="H34" s="62" t="s">
        <v>150</v>
      </c>
      <c r="I34" s="62">
        <v>266633</v>
      </c>
      <c r="J34" s="62">
        <v>560.35674300000005</v>
      </c>
      <c r="K34" s="62" t="s">
        <v>703</v>
      </c>
      <c r="L34" s="62">
        <v>40.205848000000003</v>
      </c>
      <c r="M34" s="62">
        <v>-76.714067</v>
      </c>
      <c r="N34" s="62">
        <v>163538.89758799999</v>
      </c>
      <c r="O34" s="66">
        <v>101.61832833315314</v>
      </c>
    </row>
    <row r="35" spans="1:15" x14ac:dyDescent="0.25">
      <c r="A35" s="1" t="s">
        <v>505</v>
      </c>
      <c r="C35" s="1" t="s">
        <v>506</v>
      </c>
      <c r="D35" s="62">
        <v>2006</v>
      </c>
      <c r="E35" s="65" t="s">
        <v>73</v>
      </c>
      <c r="F35" s="62" t="s">
        <v>219</v>
      </c>
      <c r="G35" s="62" t="s">
        <v>220</v>
      </c>
      <c r="H35" s="62" t="s">
        <v>717</v>
      </c>
      <c r="I35" s="62">
        <v>297160</v>
      </c>
      <c r="J35" s="62">
        <v>291.87160999999998</v>
      </c>
      <c r="K35" s="62" t="s">
        <v>703</v>
      </c>
      <c r="L35" s="62">
        <v>40.878979000000001</v>
      </c>
      <c r="M35" s="62">
        <v>-77.135166999999996</v>
      </c>
      <c r="N35" s="62">
        <v>382899.30457899999</v>
      </c>
      <c r="O35" s="66">
        <v>237.92252378555781</v>
      </c>
    </row>
    <row r="36" spans="1:15" x14ac:dyDescent="0.25">
      <c r="A36" s="1" t="s">
        <v>503</v>
      </c>
      <c r="C36" s="1" t="s">
        <v>504</v>
      </c>
      <c r="D36" s="62">
        <v>2006</v>
      </c>
      <c r="E36" s="65" t="s">
        <v>73</v>
      </c>
      <c r="F36" s="62" t="s">
        <v>383</v>
      </c>
      <c r="G36" s="62" t="s">
        <v>384</v>
      </c>
      <c r="H36" s="62" t="s">
        <v>715</v>
      </c>
      <c r="I36" s="62">
        <v>238735</v>
      </c>
      <c r="J36" s="62">
        <v>0.67672100000000002</v>
      </c>
      <c r="K36" s="62" t="s">
        <v>711</v>
      </c>
      <c r="L36" s="62">
        <v>40.236528999999997</v>
      </c>
      <c r="M36" s="62">
        <v>-77.888572999999994</v>
      </c>
      <c r="N36" s="62">
        <v>1790.7626540000001</v>
      </c>
      <c r="O36" s="66">
        <v>1.1127279810786341</v>
      </c>
    </row>
    <row r="37" spans="1:15" x14ac:dyDescent="0.25">
      <c r="A37" s="1" t="s">
        <v>160</v>
      </c>
      <c r="C37" s="1" t="s">
        <v>161</v>
      </c>
      <c r="D37" s="62">
        <v>2006</v>
      </c>
      <c r="E37" s="65" t="s">
        <v>73</v>
      </c>
      <c r="F37" s="62" t="s">
        <v>401</v>
      </c>
      <c r="G37" s="62" t="s">
        <v>402</v>
      </c>
      <c r="H37" s="62" t="s">
        <v>402</v>
      </c>
      <c r="I37" s="62">
        <v>215700</v>
      </c>
      <c r="J37" s="62">
        <v>98.153771000000006</v>
      </c>
      <c r="K37" s="62">
        <v>2</v>
      </c>
      <c r="L37" s="62">
        <v>39.906695999999997</v>
      </c>
      <c r="M37" s="62">
        <v>-77.100036000000003</v>
      </c>
      <c r="N37" s="62">
        <v>372943.68600799999</v>
      </c>
      <c r="O37" s="66">
        <v>231.73639111847697</v>
      </c>
    </row>
    <row r="38" spans="1:15" x14ac:dyDescent="0.25">
      <c r="A38" s="1" t="s">
        <v>12</v>
      </c>
      <c r="B38" s="1" t="s">
        <v>13</v>
      </c>
      <c r="C38" s="1" t="s">
        <v>14</v>
      </c>
      <c r="D38" s="62">
        <v>2006</v>
      </c>
      <c r="E38" s="65" t="s">
        <v>73</v>
      </c>
      <c r="F38" s="62" t="s">
        <v>342</v>
      </c>
      <c r="G38" s="62" t="s">
        <v>343</v>
      </c>
      <c r="H38" s="62" t="s">
        <v>715</v>
      </c>
      <c r="I38" s="62">
        <v>211323</v>
      </c>
      <c r="J38" s="62">
        <v>0.36687399999999998</v>
      </c>
      <c r="K38" s="62" t="s">
        <v>711</v>
      </c>
      <c r="L38" s="62">
        <v>40.122103000000003</v>
      </c>
      <c r="M38" s="62">
        <v>-76.816502</v>
      </c>
      <c r="N38" s="62">
        <v>1983.132044</v>
      </c>
      <c r="O38" s="66">
        <v>1.2322607413123239</v>
      </c>
    </row>
    <row r="39" spans="1:15" x14ac:dyDescent="0.25">
      <c r="A39" s="1" t="s">
        <v>181</v>
      </c>
      <c r="B39" s="1" t="s">
        <v>182</v>
      </c>
      <c r="C39" s="1" t="s">
        <v>183</v>
      </c>
      <c r="D39" s="62">
        <v>2006</v>
      </c>
      <c r="E39" s="65" t="s">
        <v>73</v>
      </c>
      <c r="F39" s="62" t="s">
        <v>391</v>
      </c>
      <c r="G39" s="62" t="s">
        <v>392</v>
      </c>
      <c r="H39" s="62" t="s">
        <v>392</v>
      </c>
      <c r="I39" s="62">
        <v>280221</v>
      </c>
      <c r="J39" s="62">
        <v>17.812244</v>
      </c>
      <c r="K39" s="62" t="s">
        <v>702</v>
      </c>
      <c r="L39" s="62">
        <v>40.251736999999999</v>
      </c>
      <c r="M39" s="62">
        <v>-77.007337000000007</v>
      </c>
      <c r="N39" s="62">
        <v>11595.296977</v>
      </c>
      <c r="O39" s="66">
        <v>7.2049812778954667</v>
      </c>
    </row>
    <row r="40" spans="1:15" x14ac:dyDescent="0.25">
      <c r="A40" s="1" t="s">
        <v>169</v>
      </c>
      <c r="B40" s="1" t="s">
        <v>170</v>
      </c>
      <c r="C40" s="1" t="s">
        <v>171</v>
      </c>
      <c r="D40" s="62">
        <v>2006</v>
      </c>
      <c r="E40" s="65" t="s">
        <v>73</v>
      </c>
      <c r="F40" s="62" t="s">
        <v>337</v>
      </c>
      <c r="G40" s="62" t="s">
        <v>338</v>
      </c>
      <c r="H40" s="62" t="s">
        <v>715</v>
      </c>
      <c r="I40" s="62">
        <v>284853</v>
      </c>
      <c r="J40" s="62">
        <v>0.49579400000000001</v>
      </c>
      <c r="K40" s="62" t="s">
        <v>711</v>
      </c>
      <c r="L40" s="62">
        <v>41.848768999999997</v>
      </c>
      <c r="M40" s="62">
        <v>-76.532974999999993</v>
      </c>
      <c r="N40" s="62">
        <v>174.79813100000001</v>
      </c>
      <c r="O40" s="66">
        <v>0.10861448945760101</v>
      </c>
    </row>
    <row r="41" spans="1:15" x14ac:dyDescent="0.25">
      <c r="A41" s="1" t="s">
        <v>431</v>
      </c>
      <c r="C41" s="1" t="s">
        <v>432</v>
      </c>
      <c r="D41" s="62">
        <v>2006</v>
      </c>
      <c r="E41" s="65" t="s">
        <v>73</v>
      </c>
      <c r="F41" s="62" t="s">
        <v>387</v>
      </c>
      <c r="G41" s="62" t="s">
        <v>388</v>
      </c>
      <c r="H41" s="62" t="s">
        <v>388</v>
      </c>
      <c r="I41" s="62">
        <v>253639</v>
      </c>
      <c r="J41" s="62">
        <v>2.2960720000000001</v>
      </c>
      <c r="K41" s="62" t="s">
        <v>711</v>
      </c>
      <c r="L41" s="62">
        <v>39.988745000000002</v>
      </c>
      <c r="M41" s="62">
        <v>-77.501227999999998</v>
      </c>
      <c r="N41" s="62">
        <v>9042.2408959999993</v>
      </c>
      <c r="O41" s="66">
        <v>5.618586267788416</v>
      </c>
    </row>
    <row r="42" spans="1:15" x14ac:dyDescent="0.25">
      <c r="A42" s="1" t="s">
        <v>447</v>
      </c>
      <c r="C42" s="1" t="s">
        <v>448</v>
      </c>
      <c r="D42" s="62">
        <v>2006</v>
      </c>
      <c r="E42" s="65" t="s">
        <v>73</v>
      </c>
      <c r="F42" s="62" t="s">
        <v>148</v>
      </c>
      <c r="G42" s="62" t="s">
        <v>149</v>
      </c>
      <c r="H42" s="62" t="s">
        <v>150</v>
      </c>
      <c r="I42" s="62">
        <v>278712</v>
      </c>
      <c r="J42" s="62">
        <v>484.18735800000002</v>
      </c>
      <c r="K42" s="62" t="s">
        <v>703</v>
      </c>
      <c r="L42" s="62">
        <v>40.290686999999998</v>
      </c>
      <c r="M42" s="62">
        <v>-76.675604000000007</v>
      </c>
      <c r="N42" s="62">
        <v>619574.55323299998</v>
      </c>
      <c r="O42" s="66">
        <v>384.98565971694245</v>
      </c>
    </row>
    <row r="43" spans="1:15" x14ac:dyDescent="0.25">
      <c r="A43" s="1" t="s">
        <v>413</v>
      </c>
      <c r="C43" s="1" t="s">
        <v>414</v>
      </c>
      <c r="D43" s="62">
        <v>2006</v>
      </c>
      <c r="E43" s="65" t="s">
        <v>73</v>
      </c>
      <c r="F43" s="62" t="s">
        <v>193</v>
      </c>
      <c r="G43" s="62" t="s">
        <v>149</v>
      </c>
      <c r="H43" s="62" t="s">
        <v>150</v>
      </c>
      <c r="I43" s="62">
        <v>313086</v>
      </c>
      <c r="J43" s="62">
        <v>192.285516</v>
      </c>
      <c r="K43" s="62">
        <v>2</v>
      </c>
      <c r="L43" s="62">
        <v>40.415951999999997</v>
      </c>
      <c r="M43" s="62">
        <v>-76.489475999999996</v>
      </c>
      <c r="N43" s="62">
        <v>307787.22779500001</v>
      </c>
      <c r="O43" s="66">
        <v>191.25005752220696</v>
      </c>
    </row>
    <row r="44" spans="1:15" x14ac:dyDescent="0.25">
      <c r="A44" s="1" t="s">
        <v>415</v>
      </c>
      <c r="C44" s="1" t="s">
        <v>416</v>
      </c>
      <c r="D44" s="62">
        <v>2006</v>
      </c>
      <c r="E44" s="65" t="s">
        <v>255</v>
      </c>
      <c r="F44" s="62" t="s">
        <v>268</v>
      </c>
      <c r="G44" s="62" t="s">
        <v>269</v>
      </c>
      <c r="H44" s="62" t="s">
        <v>270</v>
      </c>
      <c r="I44" s="62">
        <v>143210</v>
      </c>
      <c r="J44" s="62">
        <v>2753.9798270000001</v>
      </c>
      <c r="K44" s="62" t="s">
        <v>700</v>
      </c>
      <c r="L44" s="62">
        <v>38.954182000000003</v>
      </c>
      <c r="M44" s="62">
        <v>-78.148396000000005</v>
      </c>
      <c r="N44" s="62">
        <v>846371.97552199999</v>
      </c>
      <c r="O44" s="66">
        <v>525.91100080208071</v>
      </c>
    </row>
    <row r="45" spans="1:15" ht="15.75" thickBot="1" x14ac:dyDescent="0.3">
      <c r="A45" s="1" t="s">
        <v>31</v>
      </c>
      <c r="B45" s="1" t="s">
        <v>32</v>
      </c>
      <c r="C45" s="1" t="s">
        <v>33</v>
      </c>
      <c r="D45" s="62">
        <v>2006</v>
      </c>
      <c r="E45" s="65" t="s">
        <v>73</v>
      </c>
      <c r="F45" s="62" t="s">
        <v>158</v>
      </c>
      <c r="G45" s="62" t="s">
        <v>159</v>
      </c>
      <c r="H45" s="62" t="s">
        <v>713</v>
      </c>
      <c r="I45" s="62">
        <v>209012</v>
      </c>
      <c r="J45" s="62">
        <v>96.027043000000006</v>
      </c>
      <c r="K45" s="62">
        <v>2</v>
      </c>
      <c r="L45" s="62">
        <v>39.946424</v>
      </c>
      <c r="M45" s="62">
        <v>-77.660104000000004</v>
      </c>
      <c r="N45" s="62">
        <v>1370.2651269999999</v>
      </c>
      <c r="O45" s="67">
        <v>0.851443012229117</v>
      </c>
    </row>
    <row r="46" spans="1:15" ht="15.75" thickBot="1" x14ac:dyDescent="0.3">
      <c r="A46" s="1" t="s">
        <v>445</v>
      </c>
      <c r="C46" s="1" t="s">
        <v>446</v>
      </c>
      <c r="D46" s="62"/>
      <c r="E46" s="65"/>
      <c r="F46" s="62"/>
      <c r="G46" s="62"/>
      <c r="H46" s="62"/>
      <c r="I46" s="62"/>
      <c r="J46" s="62"/>
      <c r="K46" s="62"/>
      <c r="L46" s="62"/>
      <c r="M46" s="62"/>
      <c r="N46" s="68"/>
      <c r="O46" s="69">
        <f>SUM(O30:O45)</f>
        <v>1783.2170833062885</v>
      </c>
    </row>
    <row r="47" spans="1:15" x14ac:dyDescent="0.25">
      <c r="A47" s="1" t="s">
        <v>515</v>
      </c>
      <c r="C47" s="1" t="s">
        <v>516</v>
      </c>
      <c r="D47" s="62"/>
      <c r="E47" s="65"/>
      <c r="F47" s="62"/>
      <c r="G47" s="62"/>
      <c r="H47" s="62"/>
      <c r="I47" s="62"/>
      <c r="J47" s="62"/>
      <c r="K47" s="62"/>
      <c r="L47" s="62"/>
      <c r="M47" s="62"/>
      <c r="N47" s="62"/>
      <c r="O47" s="70"/>
    </row>
    <row r="48" spans="1:15" x14ac:dyDescent="0.25">
      <c r="A48" s="1" t="s">
        <v>545</v>
      </c>
      <c r="C48" s="1" t="s">
        <v>546</v>
      </c>
      <c r="D48" s="62"/>
      <c r="E48" s="63" t="s">
        <v>3</v>
      </c>
      <c r="F48" s="64" t="s">
        <v>690</v>
      </c>
      <c r="G48" s="64" t="s">
        <v>691</v>
      </c>
      <c r="H48" s="64" t="s">
        <v>692</v>
      </c>
      <c r="I48" s="64" t="s">
        <v>693</v>
      </c>
      <c r="J48" s="64" t="s">
        <v>694</v>
      </c>
      <c r="K48" s="64" t="s">
        <v>695</v>
      </c>
      <c r="L48" s="64" t="s">
        <v>696</v>
      </c>
      <c r="M48" s="64" t="s">
        <v>697</v>
      </c>
      <c r="N48" s="64" t="s">
        <v>698</v>
      </c>
      <c r="O48" s="63" t="s">
        <v>699</v>
      </c>
    </row>
    <row r="49" spans="1:15" x14ac:dyDescent="0.25">
      <c r="A49" s="1" t="s">
        <v>23</v>
      </c>
      <c r="B49" s="1" t="s">
        <v>24</v>
      </c>
      <c r="C49" s="1" t="s">
        <v>25</v>
      </c>
      <c r="D49" s="62">
        <v>2007</v>
      </c>
      <c r="E49" s="65" t="s">
        <v>6</v>
      </c>
      <c r="F49" s="62" t="s">
        <v>523</v>
      </c>
      <c r="G49" s="62" t="s">
        <v>523</v>
      </c>
      <c r="H49" s="62" t="s">
        <v>718</v>
      </c>
      <c r="I49" s="62">
        <v>167658</v>
      </c>
      <c r="J49" s="62">
        <v>3.5248810000000002</v>
      </c>
      <c r="K49" s="62" t="s">
        <v>711</v>
      </c>
      <c r="L49" s="62">
        <v>39.665098999999998</v>
      </c>
      <c r="M49" s="62">
        <v>-77.540043999999995</v>
      </c>
      <c r="N49" s="62">
        <v>9092.5652919999993</v>
      </c>
      <c r="O49" s="66">
        <v>5.6498563880553316</v>
      </c>
    </row>
    <row r="50" spans="1:15" x14ac:dyDescent="0.25">
      <c r="A50" s="1" t="s">
        <v>308</v>
      </c>
      <c r="C50" s="1" t="s">
        <v>309</v>
      </c>
      <c r="D50" s="62">
        <v>2007</v>
      </c>
      <c r="E50" s="65" t="s">
        <v>6</v>
      </c>
      <c r="F50" s="62" t="s">
        <v>549</v>
      </c>
      <c r="G50" s="62" t="s">
        <v>549</v>
      </c>
      <c r="H50" s="62" t="s">
        <v>719</v>
      </c>
      <c r="I50" s="62">
        <v>7034</v>
      </c>
      <c r="J50" s="62">
        <v>3.015574</v>
      </c>
      <c r="K50" s="62" t="s">
        <v>711</v>
      </c>
      <c r="L50" s="62">
        <v>38.609009</v>
      </c>
      <c r="M50" s="62">
        <v>-75.815355999999994</v>
      </c>
      <c r="N50" s="62">
        <v>10546.191063</v>
      </c>
      <c r="O50" s="66">
        <v>6.5530972870073736</v>
      </c>
    </row>
    <row r="51" spans="1:15" x14ac:dyDescent="0.25">
      <c r="A51" s="1" t="s">
        <v>511</v>
      </c>
      <c r="C51" s="1" t="s">
        <v>512</v>
      </c>
      <c r="D51" s="62">
        <v>2007</v>
      </c>
      <c r="E51" s="65" t="s">
        <v>73</v>
      </c>
      <c r="F51" s="62" t="s">
        <v>215</v>
      </c>
      <c r="G51" s="62" t="s">
        <v>216</v>
      </c>
      <c r="H51" s="62" t="s">
        <v>715</v>
      </c>
      <c r="I51" s="62">
        <v>289674</v>
      </c>
      <c r="J51" s="62">
        <v>1.0367230000000001</v>
      </c>
      <c r="K51" s="62" t="s">
        <v>711</v>
      </c>
      <c r="L51" s="62">
        <v>40.911453000000002</v>
      </c>
      <c r="M51" s="62">
        <v>-76.962644999999995</v>
      </c>
      <c r="N51" s="62">
        <v>2326.3442169999998</v>
      </c>
      <c r="O51" s="66">
        <v>1.445522832461507</v>
      </c>
    </row>
    <row r="52" spans="1:15" x14ac:dyDescent="0.25">
      <c r="A52" s="1" t="s">
        <v>419</v>
      </c>
      <c r="C52" s="1" t="s">
        <v>420</v>
      </c>
      <c r="D52" s="62">
        <v>2007</v>
      </c>
      <c r="E52" s="65" t="s">
        <v>73</v>
      </c>
      <c r="F52" s="62" t="s">
        <v>371</v>
      </c>
      <c r="G52" s="62" t="s">
        <v>372</v>
      </c>
      <c r="H52" s="62" t="s">
        <v>372</v>
      </c>
      <c r="I52" s="62">
        <v>249120</v>
      </c>
      <c r="J52" s="62">
        <v>2.8750710000000002</v>
      </c>
      <c r="K52" s="62" t="s">
        <v>711</v>
      </c>
      <c r="L52" s="62">
        <v>40.817466000000003</v>
      </c>
      <c r="M52" s="62">
        <v>-78.599691000000007</v>
      </c>
      <c r="N52" s="62">
        <v>8842.1257129999995</v>
      </c>
      <c r="O52" s="66">
        <v>5.4942404964125231</v>
      </c>
    </row>
    <row r="53" spans="1:15" x14ac:dyDescent="0.25">
      <c r="A53" s="1" t="s">
        <v>513</v>
      </c>
      <c r="C53" s="1" t="s">
        <v>514</v>
      </c>
      <c r="D53" s="62">
        <v>2007</v>
      </c>
      <c r="E53" s="65" t="s">
        <v>255</v>
      </c>
      <c r="F53" s="62" t="s">
        <v>294</v>
      </c>
      <c r="G53" s="62" t="s">
        <v>291</v>
      </c>
      <c r="H53" s="62" t="s">
        <v>291</v>
      </c>
      <c r="I53" s="62">
        <v>397925</v>
      </c>
      <c r="J53" s="62">
        <v>22.029907999999999</v>
      </c>
      <c r="K53" s="62" t="s">
        <v>702</v>
      </c>
      <c r="L53" s="62">
        <v>37.854196000000002</v>
      </c>
      <c r="M53" s="62">
        <v>-79.810821000000004</v>
      </c>
      <c r="N53" s="62">
        <v>36042.620131000003</v>
      </c>
      <c r="O53" s="66">
        <v>22.395838913419603</v>
      </c>
    </row>
    <row r="54" spans="1:15" x14ac:dyDescent="0.25">
      <c r="A54" s="1" t="s">
        <v>417</v>
      </c>
      <c r="C54" s="1" t="s">
        <v>418</v>
      </c>
      <c r="D54" s="62">
        <v>2007</v>
      </c>
      <c r="E54" s="65" t="s">
        <v>255</v>
      </c>
      <c r="F54" s="62" t="s">
        <v>290</v>
      </c>
      <c r="G54" s="62" t="s">
        <v>291</v>
      </c>
      <c r="H54" s="62" t="s">
        <v>291</v>
      </c>
      <c r="I54" s="62">
        <v>398235</v>
      </c>
      <c r="J54" s="62">
        <v>23.062384000000002</v>
      </c>
      <c r="K54" s="62" t="s">
        <v>702</v>
      </c>
      <c r="L54" s="62">
        <v>37.852728999999997</v>
      </c>
      <c r="M54" s="62">
        <v>-79.808231000000006</v>
      </c>
      <c r="N54" s="62">
        <v>283.97847899999999</v>
      </c>
      <c r="O54" s="66">
        <v>0.176455991474709</v>
      </c>
    </row>
    <row r="55" spans="1:15" x14ac:dyDescent="0.25">
      <c r="A55" s="1" t="s">
        <v>509</v>
      </c>
      <c r="C55" s="1" t="s">
        <v>510</v>
      </c>
      <c r="D55" s="62">
        <v>2007</v>
      </c>
      <c r="E55" s="65" t="s">
        <v>73</v>
      </c>
      <c r="F55" s="62" t="s">
        <v>350</v>
      </c>
      <c r="G55" s="62" t="s">
        <v>205</v>
      </c>
      <c r="H55" s="62" t="s">
        <v>715</v>
      </c>
      <c r="I55" s="62">
        <v>253967</v>
      </c>
      <c r="J55" s="62">
        <v>2.2714780000000001</v>
      </c>
      <c r="K55" s="62" t="s">
        <v>711</v>
      </c>
      <c r="L55" s="62">
        <v>41.171731000000001</v>
      </c>
      <c r="M55" s="62">
        <v>-76.771257000000006</v>
      </c>
      <c r="N55" s="62">
        <v>10.15625</v>
      </c>
      <c r="O55" s="66">
        <v>6.3107992187500005E-3</v>
      </c>
    </row>
    <row r="56" spans="1:15" x14ac:dyDescent="0.25">
      <c r="A56" s="1" t="s">
        <v>517</v>
      </c>
      <c r="C56" s="1" t="s">
        <v>518</v>
      </c>
      <c r="D56" s="62">
        <v>2007</v>
      </c>
      <c r="E56" s="65" t="s">
        <v>73</v>
      </c>
      <c r="F56" s="62" t="s">
        <v>362</v>
      </c>
      <c r="G56" s="62" t="s">
        <v>359</v>
      </c>
      <c r="H56" s="62" t="s">
        <v>720</v>
      </c>
      <c r="I56" s="62">
        <v>305231</v>
      </c>
      <c r="J56" s="62">
        <v>1.362168</v>
      </c>
      <c r="K56" s="62" t="s">
        <v>711</v>
      </c>
      <c r="L56" s="62">
        <v>40.830376000000001</v>
      </c>
      <c r="M56" s="62">
        <v>-76.194254000000001</v>
      </c>
      <c r="N56" s="62">
        <v>2485.1478950000001</v>
      </c>
      <c r="O56" s="66">
        <v>1.544198832664045</v>
      </c>
    </row>
    <row r="57" spans="1:15" x14ac:dyDescent="0.25">
      <c r="A57" s="1" t="s">
        <v>557</v>
      </c>
      <c r="C57" s="1" t="s">
        <v>558</v>
      </c>
      <c r="D57" s="62">
        <v>2007</v>
      </c>
      <c r="E57" s="65" t="s">
        <v>73</v>
      </c>
      <c r="F57" s="62" t="s">
        <v>358</v>
      </c>
      <c r="G57" s="62" t="s">
        <v>359</v>
      </c>
      <c r="H57" s="62" t="s">
        <v>715</v>
      </c>
      <c r="I57" s="62">
        <v>267097</v>
      </c>
      <c r="J57" s="62">
        <v>0.190271</v>
      </c>
      <c r="K57" s="62" t="s">
        <v>711</v>
      </c>
      <c r="L57" s="62">
        <v>40.836781000000002</v>
      </c>
      <c r="M57" s="62">
        <v>-76.199278000000007</v>
      </c>
      <c r="N57" s="62">
        <v>3.438472</v>
      </c>
      <c r="O57" s="66">
        <v>2.1365667851120001E-3</v>
      </c>
    </row>
    <row r="58" spans="1:15" x14ac:dyDescent="0.25">
      <c r="A58" s="1" t="s">
        <v>86</v>
      </c>
      <c r="C58" s="1" t="s">
        <v>87</v>
      </c>
      <c r="D58" s="62">
        <v>2007</v>
      </c>
      <c r="E58" s="65" t="s">
        <v>73</v>
      </c>
      <c r="F58" s="62" t="s">
        <v>375</v>
      </c>
      <c r="G58" s="62" t="s">
        <v>376</v>
      </c>
      <c r="H58" s="62" t="s">
        <v>376</v>
      </c>
      <c r="I58" s="62">
        <v>289755</v>
      </c>
      <c r="J58" s="62">
        <v>3.0430259999999998</v>
      </c>
      <c r="K58" s="62" t="s">
        <v>711</v>
      </c>
      <c r="L58" s="62">
        <v>41.471415</v>
      </c>
      <c r="M58" s="62">
        <v>-75.692355000000006</v>
      </c>
      <c r="N58" s="62">
        <v>2315.460795</v>
      </c>
      <c r="O58" s="66">
        <v>1.4387601896499449</v>
      </c>
    </row>
    <row r="59" spans="1:15" x14ac:dyDescent="0.25">
      <c r="A59" s="1" t="s">
        <v>449</v>
      </c>
      <c r="C59" s="1" t="s">
        <v>450</v>
      </c>
      <c r="D59" s="62">
        <v>2007</v>
      </c>
      <c r="E59" s="65" t="s">
        <v>6</v>
      </c>
      <c r="F59" s="62" t="s">
        <v>526</v>
      </c>
      <c r="G59" s="62" t="s">
        <v>527</v>
      </c>
      <c r="H59" s="62" t="s">
        <v>721</v>
      </c>
      <c r="I59" s="62">
        <v>122449</v>
      </c>
      <c r="J59" s="62">
        <v>978.39321800000005</v>
      </c>
      <c r="K59" s="62" t="s">
        <v>703</v>
      </c>
      <c r="L59" s="62">
        <v>39.597980999999997</v>
      </c>
      <c r="M59" s="62">
        <v>-78.774180999999999</v>
      </c>
      <c r="N59" s="62">
        <v>938295.469606</v>
      </c>
      <c r="O59" s="66">
        <v>583.0295942445498</v>
      </c>
    </row>
    <row r="60" spans="1:15" x14ac:dyDescent="0.25">
      <c r="A60" s="1" t="s">
        <v>443</v>
      </c>
      <c r="C60" s="1" t="s">
        <v>444</v>
      </c>
      <c r="D60" s="62">
        <v>2007</v>
      </c>
      <c r="E60" s="65" t="s">
        <v>255</v>
      </c>
      <c r="F60" s="62" t="s">
        <v>279</v>
      </c>
      <c r="G60" s="62" t="s">
        <v>280</v>
      </c>
      <c r="H60" s="62" t="s">
        <v>722</v>
      </c>
      <c r="I60" s="62">
        <v>377588</v>
      </c>
      <c r="J60" s="62">
        <v>184.48192800000001</v>
      </c>
      <c r="K60" s="62">
        <v>2</v>
      </c>
      <c r="L60" s="62">
        <v>37.654031000000003</v>
      </c>
      <c r="M60" s="62">
        <v>-78.959536</v>
      </c>
      <c r="N60" s="62">
        <v>810956.54163800005</v>
      </c>
      <c r="O60" s="66">
        <v>503.90487723414572</v>
      </c>
    </row>
    <row r="61" spans="1:15" x14ac:dyDescent="0.25">
      <c r="A61" s="1" t="s">
        <v>310</v>
      </c>
      <c r="C61" s="1" t="s">
        <v>311</v>
      </c>
      <c r="D61" s="62">
        <v>2007</v>
      </c>
      <c r="E61" s="65" t="s">
        <v>73</v>
      </c>
      <c r="F61" s="62" t="s">
        <v>365</v>
      </c>
      <c r="G61" s="62" t="s">
        <v>366</v>
      </c>
      <c r="H61" s="62" t="s">
        <v>715</v>
      </c>
      <c r="I61" s="62">
        <v>284727</v>
      </c>
      <c r="J61" s="62">
        <v>1.7551049999999999</v>
      </c>
      <c r="K61" s="62" t="s">
        <v>711</v>
      </c>
      <c r="L61" s="62">
        <v>40.227193</v>
      </c>
      <c r="M61" s="62">
        <v>-76.919538000000003</v>
      </c>
      <c r="N61" s="62">
        <v>230.445313</v>
      </c>
      <c r="O61" s="66">
        <v>0.143192034584123</v>
      </c>
    </row>
    <row r="62" spans="1:15" x14ac:dyDescent="0.25">
      <c r="A62" s="1" t="s">
        <v>559</v>
      </c>
      <c r="C62" s="1" t="s">
        <v>560</v>
      </c>
      <c r="D62" s="62">
        <v>2007</v>
      </c>
      <c r="E62" s="65" t="s">
        <v>73</v>
      </c>
      <c r="F62" s="62" t="s">
        <v>96</v>
      </c>
      <c r="G62" s="62" t="s">
        <v>97</v>
      </c>
      <c r="H62" s="62" t="s">
        <v>723</v>
      </c>
      <c r="I62" s="62">
        <v>241399</v>
      </c>
      <c r="J62" s="62">
        <v>145.50391099999999</v>
      </c>
      <c r="K62" s="62">
        <v>2</v>
      </c>
      <c r="L62" s="62">
        <v>40.931027999999998</v>
      </c>
      <c r="M62" s="62">
        <v>-77.785449</v>
      </c>
      <c r="N62" s="62">
        <v>146211.49118099999</v>
      </c>
      <c r="O62" s="66">
        <v>90.851580486629146</v>
      </c>
    </row>
    <row r="63" spans="1:15" x14ac:dyDescent="0.25">
      <c r="A63" s="1" t="s">
        <v>295</v>
      </c>
      <c r="B63" s="1" t="s">
        <v>296</v>
      </c>
      <c r="C63" s="1" t="s">
        <v>297</v>
      </c>
      <c r="D63" s="62">
        <v>2007</v>
      </c>
      <c r="E63" s="65" t="s">
        <v>73</v>
      </c>
      <c r="F63" s="62" t="s">
        <v>405</v>
      </c>
      <c r="G63" s="62" t="s">
        <v>366</v>
      </c>
      <c r="H63" s="62" t="s">
        <v>715</v>
      </c>
      <c r="I63" s="62">
        <v>284727</v>
      </c>
      <c r="J63" s="62">
        <v>1.7551049999999999</v>
      </c>
      <c r="K63" s="62" t="s">
        <v>711</v>
      </c>
      <c r="L63" s="62">
        <v>40.229050000000001</v>
      </c>
      <c r="M63" s="62">
        <v>-76.920035999999996</v>
      </c>
      <c r="N63" s="62">
        <v>898.651701</v>
      </c>
      <c r="O63" s="66">
        <v>0.55839610610207102</v>
      </c>
    </row>
    <row r="64" spans="1:15" x14ac:dyDescent="0.25">
      <c r="A64" s="1" t="s">
        <v>4</v>
      </c>
      <c r="C64" s="1" t="s">
        <v>5</v>
      </c>
      <c r="D64" s="62">
        <v>2007</v>
      </c>
      <c r="E64" s="65" t="s">
        <v>73</v>
      </c>
      <c r="F64" s="62" t="s">
        <v>204</v>
      </c>
      <c r="G64" s="62" t="s">
        <v>205</v>
      </c>
      <c r="H64" s="62" t="s">
        <v>715</v>
      </c>
      <c r="I64" s="62">
        <v>253967</v>
      </c>
      <c r="J64" s="62">
        <v>2.2714780000000001</v>
      </c>
      <c r="K64" s="62" t="s">
        <v>711</v>
      </c>
      <c r="L64" s="62">
        <v>41.171731000000001</v>
      </c>
      <c r="M64" s="62">
        <v>-76.771257000000006</v>
      </c>
      <c r="N64" s="62">
        <v>7106.4129940000003</v>
      </c>
      <c r="O64" s="66">
        <v>4.4157189484947743</v>
      </c>
    </row>
    <row r="65" spans="1:15" x14ac:dyDescent="0.25">
      <c r="A65" s="1" t="s">
        <v>493</v>
      </c>
      <c r="C65" s="1" t="s">
        <v>494</v>
      </c>
      <c r="D65" s="62">
        <v>2007</v>
      </c>
      <c r="E65" s="65" t="s">
        <v>73</v>
      </c>
      <c r="F65" s="62" t="s">
        <v>230</v>
      </c>
      <c r="G65" s="62" t="s">
        <v>231</v>
      </c>
      <c r="H65" s="62" t="s">
        <v>724</v>
      </c>
      <c r="I65" s="62">
        <v>272825</v>
      </c>
      <c r="J65" s="62">
        <v>1.1462209999999999</v>
      </c>
      <c r="K65" s="62" t="s">
        <v>711</v>
      </c>
      <c r="L65" s="62">
        <v>41.168342000000003</v>
      </c>
      <c r="M65" s="62">
        <v>-76.023810999999995</v>
      </c>
      <c r="N65" s="62">
        <v>1902.582766</v>
      </c>
      <c r="O65" s="66">
        <v>1.182209755892186</v>
      </c>
    </row>
    <row r="66" spans="1:15" x14ac:dyDescent="0.25">
      <c r="A66" s="1" t="s">
        <v>489</v>
      </c>
      <c r="C66" s="1" t="s">
        <v>490</v>
      </c>
      <c r="D66" s="62">
        <v>2007</v>
      </c>
      <c r="E66" s="65" t="s">
        <v>73</v>
      </c>
      <c r="F66" s="62" t="s">
        <v>408</v>
      </c>
      <c r="G66" s="62" t="s">
        <v>133</v>
      </c>
      <c r="H66" s="62" t="s">
        <v>715</v>
      </c>
      <c r="I66" s="62">
        <v>304999</v>
      </c>
      <c r="J66" s="62">
        <v>127.34321</v>
      </c>
      <c r="K66" s="62">
        <v>2</v>
      </c>
      <c r="L66" s="62">
        <v>40.140650999999998</v>
      </c>
      <c r="M66" s="62">
        <v>-77.126109</v>
      </c>
      <c r="N66" s="62">
        <v>51960.697359999998</v>
      </c>
      <c r="O66" s="66">
        <v>32.286870479280559</v>
      </c>
    </row>
    <row r="67" spans="1:15" ht="15.75" thickBot="1" x14ac:dyDescent="0.3">
      <c r="A67" s="1" t="s">
        <v>453</v>
      </c>
      <c r="C67" s="1" t="s">
        <v>454</v>
      </c>
      <c r="D67" s="62">
        <v>2007</v>
      </c>
      <c r="E67" s="65" t="s">
        <v>255</v>
      </c>
      <c r="F67" s="62" t="s">
        <v>320</v>
      </c>
      <c r="G67" s="62" t="s">
        <v>321</v>
      </c>
      <c r="H67" s="62" t="s">
        <v>725</v>
      </c>
      <c r="I67" s="62">
        <v>373350</v>
      </c>
      <c r="J67" s="62">
        <v>457.088122</v>
      </c>
      <c r="K67" s="62" t="s">
        <v>703</v>
      </c>
      <c r="L67" s="62">
        <v>38.021827999999999</v>
      </c>
      <c r="M67" s="62">
        <v>-78.454390000000004</v>
      </c>
      <c r="N67" s="62">
        <v>368310.62715999997</v>
      </c>
      <c r="O67" s="67">
        <v>228.85754270903635</v>
      </c>
    </row>
    <row r="68" spans="1:15" ht="15.75" thickBot="1" x14ac:dyDescent="0.3">
      <c r="A68" s="1" t="s">
        <v>451</v>
      </c>
      <c r="C68" s="1" t="s">
        <v>452</v>
      </c>
      <c r="D68" s="62"/>
      <c r="E68" s="65"/>
      <c r="F68" s="62"/>
      <c r="G68" s="62"/>
      <c r="H68" s="62"/>
      <c r="I68" s="62"/>
      <c r="J68" s="62"/>
      <c r="K68" s="62"/>
      <c r="L68" s="62"/>
      <c r="M68" s="62"/>
      <c r="N68" s="68"/>
      <c r="O68" s="69">
        <f>SUM(O49:O67)</f>
        <v>1489.9364002958639</v>
      </c>
    </row>
    <row r="69" spans="1:15" x14ac:dyDescent="0.25">
      <c r="A69" s="1" t="s">
        <v>166</v>
      </c>
      <c r="C69" s="1" t="s">
        <v>167</v>
      </c>
      <c r="D69" s="62"/>
      <c r="E69" s="65"/>
      <c r="F69" s="62"/>
      <c r="G69" s="62"/>
      <c r="H69" s="62"/>
      <c r="I69" s="62"/>
      <c r="J69" s="62"/>
      <c r="K69" s="62"/>
      <c r="L69" s="62"/>
      <c r="M69" s="62"/>
      <c r="N69" s="62"/>
      <c r="O69" s="70"/>
    </row>
    <row r="70" spans="1:15" x14ac:dyDescent="0.25">
      <c r="A70" s="1" t="s">
        <v>421</v>
      </c>
      <c r="C70" s="1" t="s">
        <v>422</v>
      </c>
      <c r="D70" s="62"/>
      <c r="E70" s="63" t="s">
        <v>3</v>
      </c>
      <c r="F70" s="64" t="s">
        <v>690</v>
      </c>
      <c r="G70" s="64" t="s">
        <v>691</v>
      </c>
      <c r="H70" s="64" t="s">
        <v>692</v>
      </c>
      <c r="I70" s="64" t="s">
        <v>693</v>
      </c>
      <c r="J70" s="64" t="s">
        <v>694</v>
      </c>
      <c r="K70" s="64" t="s">
        <v>695</v>
      </c>
      <c r="L70" s="64" t="s">
        <v>696</v>
      </c>
      <c r="M70" s="64" t="s">
        <v>697</v>
      </c>
      <c r="N70" s="64" t="s">
        <v>698</v>
      </c>
      <c r="O70" s="63" t="s">
        <v>699</v>
      </c>
    </row>
    <row r="71" spans="1:15" x14ac:dyDescent="0.25">
      <c r="A71" s="1" t="s">
        <v>130</v>
      </c>
      <c r="C71" s="1" t="s">
        <v>131</v>
      </c>
      <c r="D71" s="62">
        <v>2008</v>
      </c>
      <c r="E71" s="65" t="s">
        <v>73</v>
      </c>
      <c r="F71" s="62" t="s">
        <v>189</v>
      </c>
      <c r="G71" s="62" t="s">
        <v>190</v>
      </c>
      <c r="H71" s="62" t="s">
        <v>715</v>
      </c>
      <c r="I71" s="62">
        <v>211780</v>
      </c>
      <c r="J71" s="62">
        <v>1.6058760000000001</v>
      </c>
      <c r="K71" s="62" t="s">
        <v>711</v>
      </c>
      <c r="L71" s="62">
        <v>40.057501999999999</v>
      </c>
      <c r="M71" s="62">
        <v>-76.090337000000005</v>
      </c>
      <c r="N71" s="62">
        <v>430.255605</v>
      </c>
      <c r="O71" s="66">
        <v>0.26734835553445502</v>
      </c>
    </row>
    <row r="72" spans="1:15" x14ac:dyDescent="0.25">
      <c r="A72" s="1" t="s">
        <v>435</v>
      </c>
      <c r="C72" s="1" t="s">
        <v>436</v>
      </c>
      <c r="D72" s="62">
        <v>2008</v>
      </c>
      <c r="E72" s="65" t="s">
        <v>6</v>
      </c>
      <c r="F72" s="62" t="s">
        <v>540</v>
      </c>
      <c r="G72" s="62" t="s">
        <v>541</v>
      </c>
      <c r="H72" s="62" t="s">
        <v>726</v>
      </c>
      <c r="I72" s="62">
        <v>108899</v>
      </c>
      <c r="J72" s="62">
        <v>4.1834559999999996</v>
      </c>
      <c r="K72" s="62" t="s">
        <v>702</v>
      </c>
      <c r="L72" s="62">
        <v>39.580900999999997</v>
      </c>
      <c r="M72" s="62">
        <v>-77.640732</v>
      </c>
      <c r="N72" s="62">
        <v>13888.006224999999</v>
      </c>
      <c r="O72" s="66">
        <v>8.6296043160344738</v>
      </c>
    </row>
    <row r="73" spans="1:15" x14ac:dyDescent="0.25">
      <c r="A73" s="1" t="s">
        <v>27</v>
      </c>
      <c r="B73" s="1" t="s">
        <v>28</v>
      </c>
      <c r="C73" s="1" t="s">
        <v>29</v>
      </c>
      <c r="D73" s="62">
        <v>2008</v>
      </c>
      <c r="E73" s="65" t="s">
        <v>6</v>
      </c>
      <c r="F73" s="62" t="s">
        <v>533</v>
      </c>
      <c r="G73" s="62" t="s">
        <v>527</v>
      </c>
      <c r="H73" s="62" t="s">
        <v>721</v>
      </c>
      <c r="I73" s="62">
        <v>140924</v>
      </c>
      <c r="J73" s="62">
        <v>612.69760099999996</v>
      </c>
      <c r="K73" s="62" t="s">
        <v>703</v>
      </c>
      <c r="L73" s="62">
        <v>39.601306999999998</v>
      </c>
      <c r="M73" s="62">
        <v>-78.812062999999995</v>
      </c>
      <c r="N73" s="62">
        <v>502906.873784</v>
      </c>
      <c r="O73" s="66">
        <v>312.49174707003789</v>
      </c>
    </row>
    <row r="74" spans="1:15" x14ac:dyDescent="0.25">
      <c r="A74" s="1" t="s">
        <v>425</v>
      </c>
      <c r="C74" s="1" t="s">
        <v>426</v>
      </c>
      <c r="D74" s="62">
        <v>2008</v>
      </c>
      <c r="E74" s="65" t="s">
        <v>73</v>
      </c>
      <c r="F74" s="62" t="s">
        <v>470</v>
      </c>
      <c r="G74" s="62" t="s">
        <v>471</v>
      </c>
      <c r="H74" s="62" t="s">
        <v>727</v>
      </c>
      <c r="I74" s="62">
        <v>211382</v>
      </c>
      <c r="J74" s="62">
        <v>6.94231</v>
      </c>
      <c r="K74" s="62" t="s">
        <v>702</v>
      </c>
      <c r="L74" s="62">
        <v>39.997805999999997</v>
      </c>
      <c r="M74" s="62">
        <v>-76.405883000000003</v>
      </c>
      <c r="N74" s="62">
        <v>12260.557704000001</v>
      </c>
      <c r="O74" s="66">
        <v>7.6183550010921843</v>
      </c>
    </row>
    <row r="75" spans="1:15" x14ac:dyDescent="0.25">
      <c r="A75" s="1" t="s">
        <v>437</v>
      </c>
      <c r="C75" s="1" t="s">
        <v>438</v>
      </c>
      <c r="D75" s="62">
        <v>2008</v>
      </c>
      <c r="E75" s="65" t="s">
        <v>73</v>
      </c>
      <c r="F75" s="62" t="s">
        <v>106</v>
      </c>
      <c r="G75" s="62" t="s">
        <v>107</v>
      </c>
      <c r="H75" s="62" t="s">
        <v>728</v>
      </c>
      <c r="I75" s="62">
        <v>230603</v>
      </c>
      <c r="J75" s="62">
        <v>1.7002390000000001</v>
      </c>
      <c r="K75" s="62" t="s">
        <v>711</v>
      </c>
      <c r="L75" s="62">
        <v>40.735317000000002</v>
      </c>
      <c r="M75" s="62">
        <v>-77.885577999999995</v>
      </c>
      <c r="N75" s="62">
        <v>3484.6453329999999</v>
      </c>
      <c r="O75" s="66">
        <v>2.165257555211543</v>
      </c>
    </row>
    <row r="76" spans="1:15" x14ac:dyDescent="0.25">
      <c r="A76" s="1" t="s">
        <v>126</v>
      </c>
      <c r="B76" s="1" t="s">
        <v>127</v>
      </c>
      <c r="C76" s="1" t="s">
        <v>128</v>
      </c>
      <c r="D76" s="62">
        <v>2008</v>
      </c>
      <c r="E76" s="65" t="s">
        <v>73</v>
      </c>
      <c r="F76" s="62" t="s">
        <v>354</v>
      </c>
      <c r="G76" s="62" t="s">
        <v>355</v>
      </c>
      <c r="H76" s="62" t="s">
        <v>355</v>
      </c>
      <c r="I76" s="62">
        <v>215309</v>
      </c>
      <c r="J76" s="62">
        <v>7.710267</v>
      </c>
      <c r="K76" s="62" t="s">
        <v>702</v>
      </c>
      <c r="L76" s="62">
        <v>40.132677999999999</v>
      </c>
      <c r="M76" s="62">
        <v>-76.621274999999997</v>
      </c>
      <c r="N76" s="62">
        <v>21919.291240999999</v>
      </c>
      <c r="O76" s="66">
        <v>13.620011917711411</v>
      </c>
    </row>
    <row r="77" spans="1:15" x14ac:dyDescent="0.25">
      <c r="A77" s="1" t="s">
        <v>429</v>
      </c>
      <c r="C77" s="1" t="s">
        <v>430</v>
      </c>
      <c r="D77" s="62">
        <v>2008</v>
      </c>
      <c r="E77" s="65" t="s">
        <v>73</v>
      </c>
      <c r="F77" s="62" t="s">
        <v>143</v>
      </c>
      <c r="G77" s="62" t="s">
        <v>144</v>
      </c>
      <c r="H77" s="62" t="s">
        <v>729</v>
      </c>
      <c r="I77" s="62">
        <v>298191</v>
      </c>
      <c r="J77" s="62">
        <v>16.160615</v>
      </c>
      <c r="K77" s="62" t="s">
        <v>702</v>
      </c>
      <c r="L77" s="62">
        <v>40.200079000000002</v>
      </c>
      <c r="M77" s="62">
        <v>-77.418290999999996</v>
      </c>
      <c r="N77" s="62">
        <v>53146.757285</v>
      </c>
      <c r="O77" s="66">
        <v>33.023853720937737</v>
      </c>
    </row>
    <row r="78" spans="1:15" x14ac:dyDescent="0.25">
      <c r="A78" s="1" t="s">
        <v>234</v>
      </c>
      <c r="B78" s="1" t="s">
        <v>235</v>
      </c>
      <c r="C78" s="1" t="s">
        <v>235</v>
      </c>
      <c r="D78" s="62">
        <v>2008</v>
      </c>
      <c r="E78" s="65" t="s">
        <v>73</v>
      </c>
      <c r="F78" s="62" t="s">
        <v>119</v>
      </c>
      <c r="G78" s="62" t="s">
        <v>120</v>
      </c>
      <c r="H78" s="62" t="s">
        <v>714</v>
      </c>
      <c r="I78" s="62">
        <v>290539</v>
      </c>
      <c r="J78" s="62">
        <v>287.32456300000001</v>
      </c>
      <c r="K78" s="62" t="s">
        <v>703</v>
      </c>
      <c r="L78" s="62">
        <v>41.028047999999998</v>
      </c>
      <c r="M78" s="62">
        <v>-76.446563999999995</v>
      </c>
      <c r="N78" s="62">
        <v>264181.56664400001</v>
      </c>
      <c r="O78" s="66">
        <v>164.15476424714893</v>
      </c>
    </row>
    <row r="79" spans="1:15" x14ac:dyDescent="0.25">
      <c r="A79" s="1" t="s">
        <v>427</v>
      </c>
      <c r="C79" s="1" t="s">
        <v>428</v>
      </c>
      <c r="D79" s="62">
        <v>2008</v>
      </c>
      <c r="E79" s="65" t="s">
        <v>73</v>
      </c>
      <c r="F79" s="62" t="s">
        <v>245</v>
      </c>
      <c r="G79" s="62" t="s">
        <v>132</v>
      </c>
      <c r="H79" s="62" t="s">
        <v>133</v>
      </c>
      <c r="I79" s="62">
        <v>265532</v>
      </c>
      <c r="J79" s="62">
        <v>199.89559</v>
      </c>
      <c r="K79" s="62">
        <v>2</v>
      </c>
      <c r="L79" s="62">
        <v>40.209933999999997</v>
      </c>
      <c r="M79" s="62">
        <v>-76.906378000000004</v>
      </c>
      <c r="N79" s="62">
        <v>12895.663087999999</v>
      </c>
      <c r="O79" s="66">
        <v>8.0129910686536476</v>
      </c>
    </row>
    <row r="80" spans="1:15" ht="15.75" thickBot="1" x14ac:dyDescent="0.3">
      <c r="A80" s="1" t="s">
        <v>327</v>
      </c>
      <c r="B80" s="1" t="s">
        <v>328</v>
      </c>
      <c r="C80" s="1" t="s">
        <v>329</v>
      </c>
      <c r="D80" s="62">
        <v>2008</v>
      </c>
      <c r="E80" s="65" t="s">
        <v>6</v>
      </c>
      <c r="F80" s="62" t="s">
        <v>536</v>
      </c>
      <c r="G80" s="62" t="s">
        <v>537</v>
      </c>
      <c r="H80" s="62" t="s">
        <v>730</v>
      </c>
      <c r="I80" s="62">
        <v>128082</v>
      </c>
      <c r="J80" s="62">
        <v>7.3793389999999999</v>
      </c>
      <c r="K80" s="62" t="s">
        <v>702</v>
      </c>
      <c r="L80" s="62">
        <v>39.600465999999997</v>
      </c>
      <c r="M80" s="62">
        <v>-78.813720000000004</v>
      </c>
      <c r="N80" s="62">
        <v>27986.910319999999</v>
      </c>
      <c r="O80" s="67">
        <v>17.390254452448719</v>
      </c>
    </row>
    <row r="81" spans="1:15" ht="15.75" thickBot="1" x14ac:dyDescent="0.3">
      <c r="A81" s="1" t="s">
        <v>55</v>
      </c>
      <c r="C81" s="1" t="s">
        <v>56</v>
      </c>
      <c r="D81" s="62"/>
      <c r="E81" s="65"/>
      <c r="F81" s="62"/>
      <c r="G81" s="62"/>
      <c r="H81" s="62"/>
      <c r="I81" s="62"/>
      <c r="J81" s="62"/>
      <c r="K81" s="62"/>
      <c r="L81" s="62"/>
      <c r="M81" s="62"/>
      <c r="N81" s="68"/>
      <c r="O81" s="69">
        <f>SUM(O71:O80)</f>
        <v>567.37418770481099</v>
      </c>
    </row>
    <row r="82" spans="1:15" x14ac:dyDescent="0.25">
      <c r="A82" s="1" t="s">
        <v>249</v>
      </c>
      <c r="B82" s="1" t="s">
        <v>250</v>
      </c>
      <c r="C82" s="1" t="s">
        <v>251</v>
      </c>
      <c r="D82" s="62"/>
      <c r="E82" s="65"/>
      <c r="F82" s="62"/>
      <c r="G82" s="62"/>
      <c r="H82" s="62"/>
      <c r="I82" s="62"/>
      <c r="J82" s="62"/>
      <c r="K82" s="62"/>
      <c r="L82" s="62"/>
      <c r="M82" s="62"/>
      <c r="N82" s="62"/>
      <c r="O82" s="70"/>
    </row>
    <row r="83" spans="1:15" x14ac:dyDescent="0.25">
      <c r="A83" s="1" t="s">
        <v>224</v>
      </c>
      <c r="B83" s="1" t="s">
        <v>225</v>
      </c>
      <c r="C83" s="1" t="s">
        <v>226</v>
      </c>
      <c r="D83" s="62"/>
      <c r="E83" s="63" t="s">
        <v>3</v>
      </c>
      <c r="F83" s="64" t="s">
        <v>690</v>
      </c>
      <c r="G83" s="64" t="s">
        <v>691</v>
      </c>
      <c r="H83" s="64" t="s">
        <v>692</v>
      </c>
      <c r="I83" s="64" t="s">
        <v>693</v>
      </c>
      <c r="J83" s="64" t="s">
        <v>694</v>
      </c>
      <c r="K83" s="64" t="s">
        <v>695</v>
      </c>
      <c r="L83" s="64" t="s">
        <v>696</v>
      </c>
      <c r="M83" s="64" t="s">
        <v>697</v>
      </c>
      <c r="N83" s="64" t="s">
        <v>698</v>
      </c>
      <c r="O83" s="63" t="s">
        <v>699</v>
      </c>
    </row>
    <row r="84" spans="1:15" x14ac:dyDescent="0.25">
      <c r="A84" s="1" t="s">
        <v>232</v>
      </c>
      <c r="B84" s="1" t="s">
        <v>233</v>
      </c>
      <c r="C84" s="1" t="s">
        <v>233</v>
      </c>
      <c r="D84" s="62">
        <v>2009</v>
      </c>
      <c r="E84" s="65" t="s">
        <v>73</v>
      </c>
      <c r="F84" s="62" t="s">
        <v>474</v>
      </c>
      <c r="G84" s="62" t="s">
        <v>120</v>
      </c>
      <c r="H84" s="62" t="s">
        <v>714</v>
      </c>
      <c r="I84" s="62">
        <v>316412</v>
      </c>
      <c r="J84" s="62">
        <v>179.11448999999999</v>
      </c>
      <c r="K84" s="62">
        <v>2</v>
      </c>
      <c r="L84" s="62">
        <v>41.094276000000001</v>
      </c>
      <c r="M84" s="62">
        <v>-77.479429999999994</v>
      </c>
      <c r="N84" s="62">
        <v>99906.650651999997</v>
      </c>
      <c r="O84" s="66">
        <v>62.079095422283892</v>
      </c>
    </row>
    <row r="85" spans="1:15" x14ac:dyDescent="0.25">
      <c r="A85" s="1" t="s">
        <v>281</v>
      </c>
      <c r="B85" s="1" t="s">
        <v>282</v>
      </c>
      <c r="C85" s="1" t="s">
        <v>283</v>
      </c>
      <c r="D85" s="62">
        <v>2009</v>
      </c>
      <c r="E85" s="65" t="s">
        <v>255</v>
      </c>
      <c r="F85" s="62" t="s">
        <v>575</v>
      </c>
      <c r="G85" s="62" t="s">
        <v>576</v>
      </c>
      <c r="H85" s="62" t="s">
        <v>731</v>
      </c>
      <c r="I85" s="62">
        <v>23709</v>
      </c>
      <c r="J85" s="62">
        <v>31.861305000000002</v>
      </c>
      <c r="K85" s="62" t="s">
        <v>702</v>
      </c>
      <c r="L85" s="62">
        <v>38.651653000000003</v>
      </c>
      <c r="M85" s="62">
        <v>-78.210386999999997</v>
      </c>
      <c r="N85" s="62">
        <v>98183.040685999993</v>
      </c>
      <c r="O85" s="66">
        <v>61.008094174100506</v>
      </c>
    </row>
    <row r="86" spans="1:15" x14ac:dyDescent="0.25">
      <c r="A86" s="1" t="s">
        <v>239</v>
      </c>
      <c r="B86" s="1" t="s">
        <v>240</v>
      </c>
      <c r="C86" s="1" t="s">
        <v>241</v>
      </c>
      <c r="D86" s="62">
        <v>2009</v>
      </c>
      <c r="E86" s="65" t="s">
        <v>73</v>
      </c>
      <c r="F86" s="62" t="s">
        <v>346</v>
      </c>
      <c r="G86" s="62" t="s">
        <v>347</v>
      </c>
      <c r="H86" s="62" t="s">
        <v>347</v>
      </c>
      <c r="I86" s="62">
        <v>318613</v>
      </c>
      <c r="J86" s="62">
        <v>7.8780669999999997</v>
      </c>
      <c r="K86" s="62" t="s">
        <v>702</v>
      </c>
      <c r="L86" s="62">
        <v>40.923616000000003</v>
      </c>
      <c r="M86" s="62">
        <v>-76.763872000000006</v>
      </c>
      <c r="N86" s="62">
        <v>19720.615039</v>
      </c>
      <c r="O86" s="66">
        <v>12.25381828739847</v>
      </c>
    </row>
    <row r="87" spans="1:15" x14ac:dyDescent="0.25">
      <c r="A87" s="1" t="s">
        <v>8</v>
      </c>
      <c r="B87" s="1" t="s">
        <v>9</v>
      </c>
      <c r="C87" s="1" t="s">
        <v>10</v>
      </c>
      <c r="D87" s="62">
        <v>2009</v>
      </c>
      <c r="E87" s="65" t="s">
        <v>73</v>
      </c>
      <c r="F87" s="62" t="s">
        <v>350</v>
      </c>
      <c r="G87" s="62" t="s">
        <v>351</v>
      </c>
      <c r="H87" s="62" t="s">
        <v>351</v>
      </c>
      <c r="I87" s="62">
        <v>267626</v>
      </c>
      <c r="J87" s="62">
        <v>9.9039839999999995</v>
      </c>
      <c r="K87" s="62" t="s">
        <v>702</v>
      </c>
      <c r="L87" s="62">
        <v>41.151187</v>
      </c>
      <c r="M87" s="62">
        <v>-76.161285000000007</v>
      </c>
      <c r="N87" s="62">
        <v>3411.3599730000001</v>
      </c>
      <c r="O87" s="66">
        <v>2.1197201577829832</v>
      </c>
    </row>
    <row r="88" spans="1:15" x14ac:dyDescent="0.25">
      <c r="A88" s="1" t="s">
        <v>433</v>
      </c>
      <c r="C88" s="1" t="s">
        <v>434</v>
      </c>
      <c r="D88" s="62">
        <v>2009</v>
      </c>
      <c r="E88" s="65" t="s">
        <v>73</v>
      </c>
      <c r="F88" s="62" t="s">
        <v>248</v>
      </c>
      <c r="G88" s="62" t="s">
        <v>132</v>
      </c>
      <c r="H88" s="62" t="s">
        <v>133</v>
      </c>
      <c r="I88" s="62">
        <v>249686</v>
      </c>
      <c r="J88" s="62">
        <v>212.75151700000001</v>
      </c>
      <c r="K88" s="62" t="s">
        <v>703</v>
      </c>
      <c r="L88" s="62">
        <v>40.223455000000001</v>
      </c>
      <c r="M88" s="62">
        <v>-76.900031999999996</v>
      </c>
      <c r="N88" s="62">
        <v>24922.380711999998</v>
      </c>
      <c r="O88" s="66">
        <v>15.486044625396151</v>
      </c>
    </row>
    <row r="89" spans="1:15" x14ac:dyDescent="0.25">
      <c r="A89" s="1" t="s">
        <v>423</v>
      </c>
      <c r="C89" s="1" t="s">
        <v>424</v>
      </c>
      <c r="D89" s="62">
        <v>2009</v>
      </c>
      <c r="E89" s="65" t="s">
        <v>73</v>
      </c>
      <c r="F89" s="62" t="s">
        <v>200</v>
      </c>
      <c r="G89" s="62" t="s">
        <v>201</v>
      </c>
      <c r="H89" s="62" t="s">
        <v>732</v>
      </c>
      <c r="I89" s="62">
        <v>272458</v>
      </c>
      <c r="J89" s="62">
        <v>30.912496999999998</v>
      </c>
      <c r="K89" s="62" t="s">
        <v>702</v>
      </c>
      <c r="L89" s="62">
        <v>40.969135000000001</v>
      </c>
      <c r="M89" s="62">
        <v>-76.617560999999995</v>
      </c>
      <c r="N89" s="62">
        <v>114088.000716</v>
      </c>
      <c r="O89" s="66">
        <v>70.890975092901641</v>
      </c>
    </row>
    <row r="90" spans="1:15" ht="15.75" thickBot="1" x14ac:dyDescent="0.3">
      <c r="A90" s="1" t="s">
        <v>306</v>
      </c>
      <c r="C90" s="1" t="s">
        <v>307</v>
      </c>
      <c r="D90" s="62">
        <v>2009</v>
      </c>
      <c r="E90" s="65" t="s">
        <v>73</v>
      </c>
      <c r="F90" s="62" t="s">
        <v>83</v>
      </c>
      <c r="G90" s="62" t="s">
        <v>84</v>
      </c>
      <c r="H90" s="62" t="s">
        <v>733</v>
      </c>
      <c r="I90" s="62">
        <v>223248</v>
      </c>
      <c r="J90" s="62">
        <v>0.63421099999999997</v>
      </c>
      <c r="K90" s="62" t="s">
        <v>711</v>
      </c>
      <c r="L90" s="62">
        <v>40.471969999999999</v>
      </c>
      <c r="M90" s="62">
        <v>-78.159260000000003</v>
      </c>
      <c r="N90" s="62">
        <v>1368.3751319999999</v>
      </c>
      <c r="O90" s="67">
        <v>0.85026862414597193</v>
      </c>
    </row>
    <row r="91" spans="1:15" ht="15.75" thickBot="1" x14ac:dyDescent="0.3">
      <c r="A91" s="1" t="s">
        <v>459</v>
      </c>
      <c r="C91" s="1" t="s">
        <v>460</v>
      </c>
      <c r="D91" s="62"/>
      <c r="E91" s="65"/>
      <c r="F91" s="62"/>
      <c r="G91" s="62"/>
      <c r="H91" s="62"/>
      <c r="I91" s="62"/>
      <c r="J91" s="62"/>
      <c r="K91" s="62"/>
      <c r="L91" s="62"/>
      <c r="M91" s="62"/>
      <c r="N91" s="68"/>
      <c r="O91" s="69">
        <f>SUM(O84:O90)</f>
        <v>224.68801638400961</v>
      </c>
    </row>
    <row r="92" spans="1:15" x14ac:dyDescent="0.25">
      <c r="A92" s="1" t="s">
        <v>301</v>
      </c>
      <c r="B92" s="1" t="s">
        <v>302</v>
      </c>
      <c r="C92" s="1" t="s">
        <v>303</v>
      </c>
      <c r="D92" s="62"/>
      <c r="E92" s="65"/>
      <c r="F92" s="62"/>
      <c r="G92" s="62"/>
      <c r="H92" s="62"/>
      <c r="I92" s="62"/>
      <c r="J92" s="62"/>
      <c r="K92" s="62"/>
      <c r="L92" s="62"/>
      <c r="M92" s="62"/>
      <c r="N92" s="62"/>
      <c r="O92" s="70"/>
    </row>
    <row r="93" spans="1:15" x14ac:dyDescent="0.25">
      <c r="A93" s="1" t="s">
        <v>322</v>
      </c>
      <c r="B93" s="1" t="s">
        <v>323</v>
      </c>
      <c r="C93" s="1" t="s">
        <v>324</v>
      </c>
      <c r="D93" s="62"/>
      <c r="E93" s="63" t="s">
        <v>3</v>
      </c>
      <c r="F93" s="64" t="s">
        <v>690</v>
      </c>
      <c r="G93" s="64" t="s">
        <v>691</v>
      </c>
      <c r="H93" s="64" t="s">
        <v>692</v>
      </c>
      <c r="I93" s="64" t="s">
        <v>693</v>
      </c>
      <c r="J93" s="64" t="s">
        <v>694</v>
      </c>
      <c r="K93" s="64" t="s">
        <v>695</v>
      </c>
      <c r="L93" s="64" t="s">
        <v>696</v>
      </c>
      <c r="M93" s="64" t="s">
        <v>697</v>
      </c>
      <c r="N93" s="64" t="s">
        <v>698</v>
      </c>
      <c r="O93" s="63" t="s">
        <v>699</v>
      </c>
    </row>
    <row r="94" spans="1:15" x14ac:dyDescent="0.25">
      <c r="A94" s="1" t="s">
        <v>271</v>
      </c>
      <c r="C94" s="1" t="s">
        <v>272</v>
      </c>
      <c r="D94" s="62">
        <v>2010</v>
      </c>
      <c r="E94" s="65" t="s">
        <v>73</v>
      </c>
      <c r="F94" s="62" t="s">
        <v>91</v>
      </c>
      <c r="G94" s="62" t="s">
        <v>92</v>
      </c>
      <c r="H94" s="62" t="s">
        <v>734</v>
      </c>
      <c r="I94" s="62">
        <v>223927</v>
      </c>
      <c r="J94" s="62">
        <v>0.50884399999999996</v>
      </c>
      <c r="K94" s="62" t="s">
        <v>711</v>
      </c>
      <c r="L94" s="62">
        <v>40.616756000000002</v>
      </c>
      <c r="M94" s="62">
        <v>-78.782726999999994</v>
      </c>
      <c r="N94" s="62">
        <v>1711.2527709999999</v>
      </c>
      <c r="O94" s="66">
        <v>1.0633228455690409</v>
      </c>
    </row>
    <row r="95" spans="1:15" x14ac:dyDescent="0.25">
      <c r="A95" s="1" t="s">
        <v>455</v>
      </c>
      <c r="C95" s="1" t="s">
        <v>456</v>
      </c>
      <c r="D95" s="62">
        <v>2010</v>
      </c>
      <c r="E95" s="65" t="s">
        <v>73</v>
      </c>
      <c r="F95" s="62" t="s">
        <v>111</v>
      </c>
      <c r="G95" s="62" t="s">
        <v>112</v>
      </c>
      <c r="H95" s="62" t="s">
        <v>735</v>
      </c>
      <c r="I95" s="62">
        <v>222306</v>
      </c>
      <c r="J95" s="62">
        <v>4.7944620000000002</v>
      </c>
      <c r="K95" s="62" t="s">
        <v>702</v>
      </c>
      <c r="L95" s="62">
        <v>40.861607999999997</v>
      </c>
      <c r="M95" s="62">
        <v>-78.116193999999993</v>
      </c>
      <c r="N95" s="62">
        <v>11198.913791000001</v>
      </c>
      <c r="O95" s="66">
        <v>6.9586802612274621</v>
      </c>
    </row>
    <row r="96" spans="1:15" x14ac:dyDescent="0.25">
      <c r="A96" s="1" t="s">
        <v>45</v>
      </c>
      <c r="B96" s="1" t="s">
        <v>46</v>
      </c>
      <c r="C96" s="1" t="s">
        <v>47</v>
      </c>
      <c r="D96" s="62">
        <v>2010</v>
      </c>
      <c r="E96" s="65" t="s">
        <v>73</v>
      </c>
      <c r="F96" s="62" t="s">
        <v>153</v>
      </c>
      <c r="G96" s="62" t="s">
        <v>154</v>
      </c>
      <c r="H96" s="62" t="s">
        <v>715</v>
      </c>
      <c r="I96" s="62">
        <v>132812</v>
      </c>
      <c r="J96" s="62">
        <v>13.777168</v>
      </c>
      <c r="K96" s="62" t="s">
        <v>702</v>
      </c>
      <c r="L96" s="62">
        <v>39.787109999999998</v>
      </c>
      <c r="M96" s="62">
        <v>-77.60275</v>
      </c>
      <c r="N96" s="62">
        <v>29253.444668</v>
      </c>
      <c r="O96" s="66">
        <v>18.177242166799829</v>
      </c>
    </row>
    <row r="97" spans="1:15" x14ac:dyDescent="0.25">
      <c r="A97" s="1" t="s">
        <v>121</v>
      </c>
      <c r="B97" s="1" t="s">
        <v>122</v>
      </c>
      <c r="C97" s="1" t="s">
        <v>123</v>
      </c>
      <c r="D97" s="62">
        <v>2010</v>
      </c>
      <c r="E97" s="65" t="s">
        <v>73</v>
      </c>
      <c r="F97" s="62" t="s">
        <v>78</v>
      </c>
      <c r="G97" s="62" t="s">
        <v>79</v>
      </c>
      <c r="H97" s="62" t="s">
        <v>80</v>
      </c>
      <c r="I97" s="62">
        <v>216046</v>
      </c>
      <c r="J97" s="62">
        <v>19.395147000000001</v>
      </c>
      <c r="K97" s="62" t="s">
        <v>702</v>
      </c>
      <c r="L97" s="62">
        <v>40.018492000000002</v>
      </c>
      <c r="M97" s="62">
        <v>-75.985059000000007</v>
      </c>
      <c r="N97" s="62">
        <v>44510.413510999999</v>
      </c>
      <c r="O97" s="66">
        <v>27.657480153743581</v>
      </c>
    </row>
    <row r="98" spans="1:15" x14ac:dyDescent="0.25">
      <c r="A98" s="1" t="s">
        <v>565</v>
      </c>
      <c r="C98" s="1" t="s">
        <v>566</v>
      </c>
      <c r="D98" s="62">
        <v>2010</v>
      </c>
      <c r="E98" s="65" t="s">
        <v>73</v>
      </c>
      <c r="F98" s="62" t="s">
        <v>332</v>
      </c>
      <c r="G98" s="62" t="s">
        <v>333</v>
      </c>
      <c r="H98" s="62" t="s">
        <v>333</v>
      </c>
      <c r="I98" s="62">
        <v>255147</v>
      </c>
      <c r="J98" s="62">
        <v>42.684635999999998</v>
      </c>
      <c r="K98" s="62">
        <v>2</v>
      </c>
      <c r="L98" s="62">
        <v>40.081218</v>
      </c>
      <c r="M98" s="62">
        <v>-77.541918999999993</v>
      </c>
      <c r="N98" s="62">
        <v>57275.976038000001</v>
      </c>
      <c r="O98" s="66">
        <v>35.589630506708097</v>
      </c>
    </row>
    <row r="99" spans="1:15" x14ac:dyDescent="0.25">
      <c r="A99" s="1" t="s">
        <v>65</v>
      </c>
      <c r="C99" s="1" t="s">
        <v>66</v>
      </c>
      <c r="D99" s="62">
        <v>2010</v>
      </c>
      <c r="E99" s="65" t="s">
        <v>73</v>
      </c>
      <c r="F99" s="62" t="s">
        <v>74</v>
      </c>
      <c r="G99" s="62" t="s">
        <v>74</v>
      </c>
      <c r="H99" s="62" t="s">
        <v>736</v>
      </c>
      <c r="I99" s="62">
        <v>301832</v>
      </c>
      <c r="J99" s="62">
        <v>4.8438829999999999</v>
      </c>
      <c r="K99" s="62" t="s">
        <v>702</v>
      </c>
      <c r="L99" s="62">
        <v>41.549643000000003</v>
      </c>
      <c r="M99" s="62">
        <v>-75.565269000000001</v>
      </c>
      <c r="N99" s="62">
        <v>12350.242617</v>
      </c>
      <c r="O99" s="66">
        <v>7.6740826051679072</v>
      </c>
    </row>
    <row r="100" spans="1:15" x14ac:dyDescent="0.25">
      <c r="A100" s="1" t="s">
        <v>542</v>
      </c>
      <c r="C100" s="1" t="s">
        <v>543</v>
      </c>
      <c r="D100" s="62">
        <v>2010</v>
      </c>
      <c r="E100" s="65" t="s">
        <v>73</v>
      </c>
      <c r="F100" s="62" t="s">
        <v>179</v>
      </c>
      <c r="G100" s="62" t="s">
        <v>180</v>
      </c>
      <c r="H100" s="62" t="s">
        <v>737</v>
      </c>
      <c r="I100" s="62">
        <v>214977</v>
      </c>
      <c r="J100" s="62">
        <v>2.6678109999999999</v>
      </c>
      <c r="K100" s="62" t="s">
        <v>711</v>
      </c>
      <c r="L100" s="62">
        <v>40.070292000000002</v>
      </c>
      <c r="M100" s="62">
        <v>-76.085961999999995</v>
      </c>
      <c r="N100" s="62">
        <v>5215.4860310000004</v>
      </c>
      <c r="O100" s="66">
        <v>3.2407517705685014</v>
      </c>
    </row>
    <row r="101" spans="1:15" x14ac:dyDescent="0.25">
      <c r="A101" s="1" t="s">
        <v>206</v>
      </c>
      <c r="C101" s="1" t="s">
        <v>207</v>
      </c>
      <c r="D101" s="62">
        <v>2010</v>
      </c>
      <c r="E101" s="65" t="s">
        <v>73</v>
      </c>
      <c r="F101" s="62" t="s">
        <v>164</v>
      </c>
      <c r="G101" s="62" t="s">
        <v>165</v>
      </c>
      <c r="H101" s="62" t="s">
        <v>738</v>
      </c>
      <c r="I101" s="62">
        <v>277819</v>
      </c>
      <c r="J101" s="62">
        <v>4.163494</v>
      </c>
      <c r="K101" s="62" t="s">
        <v>702</v>
      </c>
      <c r="L101" s="62">
        <v>41.634982000000001</v>
      </c>
      <c r="M101" s="62">
        <v>-75.574597999999995</v>
      </c>
      <c r="N101" s="62">
        <v>11367.229492</v>
      </c>
      <c r="O101" s="66">
        <v>7.0632667566735323</v>
      </c>
    </row>
    <row r="102" spans="1:15" ht="15.75" thickBot="1" x14ac:dyDescent="0.3">
      <c r="A102" s="1" t="s">
        <v>58</v>
      </c>
      <c r="C102" s="1" t="s">
        <v>59</v>
      </c>
      <c r="D102" s="62">
        <v>2010</v>
      </c>
      <c r="E102" s="65" t="s">
        <v>73</v>
      </c>
      <c r="F102" s="62" t="s">
        <v>186</v>
      </c>
      <c r="G102" s="62" t="s">
        <v>168</v>
      </c>
      <c r="H102" s="62" t="s">
        <v>739</v>
      </c>
      <c r="I102" s="62">
        <v>216279</v>
      </c>
      <c r="J102" s="62">
        <v>115.659952</v>
      </c>
      <c r="K102" s="62">
        <v>2</v>
      </c>
      <c r="L102" s="62">
        <v>40.149808</v>
      </c>
      <c r="M102" s="62">
        <v>-76.141345999999999</v>
      </c>
      <c r="N102" s="62">
        <v>5793.705551</v>
      </c>
      <c r="O102" s="67">
        <v>3.6000406119304209</v>
      </c>
    </row>
    <row r="103" spans="1:15" ht="15.75" thickBot="1" x14ac:dyDescent="0.3">
      <c r="A103" s="1" t="s">
        <v>284</v>
      </c>
      <c r="C103" s="1" t="s">
        <v>285</v>
      </c>
      <c r="D103" s="62"/>
      <c r="E103" s="65"/>
      <c r="F103" s="62"/>
      <c r="G103" s="62"/>
      <c r="H103" s="62"/>
      <c r="I103" s="62"/>
      <c r="J103" s="62"/>
      <c r="K103" s="62"/>
      <c r="L103" s="62"/>
      <c r="M103" s="62"/>
      <c r="N103" s="68"/>
      <c r="O103" s="69">
        <f>SUM(O94:O102)</f>
        <v>111.02449767838837</v>
      </c>
    </row>
    <row r="104" spans="1:15" x14ac:dyDescent="0.25">
      <c r="A104" s="1" t="s">
        <v>461</v>
      </c>
      <c r="C104" s="1" t="s">
        <v>462</v>
      </c>
      <c r="D104" s="62"/>
      <c r="E104" s="65"/>
      <c r="F104" s="62"/>
      <c r="G104" s="62"/>
      <c r="H104" s="62"/>
      <c r="I104" s="62"/>
      <c r="J104" s="62"/>
      <c r="K104" s="62"/>
      <c r="L104" s="62"/>
      <c r="M104" s="62"/>
      <c r="N104" s="62"/>
      <c r="O104" s="70"/>
    </row>
    <row r="105" spans="1:15" x14ac:dyDescent="0.25">
      <c r="A105" s="1" t="s">
        <v>439</v>
      </c>
      <c r="C105" s="1" t="s">
        <v>440</v>
      </c>
      <c r="D105" s="62"/>
      <c r="E105" s="63" t="s">
        <v>3</v>
      </c>
      <c r="F105" s="64" t="s">
        <v>690</v>
      </c>
      <c r="G105" s="64" t="s">
        <v>691</v>
      </c>
      <c r="H105" s="64" t="s">
        <v>692</v>
      </c>
      <c r="I105" s="64" t="s">
        <v>693</v>
      </c>
      <c r="J105" s="64" t="s">
        <v>694</v>
      </c>
      <c r="K105" s="64" t="s">
        <v>695</v>
      </c>
      <c r="L105" s="64" t="s">
        <v>696</v>
      </c>
      <c r="M105" s="64" t="s">
        <v>697</v>
      </c>
      <c r="N105" s="64" t="s">
        <v>698</v>
      </c>
      <c r="O105" s="63" t="s">
        <v>699</v>
      </c>
    </row>
    <row r="106" spans="1:15" x14ac:dyDescent="0.25">
      <c r="A106" s="1" t="s">
        <v>99</v>
      </c>
      <c r="C106" s="1" t="s">
        <v>100</v>
      </c>
      <c r="D106" s="62">
        <v>2011</v>
      </c>
      <c r="E106" s="65" t="s">
        <v>6</v>
      </c>
      <c r="F106" s="62" t="s">
        <v>63</v>
      </c>
      <c r="G106" s="62" t="s">
        <v>63</v>
      </c>
      <c r="H106" s="62" t="s">
        <v>740</v>
      </c>
      <c r="I106" s="62">
        <v>179219</v>
      </c>
      <c r="J106" s="62">
        <v>46.412568</v>
      </c>
      <c r="K106" s="62">
        <v>2</v>
      </c>
      <c r="L106" s="62">
        <v>39.620026000000003</v>
      </c>
      <c r="M106" s="62">
        <v>-76.629996000000006</v>
      </c>
      <c r="N106" s="62">
        <v>145218.404366</v>
      </c>
      <c r="O106" s="66">
        <v>90.234505139305796</v>
      </c>
    </row>
    <row r="107" spans="1:15" x14ac:dyDescent="0.25">
      <c r="A107" s="1" t="s">
        <v>221</v>
      </c>
      <c r="B107" s="1" t="s">
        <v>222</v>
      </c>
      <c r="C107" s="1" t="s">
        <v>222</v>
      </c>
      <c r="D107" s="62">
        <v>2011</v>
      </c>
      <c r="E107" s="65" t="s">
        <v>73</v>
      </c>
      <c r="F107" s="62" t="s">
        <v>115</v>
      </c>
      <c r="G107" s="62" t="s">
        <v>116</v>
      </c>
      <c r="H107" s="62" t="s">
        <v>741</v>
      </c>
      <c r="I107" s="62">
        <v>317564</v>
      </c>
      <c r="J107" s="62">
        <v>580.68455800000004</v>
      </c>
      <c r="K107" s="62" t="s">
        <v>703</v>
      </c>
      <c r="L107" s="62">
        <v>41.124723000000003</v>
      </c>
      <c r="M107" s="62">
        <v>-77.488031000000007</v>
      </c>
      <c r="N107" s="62">
        <v>670415.58230899996</v>
      </c>
      <c r="O107" s="66">
        <v>416.57680079492565</v>
      </c>
    </row>
    <row r="108" spans="1:15" x14ac:dyDescent="0.25">
      <c r="A108" s="1" t="s">
        <v>528</v>
      </c>
      <c r="C108" s="1" t="s">
        <v>529</v>
      </c>
      <c r="D108" s="62">
        <v>2011</v>
      </c>
      <c r="E108" s="65" t="s">
        <v>73</v>
      </c>
      <c r="F108" s="62" t="s">
        <v>742</v>
      </c>
      <c r="G108" s="62" t="s">
        <v>743</v>
      </c>
      <c r="H108" s="62" t="s">
        <v>743</v>
      </c>
      <c r="I108" s="62">
        <v>-281</v>
      </c>
      <c r="J108" s="62">
        <v>6.0396799999999997</v>
      </c>
      <c r="K108" s="62" t="s">
        <v>702</v>
      </c>
      <c r="L108" s="62">
        <v>40.605637000000002</v>
      </c>
      <c r="M108" s="62">
        <v>-76.374938999999998</v>
      </c>
      <c r="N108" s="62">
        <v>4886.078614</v>
      </c>
      <c r="O108" s="66">
        <v>3.0360675544597941</v>
      </c>
    </row>
    <row r="109" spans="1:15" x14ac:dyDescent="0.25">
      <c r="A109" s="1" t="s">
        <v>464</v>
      </c>
      <c r="C109" s="1" t="s">
        <v>465</v>
      </c>
      <c r="D109" s="62">
        <v>2011</v>
      </c>
      <c r="E109" s="65" t="s">
        <v>73</v>
      </c>
      <c r="F109" s="62" t="s">
        <v>238</v>
      </c>
      <c r="G109" s="62" t="s">
        <v>212</v>
      </c>
      <c r="H109" s="62" t="s">
        <v>743</v>
      </c>
      <c r="I109" s="62">
        <v>273922</v>
      </c>
      <c r="J109" s="62">
        <v>6.927638</v>
      </c>
      <c r="K109" s="62" t="s">
        <v>702</v>
      </c>
      <c r="L109" s="62">
        <v>40.605365999999997</v>
      </c>
      <c r="M109" s="62">
        <v>-76.376807999999997</v>
      </c>
      <c r="N109" s="62">
        <v>180.80759399999999</v>
      </c>
      <c r="O109" s="66">
        <v>0.11234859549137399</v>
      </c>
    </row>
    <row r="110" spans="1:15" x14ac:dyDescent="0.25">
      <c r="A110" s="1" t="s">
        <v>265</v>
      </c>
      <c r="B110" s="1" t="s">
        <v>266</v>
      </c>
      <c r="C110" s="1" t="s">
        <v>267</v>
      </c>
      <c r="D110" s="62">
        <v>2011</v>
      </c>
      <c r="E110" s="65" t="s">
        <v>73</v>
      </c>
      <c r="F110" s="62" t="s">
        <v>211</v>
      </c>
      <c r="G110" s="62" t="s">
        <v>212</v>
      </c>
      <c r="H110" s="62" t="s">
        <v>743</v>
      </c>
      <c r="I110" s="62">
        <v>261035</v>
      </c>
      <c r="J110" s="62">
        <v>3.0072719999999999</v>
      </c>
      <c r="K110" s="62" t="s">
        <v>711</v>
      </c>
      <c r="L110" s="62">
        <v>40.622267999999998</v>
      </c>
      <c r="M110" s="62">
        <v>-76.324109000000007</v>
      </c>
      <c r="N110" s="62">
        <v>3851.5419379999998</v>
      </c>
      <c r="O110" s="66">
        <v>2.3932364655569978</v>
      </c>
    </row>
    <row r="111" spans="1:15" x14ac:dyDescent="0.25">
      <c r="A111" s="1" t="s">
        <v>145</v>
      </c>
      <c r="B111" s="1" t="s">
        <v>146</v>
      </c>
      <c r="C111" s="1" t="s">
        <v>147</v>
      </c>
      <c r="D111" s="62">
        <v>2011</v>
      </c>
      <c r="E111" s="65" t="s">
        <v>255</v>
      </c>
      <c r="F111" s="62" t="s">
        <v>259</v>
      </c>
      <c r="G111" s="62" t="s">
        <v>260</v>
      </c>
      <c r="H111" s="62" t="s">
        <v>715</v>
      </c>
      <c r="I111" s="62">
        <v>345966</v>
      </c>
      <c r="J111" s="62">
        <v>4.3133400000000002</v>
      </c>
      <c r="K111" s="62" t="s">
        <v>702</v>
      </c>
      <c r="L111" s="62">
        <v>37.327210000000001</v>
      </c>
      <c r="M111" s="62">
        <v>-77.203577999999993</v>
      </c>
      <c r="N111" s="62">
        <v>17932.362552999999</v>
      </c>
      <c r="O111" s="66">
        <v>11.142650051920162</v>
      </c>
    </row>
    <row r="112" spans="1:15" x14ac:dyDescent="0.25">
      <c r="A112" s="1" t="s">
        <v>399</v>
      </c>
      <c r="C112" s="1" t="s">
        <v>400</v>
      </c>
      <c r="D112" s="62">
        <v>2011</v>
      </c>
      <c r="E112" s="65" t="s">
        <v>255</v>
      </c>
      <c r="F112" s="62" t="s">
        <v>571</v>
      </c>
      <c r="G112" s="62" t="s">
        <v>572</v>
      </c>
      <c r="H112" s="62" t="s">
        <v>715</v>
      </c>
      <c r="I112" s="62">
        <v>62608</v>
      </c>
      <c r="J112" s="62">
        <v>0.181121</v>
      </c>
      <c r="K112" s="62" t="s">
        <v>711</v>
      </c>
      <c r="L112" s="62">
        <v>37.544998999999997</v>
      </c>
      <c r="M112" s="62">
        <v>-76.986215999999999</v>
      </c>
      <c r="N112" s="62">
        <v>851.08187699999996</v>
      </c>
      <c r="O112" s="66">
        <v>0.52883759699336697</v>
      </c>
    </row>
    <row r="113" spans="1:15" x14ac:dyDescent="0.25">
      <c r="A113" s="1" t="s">
        <v>191</v>
      </c>
      <c r="C113" s="1" t="s">
        <v>192</v>
      </c>
      <c r="D113" s="62">
        <v>2011</v>
      </c>
      <c r="E113" s="65" t="s">
        <v>73</v>
      </c>
      <c r="F113" s="62" t="s">
        <v>175</v>
      </c>
      <c r="G113" s="62" t="s">
        <v>176</v>
      </c>
      <c r="H113" s="62" t="s">
        <v>744</v>
      </c>
      <c r="I113" s="62">
        <v>214949</v>
      </c>
      <c r="J113" s="62">
        <v>3.5577770000000002</v>
      </c>
      <c r="K113" s="62" t="s">
        <v>711</v>
      </c>
      <c r="L113" s="62">
        <v>40.238715999999997</v>
      </c>
      <c r="M113" s="62">
        <v>-76.200721999999999</v>
      </c>
      <c r="N113" s="62">
        <v>7584.5667039999998</v>
      </c>
      <c r="O113" s="66">
        <v>4.7128297974311844</v>
      </c>
    </row>
    <row r="114" spans="1:15" x14ac:dyDescent="0.25">
      <c r="A114" s="1" t="s">
        <v>396</v>
      </c>
      <c r="C114" s="1" t="s">
        <v>397</v>
      </c>
      <c r="D114" s="62">
        <v>2011</v>
      </c>
      <c r="E114" s="65" t="s">
        <v>255</v>
      </c>
      <c r="F114" s="62" t="s">
        <v>563</v>
      </c>
      <c r="G114" s="62" t="s">
        <v>564</v>
      </c>
      <c r="H114" s="62" t="s">
        <v>745</v>
      </c>
      <c r="I114" s="62">
        <v>107909</v>
      </c>
      <c r="J114" s="62">
        <v>1032.6644719999999</v>
      </c>
      <c r="K114" s="62" t="s">
        <v>700</v>
      </c>
      <c r="L114" s="62">
        <v>38.949449999999999</v>
      </c>
      <c r="M114" s="62">
        <v>-78.198772000000005</v>
      </c>
      <c r="N114" s="62">
        <v>493443.111179</v>
      </c>
      <c r="O114" s="66">
        <v>306.61123943640644</v>
      </c>
    </row>
    <row r="115" spans="1:15" x14ac:dyDescent="0.25">
      <c r="A115" s="1" t="s">
        <v>217</v>
      </c>
      <c r="C115" s="1" t="s">
        <v>218</v>
      </c>
      <c r="D115" s="62">
        <v>2011</v>
      </c>
      <c r="E115" s="65" t="s">
        <v>73</v>
      </c>
      <c r="F115" s="62" t="s">
        <v>140</v>
      </c>
      <c r="G115" s="62" t="s">
        <v>132</v>
      </c>
      <c r="H115" s="62" t="s">
        <v>133</v>
      </c>
      <c r="I115" s="62">
        <v>275299</v>
      </c>
      <c r="J115" s="62">
        <v>155.46117699999999</v>
      </c>
      <c r="K115" s="62">
        <v>2</v>
      </c>
      <c r="L115" s="62">
        <v>40.148491999999997</v>
      </c>
      <c r="M115" s="62">
        <v>-77.013042999999996</v>
      </c>
      <c r="N115" s="62">
        <v>25678.889176000001</v>
      </c>
      <c r="O115" s="66">
        <v>15.956117046180296</v>
      </c>
    </row>
    <row r="116" spans="1:15" ht="15.75" thickBot="1" x14ac:dyDescent="0.3">
      <c r="A116" s="1" t="s">
        <v>134</v>
      </c>
      <c r="C116" s="1" t="s">
        <v>135</v>
      </c>
      <c r="D116" s="62">
        <v>2011</v>
      </c>
      <c r="E116" s="65" t="s">
        <v>73</v>
      </c>
      <c r="F116" s="62" t="s">
        <v>556</v>
      </c>
      <c r="G116" s="62" t="s">
        <v>467</v>
      </c>
      <c r="H116" s="62" t="s">
        <v>715</v>
      </c>
      <c r="I116" s="62">
        <v>226334</v>
      </c>
      <c r="J116" s="62">
        <v>0.71899900000000005</v>
      </c>
      <c r="K116" s="62" t="s">
        <v>711</v>
      </c>
      <c r="L116" s="62">
        <v>40.676445999999999</v>
      </c>
      <c r="M116" s="62">
        <v>-78.201159000000004</v>
      </c>
      <c r="N116" s="62">
        <v>2030.472485</v>
      </c>
      <c r="O116" s="67">
        <v>1.2616767184769351</v>
      </c>
    </row>
    <row r="117" spans="1:15" ht="15.75" thickBot="1" x14ac:dyDescent="0.3">
      <c r="A117" s="1" t="s">
        <v>409</v>
      </c>
      <c r="C117" s="1" t="s">
        <v>410</v>
      </c>
      <c r="D117" s="62"/>
      <c r="E117" s="65"/>
      <c r="F117" s="62"/>
      <c r="G117" s="62"/>
      <c r="H117" s="62"/>
      <c r="I117" s="62"/>
      <c r="J117" s="62"/>
      <c r="K117" s="62"/>
      <c r="L117" s="62"/>
      <c r="M117" s="62"/>
      <c r="N117" s="68"/>
      <c r="O117" s="69">
        <f>SUM(O106:O116)</f>
        <v>852.56630919714803</v>
      </c>
    </row>
    <row r="118" spans="1:15" x14ac:dyDescent="0.25">
      <c r="A118" s="1" t="s">
        <v>393</v>
      </c>
      <c r="C118" s="1" t="s">
        <v>394</v>
      </c>
      <c r="D118" s="62"/>
      <c r="E118" s="65"/>
      <c r="F118" s="62"/>
      <c r="G118" s="62"/>
      <c r="H118" s="62"/>
      <c r="I118" s="62"/>
      <c r="J118" s="62"/>
      <c r="K118" s="62"/>
      <c r="L118" s="62"/>
      <c r="M118" s="62"/>
      <c r="N118" s="62"/>
      <c r="O118" s="70"/>
    </row>
    <row r="119" spans="1:15" x14ac:dyDescent="0.25">
      <c r="A119" s="1" t="s">
        <v>389</v>
      </c>
      <c r="C119" s="1" t="s">
        <v>390</v>
      </c>
      <c r="D119" s="62"/>
      <c r="E119" s="63" t="s">
        <v>3</v>
      </c>
      <c r="F119" s="64" t="s">
        <v>690</v>
      </c>
      <c r="G119" s="64" t="s">
        <v>691</v>
      </c>
      <c r="H119" s="64" t="s">
        <v>692</v>
      </c>
      <c r="I119" s="64" t="s">
        <v>693</v>
      </c>
      <c r="J119" s="64" t="s">
        <v>694</v>
      </c>
      <c r="K119" s="64" t="s">
        <v>695</v>
      </c>
      <c r="L119" s="64" t="s">
        <v>696</v>
      </c>
      <c r="M119" s="64" t="s">
        <v>697</v>
      </c>
      <c r="N119" s="64" t="s">
        <v>698</v>
      </c>
      <c r="O119" s="63" t="s">
        <v>699</v>
      </c>
    </row>
    <row r="120" spans="1:15" x14ac:dyDescent="0.25">
      <c r="A120" s="1" t="s">
        <v>385</v>
      </c>
      <c r="C120" s="1" t="s">
        <v>386</v>
      </c>
      <c r="D120" s="62">
        <v>2012</v>
      </c>
      <c r="E120" s="65" t="s">
        <v>255</v>
      </c>
      <c r="F120" s="62" t="s">
        <v>746</v>
      </c>
      <c r="G120" s="62" t="s">
        <v>678</v>
      </c>
      <c r="H120" s="62" t="s">
        <v>678</v>
      </c>
      <c r="I120" s="62">
        <v>-281</v>
      </c>
      <c r="J120" s="62">
        <v>134.66463400000001</v>
      </c>
      <c r="K120" s="62">
        <v>2</v>
      </c>
      <c r="L120" s="62">
        <v>0</v>
      </c>
      <c r="M120" s="62">
        <v>0</v>
      </c>
      <c r="N120" s="62">
        <v>775.34375</v>
      </c>
      <c r="O120" s="66">
        <v>0.48177612128125002</v>
      </c>
    </row>
    <row r="121" spans="1:15" x14ac:dyDescent="0.25">
      <c r="A121" s="1" t="s">
        <v>155</v>
      </c>
      <c r="B121" s="1" t="s">
        <v>156</v>
      </c>
      <c r="C121" s="1" t="s">
        <v>157</v>
      </c>
      <c r="D121" s="62">
        <v>2012</v>
      </c>
      <c r="E121" s="65" t="s">
        <v>255</v>
      </c>
      <c r="F121" s="62" t="s">
        <v>680</v>
      </c>
      <c r="G121" s="62" t="s">
        <v>678</v>
      </c>
      <c r="H121" s="62" t="s">
        <v>678</v>
      </c>
      <c r="I121" s="62">
        <v>-281</v>
      </c>
      <c r="J121" s="62">
        <v>134.66463400000001</v>
      </c>
      <c r="K121" s="62">
        <v>2</v>
      </c>
      <c r="L121" s="62">
        <v>0</v>
      </c>
      <c r="M121" s="62">
        <v>0</v>
      </c>
      <c r="N121" s="62">
        <v>376291.63748500001</v>
      </c>
      <c r="O121" s="66">
        <v>233.81671107569196</v>
      </c>
    </row>
    <row r="122" spans="1:15" ht="15.75" thickBot="1" x14ac:dyDescent="0.3">
      <c r="A122" s="1" t="s">
        <v>339</v>
      </c>
      <c r="B122" s="1" t="s">
        <v>340</v>
      </c>
      <c r="C122" s="1" t="s">
        <v>341</v>
      </c>
      <c r="D122" s="62">
        <v>2012</v>
      </c>
      <c r="E122" s="65" t="s">
        <v>73</v>
      </c>
      <c r="F122" s="62" t="s">
        <v>747</v>
      </c>
      <c r="G122" s="62" t="s">
        <v>748</v>
      </c>
      <c r="H122" s="62" t="s">
        <v>715</v>
      </c>
      <c r="I122" s="62">
        <v>-281</v>
      </c>
      <c r="J122" s="62">
        <v>0.497029</v>
      </c>
      <c r="K122" s="62" t="s">
        <v>711</v>
      </c>
      <c r="L122" s="62">
        <v>41.117866999999997</v>
      </c>
      <c r="M122" s="62">
        <v>-76.517242999999993</v>
      </c>
      <c r="N122" s="62">
        <v>2066.8642799999998</v>
      </c>
      <c r="O122" s="67">
        <v>1.2842895245278798</v>
      </c>
    </row>
    <row r="123" spans="1:15" ht="15.75" thickBot="1" x14ac:dyDescent="0.3">
      <c r="A123" s="1" t="s">
        <v>381</v>
      </c>
      <c r="C123" s="1" t="s">
        <v>382</v>
      </c>
      <c r="D123" s="62"/>
      <c r="E123" s="65"/>
      <c r="F123" s="62"/>
      <c r="G123" s="62"/>
      <c r="H123" s="62"/>
      <c r="I123" s="62"/>
      <c r="J123" s="62"/>
      <c r="K123" s="62"/>
      <c r="L123" s="62"/>
      <c r="M123" s="62"/>
      <c r="N123" s="68"/>
      <c r="O123" s="69">
        <f>SUM(O120:O122)</f>
        <v>235.58277672150109</v>
      </c>
    </row>
    <row r="124" spans="1:15" x14ac:dyDescent="0.25">
      <c r="A124" s="1" t="s">
        <v>377</v>
      </c>
      <c r="C124" s="1" t="s">
        <v>378</v>
      </c>
      <c r="D124" s="62"/>
      <c r="E124" s="65"/>
      <c r="F124" s="62"/>
      <c r="G124" s="62"/>
      <c r="H124" s="62"/>
      <c r="I124" s="62"/>
      <c r="J124" s="62"/>
      <c r="K124" s="62"/>
      <c r="L124" s="62"/>
      <c r="M124" s="62"/>
      <c r="N124" s="62"/>
      <c r="O124" s="70"/>
    </row>
    <row r="125" spans="1:15" x14ac:dyDescent="0.25">
      <c r="A125" s="1" t="s">
        <v>334</v>
      </c>
      <c r="B125" s="1" t="s">
        <v>335</v>
      </c>
      <c r="C125" s="1" t="s">
        <v>336</v>
      </c>
      <c r="D125" s="62"/>
      <c r="E125" s="63" t="s">
        <v>3</v>
      </c>
      <c r="F125" s="64" t="s">
        <v>690</v>
      </c>
      <c r="G125" s="64" t="s">
        <v>691</v>
      </c>
      <c r="H125" s="64" t="s">
        <v>692</v>
      </c>
      <c r="I125" s="64" t="s">
        <v>693</v>
      </c>
      <c r="J125" s="64" t="s">
        <v>694</v>
      </c>
      <c r="K125" s="64" t="s">
        <v>695</v>
      </c>
      <c r="L125" s="64" t="s">
        <v>696</v>
      </c>
      <c r="M125" s="64" t="s">
        <v>697</v>
      </c>
      <c r="N125" s="64" t="s">
        <v>698</v>
      </c>
      <c r="O125" s="63" t="s">
        <v>699</v>
      </c>
    </row>
    <row r="126" spans="1:15" x14ac:dyDescent="0.25">
      <c r="A126" s="1" t="s">
        <v>524</v>
      </c>
      <c r="C126" s="1" t="s">
        <v>525</v>
      </c>
      <c r="D126" s="62">
        <v>2013</v>
      </c>
      <c r="E126" s="65" t="s">
        <v>73</v>
      </c>
      <c r="F126" s="62" t="s">
        <v>668</v>
      </c>
      <c r="G126" s="62" t="s">
        <v>662</v>
      </c>
      <c r="H126" s="62" t="s">
        <v>662</v>
      </c>
      <c r="I126" s="62">
        <v>234923</v>
      </c>
      <c r="J126" s="62">
        <v>1.4125160000000001</v>
      </c>
      <c r="K126" s="62" t="s">
        <v>711</v>
      </c>
      <c r="L126" s="62">
        <v>41.044499999999999</v>
      </c>
      <c r="M126" s="62">
        <v>-78.219784000000004</v>
      </c>
      <c r="N126" s="62">
        <v>2505.863159</v>
      </c>
      <c r="O126" s="66">
        <v>1.5570706969709891</v>
      </c>
    </row>
    <row r="127" spans="1:15" x14ac:dyDescent="0.25">
      <c r="A127" s="1" t="s">
        <v>277</v>
      </c>
      <c r="C127" s="1" t="s">
        <v>278</v>
      </c>
      <c r="D127" s="62">
        <v>2013</v>
      </c>
      <c r="E127" s="65" t="s">
        <v>73</v>
      </c>
      <c r="F127" s="62" t="s">
        <v>749</v>
      </c>
      <c r="G127" s="62" t="s">
        <v>750</v>
      </c>
      <c r="H127" s="62" t="s">
        <v>751</v>
      </c>
      <c r="I127" s="62">
        <v>-281</v>
      </c>
      <c r="J127" s="62">
        <v>126.02888</v>
      </c>
      <c r="K127" s="62">
        <v>2</v>
      </c>
      <c r="L127" s="62">
        <v>40.055230999999999</v>
      </c>
      <c r="M127" s="62">
        <v>-76.526385000000005</v>
      </c>
      <c r="N127" s="62">
        <v>58934.768556000003</v>
      </c>
      <c r="O127" s="66">
        <v>36.620356072410281</v>
      </c>
    </row>
    <row r="128" spans="1:15" x14ac:dyDescent="0.25">
      <c r="A128" s="1" t="s">
        <v>318</v>
      </c>
      <c r="C128" s="1" t="s">
        <v>319</v>
      </c>
      <c r="D128" s="62">
        <v>2013</v>
      </c>
      <c r="E128" s="65" t="s">
        <v>73</v>
      </c>
      <c r="F128" s="62" t="s">
        <v>752</v>
      </c>
      <c r="G128" s="62" t="s">
        <v>753</v>
      </c>
      <c r="H128" s="62" t="s">
        <v>664</v>
      </c>
      <c r="I128" s="62">
        <v>-281</v>
      </c>
      <c r="J128" s="62">
        <v>1.7956840000000001</v>
      </c>
      <c r="K128" s="62" t="s">
        <v>711</v>
      </c>
      <c r="L128" s="62">
        <v>41.719734000000003</v>
      </c>
      <c r="M128" s="62">
        <v>-77.708078</v>
      </c>
      <c r="N128" s="62">
        <v>9644.0370089999997</v>
      </c>
      <c r="O128" s="66">
        <v>5.9925249203193385</v>
      </c>
    </row>
    <row r="129" spans="1:15" x14ac:dyDescent="0.25">
      <c r="A129" s="1" t="s">
        <v>93</v>
      </c>
      <c r="B129" s="1" t="s">
        <v>94</v>
      </c>
      <c r="C129" s="1" t="s">
        <v>95</v>
      </c>
      <c r="D129" s="62">
        <v>2013</v>
      </c>
      <c r="E129" s="65" t="s">
        <v>255</v>
      </c>
      <c r="F129" s="62" t="s">
        <v>672</v>
      </c>
      <c r="G129" s="62" t="s">
        <v>667</v>
      </c>
      <c r="H129" s="62" t="s">
        <v>667</v>
      </c>
      <c r="I129" s="62">
        <v>125926</v>
      </c>
      <c r="J129" s="62">
        <v>12.638591</v>
      </c>
      <c r="K129" s="62" t="s">
        <v>702</v>
      </c>
      <c r="L129" s="62">
        <v>38.357199999999999</v>
      </c>
      <c r="M129" s="62">
        <v>-79.030159999999995</v>
      </c>
      <c r="N129" s="62">
        <v>62852.317820999997</v>
      </c>
      <c r="O129" s="66">
        <v>39.054607576752588</v>
      </c>
    </row>
    <row r="130" spans="1:15" x14ac:dyDescent="0.25">
      <c r="A130" s="1" t="s">
        <v>406</v>
      </c>
      <c r="C130" s="1" t="s">
        <v>407</v>
      </c>
      <c r="D130" s="62">
        <v>2013</v>
      </c>
      <c r="E130" s="65" t="s">
        <v>73</v>
      </c>
      <c r="F130" s="62" t="s">
        <v>754</v>
      </c>
      <c r="G130" s="62" t="s">
        <v>755</v>
      </c>
      <c r="H130" s="62" t="s">
        <v>617</v>
      </c>
      <c r="I130" s="62">
        <v>-281</v>
      </c>
      <c r="J130" s="62">
        <v>87.267273000000003</v>
      </c>
      <c r="K130" s="62">
        <v>2</v>
      </c>
      <c r="L130" s="62">
        <v>41.508741999999998</v>
      </c>
      <c r="M130" s="62">
        <v>-78.243106999999995</v>
      </c>
      <c r="N130" s="62">
        <v>285210.62337300001</v>
      </c>
      <c r="O130" s="66">
        <v>177.22161025590438</v>
      </c>
    </row>
    <row r="131" spans="1:15" x14ac:dyDescent="0.25">
      <c r="A131" s="1" t="s">
        <v>292</v>
      </c>
      <c r="C131" s="1" t="s">
        <v>293</v>
      </c>
      <c r="D131" s="62">
        <v>2013</v>
      </c>
      <c r="E131" s="65" t="s">
        <v>73</v>
      </c>
      <c r="F131" s="62" t="s">
        <v>756</v>
      </c>
      <c r="G131" s="62" t="s">
        <v>664</v>
      </c>
      <c r="H131" s="62" t="s">
        <v>715</v>
      </c>
      <c r="I131" s="62">
        <v>-281</v>
      </c>
      <c r="J131" s="62">
        <v>0.57629600000000003</v>
      </c>
      <c r="K131" s="62" t="s">
        <v>711</v>
      </c>
      <c r="L131" s="62">
        <v>41.748741000000003</v>
      </c>
      <c r="M131" s="62">
        <v>-77.737745000000004</v>
      </c>
      <c r="N131" s="62">
        <v>4243.9007259999998</v>
      </c>
      <c r="O131" s="66">
        <v>2.6370368380153462</v>
      </c>
    </row>
    <row r="132" spans="1:15" ht="15.75" thickBot="1" x14ac:dyDescent="0.3">
      <c r="A132" s="1" t="s">
        <v>547</v>
      </c>
      <c r="C132" s="1" t="s">
        <v>548</v>
      </c>
      <c r="D132" s="62">
        <v>2013</v>
      </c>
      <c r="E132" s="65" t="s">
        <v>73</v>
      </c>
      <c r="F132" s="62" t="s">
        <v>757</v>
      </c>
      <c r="G132" s="62" t="s">
        <v>757</v>
      </c>
      <c r="H132" s="62" t="s">
        <v>715</v>
      </c>
      <c r="I132" s="62">
        <v>-281</v>
      </c>
      <c r="J132" s="62">
        <v>84.159497999999999</v>
      </c>
      <c r="K132" s="62">
        <v>2</v>
      </c>
      <c r="L132" s="62">
        <v>40.332144</v>
      </c>
      <c r="M132" s="62">
        <v>-78.124677000000005</v>
      </c>
      <c r="N132" s="62">
        <v>308561.52221099997</v>
      </c>
      <c r="O132" s="67">
        <v>191.73118161777126</v>
      </c>
    </row>
    <row r="133" spans="1:15" ht="15.75" thickBot="1" x14ac:dyDescent="0.3">
      <c r="A133" s="1" t="s">
        <v>521</v>
      </c>
      <c r="C133" s="1" t="s">
        <v>522</v>
      </c>
      <c r="D133" s="62"/>
      <c r="E133" s="65"/>
      <c r="F133" s="62"/>
      <c r="G133" s="62"/>
      <c r="H133" s="62"/>
      <c r="I133" s="62"/>
      <c r="J133" s="62"/>
      <c r="K133" s="62"/>
      <c r="L133" s="62"/>
      <c r="M133" s="62"/>
      <c r="N133" s="68"/>
      <c r="O133" s="69">
        <f>SUM(O126:O132)</f>
        <v>454.81438797814417</v>
      </c>
    </row>
    <row r="134" spans="1:15" x14ac:dyDescent="0.25">
      <c r="A134" s="1" t="s">
        <v>369</v>
      </c>
      <c r="C134" s="1" t="s">
        <v>370</v>
      </c>
      <c r="D134" s="62"/>
      <c r="E134" s="65"/>
      <c r="F134" s="62"/>
      <c r="G134" s="62"/>
      <c r="H134" s="62"/>
      <c r="I134" s="62"/>
      <c r="J134" s="62"/>
      <c r="K134" s="62"/>
      <c r="L134" s="62"/>
      <c r="M134" s="62"/>
      <c r="N134" s="62"/>
      <c r="O134" s="70"/>
    </row>
    <row r="135" spans="1:15" x14ac:dyDescent="0.25">
      <c r="A135" s="1" t="s">
        <v>202</v>
      </c>
      <c r="C135" s="1" t="s">
        <v>203</v>
      </c>
      <c r="D135" s="62"/>
      <c r="E135" s="63" t="s">
        <v>3</v>
      </c>
      <c r="F135" s="64" t="s">
        <v>690</v>
      </c>
      <c r="G135" s="64" t="s">
        <v>691</v>
      </c>
      <c r="H135" s="64" t="s">
        <v>692</v>
      </c>
      <c r="I135" s="64" t="s">
        <v>693</v>
      </c>
      <c r="J135" s="64" t="s">
        <v>694</v>
      </c>
      <c r="K135" s="64" t="s">
        <v>695</v>
      </c>
      <c r="L135" s="64" t="s">
        <v>696</v>
      </c>
      <c r="M135" s="64" t="s">
        <v>697</v>
      </c>
      <c r="N135" s="64" t="s">
        <v>698</v>
      </c>
      <c r="O135" s="63" t="s">
        <v>699</v>
      </c>
    </row>
    <row r="136" spans="1:15" x14ac:dyDescent="0.25">
      <c r="A136" s="1" t="s">
        <v>360</v>
      </c>
      <c r="C136" s="1" t="s">
        <v>361</v>
      </c>
      <c r="D136" s="62">
        <v>2014</v>
      </c>
      <c r="E136" s="65" t="s">
        <v>73</v>
      </c>
      <c r="F136" s="62" t="s">
        <v>638</v>
      </c>
      <c r="G136" s="62" t="s">
        <v>637</v>
      </c>
      <c r="H136" s="62" t="s">
        <v>723</v>
      </c>
      <c r="I136" s="62">
        <v>276789</v>
      </c>
      <c r="J136" s="62">
        <v>5.7344280000000003</v>
      </c>
      <c r="K136" s="62" t="s">
        <v>702</v>
      </c>
      <c r="L136" s="62">
        <v>40.274799999999999</v>
      </c>
      <c r="M136" s="62">
        <v>-76.621700000000004</v>
      </c>
      <c r="N136" s="62">
        <v>17502.152719000002</v>
      </c>
      <c r="O136" s="66">
        <v>10.87533013715775</v>
      </c>
    </row>
    <row r="137" spans="1:15" x14ac:dyDescent="0.25">
      <c r="A137" s="1" t="s">
        <v>213</v>
      </c>
      <c r="C137" s="1" t="s">
        <v>214</v>
      </c>
      <c r="D137" s="62">
        <v>2014</v>
      </c>
      <c r="E137" s="65" t="s">
        <v>73</v>
      </c>
      <c r="F137" s="62" t="s">
        <v>758</v>
      </c>
      <c r="G137" s="62" t="s">
        <v>759</v>
      </c>
      <c r="H137" s="62" t="s">
        <v>715</v>
      </c>
      <c r="I137" s="62">
        <v>-281</v>
      </c>
      <c r="J137" s="62">
        <v>1.1644460000000001</v>
      </c>
      <c r="K137" s="62" t="s">
        <v>711</v>
      </c>
      <c r="L137" s="62">
        <v>40.391032000000003</v>
      </c>
      <c r="M137" s="62">
        <v>-78.391090000000005</v>
      </c>
      <c r="N137" s="62">
        <v>2439.723684</v>
      </c>
      <c r="O137" s="66">
        <v>1.5159735452507641</v>
      </c>
    </row>
    <row r="138" spans="1:15" x14ac:dyDescent="0.25">
      <c r="A138" s="1" t="s">
        <v>373</v>
      </c>
      <c r="C138" s="1" t="s">
        <v>374</v>
      </c>
      <c r="D138" s="62">
        <v>2014</v>
      </c>
      <c r="E138" s="65" t="s">
        <v>73</v>
      </c>
      <c r="F138" s="62" t="s">
        <v>634</v>
      </c>
      <c r="G138" s="62" t="s">
        <v>633</v>
      </c>
      <c r="H138" s="62" t="s">
        <v>633</v>
      </c>
      <c r="I138" s="62">
        <v>205546</v>
      </c>
      <c r="J138" s="62">
        <v>2.9559600000000001</v>
      </c>
      <c r="K138" s="62" t="s">
        <v>711</v>
      </c>
      <c r="L138" s="62">
        <v>39.840499999999999</v>
      </c>
      <c r="M138" s="62">
        <v>-77.969499999999996</v>
      </c>
      <c r="N138" s="62">
        <v>12279.639944</v>
      </c>
      <c r="O138" s="66">
        <v>7.6302121516432244</v>
      </c>
    </row>
    <row r="139" spans="1:15" x14ac:dyDescent="0.25">
      <c r="A139" s="1" t="s">
        <v>227</v>
      </c>
      <c r="B139" s="1" t="s">
        <v>228</v>
      </c>
      <c r="C139" s="1" t="s">
        <v>229</v>
      </c>
      <c r="D139" s="62">
        <v>2014</v>
      </c>
      <c r="E139" s="65" t="s">
        <v>73</v>
      </c>
      <c r="F139" s="62" t="s">
        <v>760</v>
      </c>
      <c r="G139" s="62" t="s">
        <v>761</v>
      </c>
      <c r="H139" s="62" t="s">
        <v>622</v>
      </c>
      <c r="I139" s="62">
        <v>-281</v>
      </c>
      <c r="J139" s="62">
        <v>38.152800999999997</v>
      </c>
      <c r="K139" s="62" t="s">
        <v>702</v>
      </c>
      <c r="L139" s="62">
        <v>40.114455999999997</v>
      </c>
      <c r="M139" s="62">
        <v>-76.490774000000002</v>
      </c>
      <c r="N139" s="62">
        <v>102586.921745</v>
      </c>
      <c r="O139" s="66">
        <v>63.744538151612396</v>
      </c>
    </row>
    <row r="140" spans="1:15" x14ac:dyDescent="0.25">
      <c r="A140" s="1" t="s">
        <v>403</v>
      </c>
      <c r="C140" s="1" t="s">
        <v>404</v>
      </c>
      <c r="D140" s="62">
        <v>2014</v>
      </c>
      <c r="E140" s="65" t="s">
        <v>73</v>
      </c>
      <c r="F140" s="62" t="s">
        <v>682</v>
      </c>
      <c r="G140" s="62" t="s">
        <v>641</v>
      </c>
      <c r="H140" s="62" t="s">
        <v>715</v>
      </c>
      <c r="I140" s="62">
        <v>210932</v>
      </c>
      <c r="J140" s="62">
        <v>1.6419379999999999</v>
      </c>
      <c r="K140" s="62" t="s">
        <v>711</v>
      </c>
      <c r="L140" s="62">
        <v>39.966999999999999</v>
      </c>
      <c r="M140" s="62">
        <v>-76.806100000000001</v>
      </c>
      <c r="N140" s="62">
        <v>2799.7284340000001</v>
      </c>
      <c r="O140" s="66">
        <v>1.7396700567630141</v>
      </c>
    </row>
    <row r="141" spans="1:15" ht="15.75" thickBot="1" x14ac:dyDescent="0.3">
      <c r="A141" s="1" t="s">
        <v>288</v>
      </c>
      <c r="C141" s="1" t="s">
        <v>289</v>
      </c>
      <c r="D141" s="62">
        <v>2014</v>
      </c>
      <c r="E141" s="65" t="s">
        <v>73</v>
      </c>
      <c r="F141" s="62" t="s">
        <v>628</v>
      </c>
      <c r="G141" s="62" t="s">
        <v>627</v>
      </c>
      <c r="H141" s="62" t="s">
        <v>627</v>
      </c>
      <c r="I141" s="62">
        <v>253396</v>
      </c>
      <c r="J141" s="62">
        <v>0.93525499999999995</v>
      </c>
      <c r="K141" s="62" t="s">
        <v>711</v>
      </c>
      <c r="L141" s="62">
        <v>41.055300000000003</v>
      </c>
      <c r="M141" s="62">
        <v>-77.352599999999995</v>
      </c>
      <c r="N141" s="62">
        <v>1006.981847</v>
      </c>
      <c r="O141" s="67">
        <v>0.625709317252237</v>
      </c>
    </row>
    <row r="142" spans="1:15" ht="15.75" thickBot="1" x14ac:dyDescent="0.3">
      <c r="A142" s="1" t="s">
        <v>363</v>
      </c>
      <c r="C142" s="1" t="s">
        <v>364</v>
      </c>
      <c r="D142" s="62"/>
      <c r="E142" s="65"/>
      <c r="F142" s="62"/>
      <c r="G142" s="62"/>
      <c r="H142" s="62"/>
      <c r="I142" s="62"/>
      <c r="J142" s="62"/>
      <c r="K142" s="62"/>
      <c r="L142" s="62"/>
      <c r="M142" s="62"/>
      <c r="N142" s="68"/>
      <c r="O142" s="69">
        <f>SUM(O136:O141)</f>
        <v>86.131433359679392</v>
      </c>
    </row>
    <row r="143" spans="1:15" x14ac:dyDescent="0.25">
      <c r="A143" s="1" t="s">
        <v>367</v>
      </c>
      <c r="C143" s="1" t="s">
        <v>368</v>
      </c>
      <c r="D143" s="62"/>
      <c r="E143" s="65"/>
      <c r="F143" s="62"/>
      <c r="G143" s="62"/>
      <c r="H143" s="62"/>
      <c r="I143" s="62"/>
      <c r="J143" s="62"/>
      <c r="K143" s="62"/>
      <c r="L143" s="62"/>
      <c r="M143" s="62"/>
      <c r="N143" s="62"/>
      <c r="O143" s="70"/>
    </row>
    <row r="144" spans="1:15" x14ac:dyDescent="0.25">
      <c r="A144" s="1" t="s">
        <v>356</v>
      </c>
      <c r="C144" s="1" t="s">
        <v>357</v>
      </c>
      <c r="D144" s="62"/>
      <c r="E144" s="63" t="s">
        <v>3</v>
      </c>
      <c r="F144" s="64" t="s">
        <v>690</v>
      </c>
      <c r="G144" s="64" t="s">
        <v>691</v>
      </c>
      <c r="H144" s="64" t="s">
        <v>692</v>
      </c>
      <c r="I144" s="64" t="s">
        <v>693</v>
      </c>
      <c r="J144" s="64" t="s">
        <v>694</v>
      </c>
      <c r="K144" s="64" t="s">
        <v>695</v>
      </c>
      <c r="L144" s="64" t="s">
        <v>696</v>
      </c>
      <c r="M144" s="64" t="s">
        <v>697</v>
      </c>
      <c r="N144" s="64" t="s">
        <v>698</v>
      </c>
      <c r="O144" s="63" t="s">
        <v>699</v>
      </c>
    </row>
    <row r="145" spans="1:15" ht="15.75" thickBot="1" x14ac:dyDescent="0.3">
      <c r="A145" s="1" t="s">
        <v>531</v>
      </c>
      <c r="C145" s="1" t="s">
        <v>532</v>
      </c>
      <c r="D145" s="62">
        <v>2015</v>
      </c>
      <c r="E145" s="65" t="s">
        <v>73</v>
      </c>
      <c r="F145" s="62" t="s">
        <v>762</v>
      </c>
      <c r="G145" s="62" t="s">
        <v>715</v>
      </c>
      <c r="H145" s="62" t="s">
        <v>715</v>
      </c>
      <c r="I145" s="62">
        <v>-281</v>
      </c>
      <c r="J145" s="62">
        <v>2.468699</v>
      </c>
      <c r="K145" s="62" t="s">
        <v>711</v>
      </c>
      <c r="L145" s="62">
        <v>39.862909000000002</v>
      </c>
      <c r="M145" s="62">
        <v>-76.861688999999998</v>
      </c>
      <c r="N145" s="62">
        <v>4979.7290190000003</v>
      </c>
      <c r="O145" s="67">
        <v>3.0942592002650491</v>
      </c>
    </row>
    <row r="146" spans="1:15" ht="15.75" thickBot="1" x14ac:dyDescent="0.3">
      <c r="A146" s="1" t="s">
        <v>117</v>
      </c>
      <c r="C146" s="1" t="s">
        <v>118</v>
      </c>
      <c r="D146" s="71"/>
      <c r="E146" s="72"/>
      <c r="F146" s="71"/>
      <c r="G146" s="71"/>
      <c r="H146" s="71"/>
      <c r="I146" s="71"/>
      <c r="J146" s="71"/>
      <c r="K146" s="71"/>
      <c r="L146" s="71"/>
      <c r="M146" s="71"/>
      <c r="N146" s="71"/>
      <c r="O146" s="69">
        <f>SUM(O145)</f>
        <v>3.0942592002650491</v>
      </c>
    </row>
    <row r="147" spans="1:15" x14ac:dyDescent="0.25">
      <c r="A147" s="1" t="s">
        <v>141</v>
      </c>
      <c r="C147" s="1" t="s">
        <v>142</v>
      </c>
      <c r="D147" s="59"/>
      <c r="E147" s="60"/>
      <c r="F147" s="60"/>
      <c r="G147" s="60"/>
      <c r="H147" s="60"/>
      <c r="I147" s="59"/>
      <c r="J147" s="59"/>
      <c r="K147" s="61"/>
      <c r="L147" s="25"/>
    </row>
    <row r="148" spans="1:15" x14ac:dyDescent="0.25">
      <c r="A148" s="1" t="s">
        <v>534</v>
      </c>
      <c r="C148" s="1" t="s">
        <v>535</v>
      </c>
      <c r="D148" s="59"/>
      <c r="E148" s="60"/>
      <c r="F148" s="60"/>
      <c r="G148" s="60"/>
      <c r="H148" s="60"/>
      <c r="I148" s="59"/>
      <c r="J148" s="59"/>
      <c r="K148" s="61"/>
      <c r="L148" s="25"/>
    </row>
    <row r="149" spans="1:15" x14ac:dyDescent="0.25">
      <c r="A149" s="1" t="s">
        <v>352</v>
      </c>
      <c r="C149" s="1" t="s">
        <v>353</v>
      </c>
      <c r="D149" s="59"/>
      <c r="E149" s="60"/>
      <c r="F149" s="60"/>
      <c r="G149" s="60"/>
      <c r="H149" s="60"/>
      <c r="I149" s="59"/>
      <c r="J149" s="59"/>
      <c r="K149" s="61"/>
      <c r="L149" s="25"/>
    </row>
    <row r="150" spans="1:15" x14ac:dyDescent="0.25">
      <c r="A150" s="1" t="s">
        <v>538</v>
      </c>
      <c r="C150" s="1" t="s">
        <v>539</v>
      </c>
      <c r="D150" s="59"/>
      <c r="E150" s="60"/>
      <c r="F150" s="60"/>
      <c r="G150" s="60"/>
      <c r="H150" s="60"/>
      <c r="I150" s="59"/>
      <c r="J150" s="59"/>
      <c r="K150" s="61"/>
      <c r="L150" s="25"/>
    </row>
    <row r="151" spans="1:15" x14ac:dyDescent="0.25">
      <c r="A151" s="1" t="s">
        <v>242</v>
      </c>
      <c r="B151" s="1" t="s">
        <v>243</v>
      </c>
      <c r="C151" s="1" t="s">
        <v>244</v>
      </c>
      <c r="D151" s="59"/>
      <c r="E151" s="60"/>
      <c r="F151" s="60"/>
      <c r="G151" s="60"/>
      <c r="H151" s="60"/>
      <c r="I151" s="59"/>
      <c r="J151" s="59"/>
      <c r="K151" s="61"/>
      <c r="L151" s="25"/>
    </row>
    <row r="152" spans="1:15" x14ac:dyDescent="0.25">
      <c r="A152" s="1" t="s">
        <v>468</v>
      </c>
      <c r="C152" s="1" t="s">
        <v>469</v>
      </c>
      <c r="D152" s="59"/>
      <c r="E152" s="60"/>
      <c r="F152" s="60"/>
      <c r="G152" s="60"/>
      <c r="H152" s="60"/>
      <c r="I152" s="59"/>
      <c r="J152" s="59"/>
      <c r="K152" s="61"/>
      <c r="L152" s="25"/>
    </row>
    <row r="153" spans="1:15" x14ac:dyDescent="0.25">
      <c r="A153" s="1" t="s">
        <v>104</v>
      </c>
      <c r="C153" s="1" t="s">
        <v>105</v>
      </c>
      <c r="D153" s="59"/>
      <c r="E153" s="60"/>
      <c r="F153" s="60"/>
      <c r="G153" s="60"/>
      <c r="H153" s="60"/>
      <c r="I153" s="59"/>
      <c r="J153" s="59"/>
      <c r="K153" s="61"/>
      <c r="L153" s="25"/>
    </row>
    <row r="154" spans="1:15" x14ac:dyDescent="0.25">
      <c r="A154" s="1" t="s">
        <v>187</v>
      </c>
      <c r="C154" s="1" t="s">
        <v>188</v>
      </c>
      <c r="D154" s="59"/>
      <c r="E154" s="60"/>
      <c r="F154" s="60"/>
      <c r="G154" s="60"/>
      <c r="H154" s="60"/>
      <c r="I154" s="59"/>
      <c r="J154" s="59"/>
      <c r="K154" s="61"/>
      <c r="L154" s="25"/>
    </row>
    <row r="155" spans="1:15" x14ac:dyDescent="0.25">
      <c r="A155" s="1" t="s">
        <v>198</v>
      </c>
      <c r="C155" s="1" t="s">
        <v>199</v>
      </c>
      <c r="D155" s="59"/>
      <c r="E155" s="60"/>
      <c r="F155" s="60"/>
      <c r="G155" s="60"/>
      <c r="H155" s="60"/>
      <c r="I155" s="59"/>
      <c r="J155" s="59"/>
      <c r="K155" s="61"/>
      <c r="L155" s="25"/>
    </row>
    <row r="156" spans="1:15" x14ac:dyDescent="0.25">
      <c r="A156" s="1" t="s">
        <v>472</v>
      </c>
      <c r="C156" s="1" t="s">
        <v>473</v>
      </c>
      <c r="D156" s="59"/>
      <c r="E156" s="60"/>
      <c r="F156" s="60"/>
      <c r="G156" s="60"/>
      <c r="H156" s="60"/>
      <c r="I156" s="59"/>
      <c r="J156" s="59"/>
      <c r="K156" s="61"/>
      <c r="L156" s="25"/>
    </row>
    <row r="157" spans="1:15" x14ac:dyDescent="0.25">
      <c r="A157" s="1" t="s">
        <v>573</v>
      </c>
      <c r="C157" s="1" t="s">
        <v>574</v>
      </c>
      <c r="D157" s="59"/>
      <c r="E157" s="60"/>
      <c r="F157" s="60"/>
      <c r="G157" s="60"/>
      <c r="H157" s="60"/>
      <c r="I157" s="59"/>
      <c r="J157" s="59"/>
      <c r="K157" s="61"/>
      <c r="L157" s="25"/>
    </row>
    <row r="158" spans="1:15" x14ac:dyDescent="0.25">
      <c r="A158" s="1" t="s">
        <v>246</v>
      </c>
      <c r="B158" s="1" t="s">
        <v>247</v>
      </c>
      <c r="C158" s="1" t="s">
        <v>247</v>
      </c>
      <c r="D158" s="59"/>
      <c r="E158" s="60"/>
      <c r="F158" s="60"/>
      <c r="G158" s="60"/>
      <c r="H158" s="60"/>
      <c r="I158" s="59"/>
      <c r="J158" s="59"/>
      <c r="K158" s="61"/>
      <c r="L158" s="25"/>
    </row>
    <row r="159" spans="1:15" x14ac:dyDescent="0.25">
      <c r="A159" s="1" t="s">
        <v>344</v>
      </c>
      <c r="C159" s="1" t="s">
        <v>345</v>
      </c>
      <c r="D159" s="59"/>
      <c r="E159" s="60"/>
      <c r="F159" s="60"/>
      <c r="G159" s="60"/>
      <c r="H159" s="60"/>
      <c r="I159" s="59"/>
      <c r="J159" s="59"/>
      <c r="K159" s="61"/>
      <c r="L159" s="25"/>
    </row>
    <row r="160" spans="1:15" x14ac:dyDescent="0.25">
      <c r="A160" s="1" t="s">
        <v>348</v>
      </c>
      <c r="C160" s="1" t="s">
        <v>349</v>
      </c>
      <c r="D160" s="59"/>
      <c r="E160" s="60"/>
      <c r="F160" s="60"/>
      <c r="G160" s="60"/>
      <c r="H160" s="60"/>
      <c r="I160" s="59"/>
      <c r="J160" s="59"/>
      <c r="K160" s="61"/>
      <c r="L160" s="25"/>
    </row>
    <row r="161" spans="1:12" x14ac:dyDescent="0.25">
      <c r="A161" s="1" t="s">
        <v>81</v>
      </c>
      <c r="C161" s="1" t="s">
        <v>82</v>
      </c>
      <c r="D161" s="59"/>
      <c r="E161" s="60"/>
      <c r="F161" s="60"/>
      <c r="G161" s="60"/>
      <c r="H161" s="60"/>
      <c r="I161" s="59"/>
      <c r="J161" s="59"/>
      <c r="K161" s="61"/>
      <c r="L161" s="25"/>
    </row>
    <row r="162" spans="1:12" x14ac:dyDescent="0.25">
      <c r="A162" s="1" t="s">
        <v>330</v>
      </c>
      <c r="C162" s="1" t="s">
        <v>331</v>
      </c>
      <c r="D162" s="59"/>
      <c r="E162" s="60"/>
      <c r="F162" s="60"/>
      <c r="G162" s="60"/>
      <c r="H162" s="60"/>
      <c r="I162" s="59"/>
      <c r="J162" s="59"/>
      <c r="K162" s="61"/>
      <c r="L162" s="25"/>
    </row>
    <row r="163" spans="1:12" x14ac:dyDescent="0.25">
      <c r="A163" s="1" t="s">
        <v>76</v>
      </c>
      <c r="C163" s="1" t="s">
        <v>77</v>
      </c>
      <c r="D163" s="59"/>
      <c r="E163" s="60"/>
      <c r="F163" s="60"/>
      <c r="G163" s="60"/>
      <c r="H163" s="60"/>
      <c r="I163" s="59"/>
      <c r="J163" s="59"/>
      <c r="K163" s="61"/>
      <c r="L163" s="25"/>
    </row>
    <row r="164" spans="1:12" x14ac:dyDescent="0.25">
      <c r="A164" s="1" t="s">
        <v>151</v>
      </c>
      <c r="C164" s="1" t="s">
        <v>152</v>
      </c>
      <c r="D164" s="59"/>
      <c r="E164" s="60"/>
      <c r="F164" s="60"/>
      <c r="G164" s="60"/>
      <c r="H164" s="60"/>
      <c r="I164" s="59"/>
      <c r="J164" s="59"/>
      <c r="K164" s="61"/>
      <c r="L164" s="25"/>
    </row>
    <row r="165" spans="1:12" x14ac:dyDescent="0.25">
      <c r="A165" s="1" t="s">
        <v>70</v>
      </c>
      <c r="B165" s="1" t="s">
        <v>71</v>
      </c>
      <c r="C165" s="1" t="s">
        <v>72</v>
      </c>
      <c r="D165" s="59"/>
      <c r="E165" s="60"/>
      <c r="F165" s="60"/>
      <c r="G165" s="60"/>
      <c r="H165" s="60"/>
      <c r="I165" s="59"/>
      <c r="J165" s="59"/>
      <c r="K165" s="61"/>
      <c r="L165" s="25"/>
    </row>
    <row r="166" spans="1:12" x14ac:dyDescent="0.25">
      <c r="A166" s="1" t="s">
        <v>162</v>
      </c>
      <c r="C166" s="1" t="s">
        <v>163</v>
      </c>
      <c r="D166" s="59"/>
      <c r="E166" s="60"/>
      <c r="F166" s="60"/>
      <c r="G166" s="60"/>
      <c r="H166" s="60"/>
      <c r="I166" s="59"/>
      <c r="J166" s="59"/>
      <c r="K166" s="61"/>
      <c r="L166" s="25"/>
    </row>
    <row r="167" spans="1:12" x14ac:dyDescent="0.25">
      <c r="A167" s="1" t="s">
        <v>109</v>
      </c>
      <c r="C167" s="1" t="s">
        <v>110</v>
      </c>
      <c r="D167" s="59"/>
      <c r="E167" s="60"/>
      <c r="F167" s="60"/>
      <c r="G167" s="60"/>
      <c r="H167" s="60"/>
      <c r="I167" s="59"/>
      <c r="J167" s="59"/>
      <c r="K167" s="61"/>
      <c r="L167" s="25"/>
    </row>
    <row r="168" spans="1:12" x14ac:dyDescent="0.25">
      <c r="A168" s="1" t="s">
        <v>184</v>
      </c>
      <c r="C168" s="1" t="s">
        <v>185</v>
      </c>
      <c r="D168" s="59"/>
      <c r="E168" s="60"/>
      <c r="F168" s="60"/>
      <c r="G168" s="60"/>
      <c r="H168" s="60"/>
      <c r="I168" s="59"/>
      <c r="J168" s="59"/>
      <c r="K168" s="61"/>
      <c r="L168" s="25"/>
    </row>
    <row r="169" spans="1:12" x14ac:dyDescent="0.25">
      <c r="A169" s="1" t="s">
        <v>177</v>
      </c>
      <c r="C169" s="1" t="s">
        <v>178</v>
      </c>
      <c r="D169" s="59"/>
      <c r="E169" s="60"/>
      <c r="F169" s="60"/>
      <c r="G169" s="60"/>
      <c r="H169" s="60"/>
      <c r="I169" s="59"/>
      <c r="J169" s="59"/>
      <c r="K169" s="61"/>
      <c r="L169" s="25"/>
    </row>
    <row r="170" spans="1:12" x14ac:dyDescent="0.25">
      <c r="A170" s="1" t="s">
        <v>88</v>
      </c>
      <c r="B170" s="1" t="s">
        <v>89</v>
      </c>
      <c r="C170" s="1" t="s">
        <v>90</v>
      </c>
      <c r="D170" s="59"/>
      <c r="E170" s="60"/>
      <c r="F170" s="60"/>
      <c r="G170" s="60"/>
      <c r="H170" s="60"/>
      <c r="I170" s="59"/>
      <c r="J170" s="59"/>
      <c r="K170" s="61"/>
      <c r="L170" s="25"/>
    </row>
    <row r="171" spans="1:12" x14ac:dyDescent="0.25">
      <c r="A171" s="1" t="s">
        <v>113</v>
      </c>
      <c r="C171" s="1" t="s">
        <v>114</v>
      </c>
      <c r="D171" s="59"/>
      <c r="E171" s="60"/>
      <c r="F171" s="60"/>
      <c r="G171" s="60"/>
      <c r="H171" s="60"/>
      <c r="I171" s="59"/>
      <c r="J171" s="59"/>
      <c r="K171" s="61"/>
      <c r="L171" s="25"/>
    </row>
    <row r="172" spans="1:12" x14ac:dyDescent="0.25">
      <c r="A172" s="1" t="s">
        <v>561</v>
      </c>
      <c r="C172" s="1" t="s">
        <v>562</v>
      </c>
      <c r="D172" s="59"/>
      <c r="E172" s="60"/>
      <c r="F172" s="60"/>
      <c r="G172" s="60"/>
      <c r="H172" s="60"/>
      <c r="I172" s="59"/>
      <c r="J172" s="59"/>
      <c r="K172" s="61"/>
      <c r="L172" s="25"/>
    </row>
    <row r="173" spans="1:12" x14ac:dyDescent="0.25">
      <c r="A173" s="1" t="s">
        <v>61</v>
      </c>
      <c r="C173" s="1" t="s">
        <v>62</v>
      </c>
      <c r="D173" s="59"/>
      <c r="E173" s="60"/>
      <c r="F173" s="60"/>
      <c r="G173" s="60"/>
      <c r="H173" s="60"/>
      <c r="I173" s="59"/>
      <c r="J173" s="59"/>
      <c r="K173" s="61"/>
      <c r="L173" s="25"/>
    </row>
    <row r="174" spans="1:12" x14ac:dyDescent="0.25">
      <c r="A174" s="1" t="s">
        <v>138</v>
      </c>
      <c r="C174" s="1" t="s">
        <v>139</v>
      </c>
      <c r="D174" s="59"/>
      <c r="E174" s="60"/>
      <c r="F174" s="60"/>
      <c r="G174" s="60"/>
      <c r="H174" s="60"/>
      <c r="I174" s="59"/>
      <c r="J174" s="59"/>
      <c r="K174" s="61"/>
      <c r="L174" s="25"/>
    </row>
    <row r="175" spans="1:12" x14ac:dyDescent="0.25">
      <c r="A175" s="1" t="s">
        <v>256</v>
      </c>
      <c r="B175" s="1" t="s">
        <v>257</v>
      </c>
      <c r="C175" s="1" t="s">
        <v>258</v>
      </c>
      <c r="D175" s="59"/>
      <c r="E175" s="60"/>
      <c r="F175" s="60"/>
      <c r="G175" s="60"/>
      <c r="H175" s="60"/>
      <c r="I175" s="59"/>
      <c r="J175" s="59"/>
      <c r="K175" s="61"/>
      <c r="L175" s="25"/>
    </row>
    <row r="176" spans="1:12" x14ac:dyDescent="0.25">
      <c r="A176" s="1" t="s">
        <v>172</v>
      </c>
      <c r="B176" s="1" t="s">
        <v>173</v>
      </c>
      <c r="C176" s="1" t="s">
        <v>174</v>
      </c>
      <c r="D176" s="59"/>
      <c r="E176" s="60"/>
      <c r="F176" s="60"/>
      <c r="G176" s="60"/>
      <c r="H176" s="60"/>
      <c r="I176" s="59"/>
      <c r="J176" s="59"/>
      <c r="K176" s="61"/>
      <c r="L176" s="25"/>
    </row>
    <row r="177" spans="1:12" x14ac:dyDescent="0.25">
      <c r="A177" s="1" t="s">
        <v>236</v>
      </c>
      <c r="B177" s="1" t="s">
        <v>237</v>
      </c>
      <c r="C177" s="1" t="s">
        <v>237</v>
      </c>
      <c r="D177" s="59"/>
      <c r="E177" s="60"/>
      <c r="F177" s="60"/>
      <c r="G177" s="60"/>
      <c r="H177" s="60"/>
      <c r="I177" s="59"/>
      <c r="J177" s="59"/>
      <c r="K177" s="61"/>
      <c r="L177" s="25"/>
    </row>
    <row r="178" spans="1:12" x14ac:dyDescent="0.25">
      <c r="A178" s="1" t="s">
        <v>209</v>
      </c>
      <c r="C178" s="1" t="s">
        <v>210</v>
      </c>
      <c r="D178" s="59"/>
      <c r="E178" s="60"/>
      <c r="F178" s="60"/>
      <c r="G178" s="60"/>
      <c r="H178" s="60"/>
      <c r="I178" s="59"/>
      <c r="J178" s="59"/>
      <c r="K178" s="61"/>
      <c r="L178" s="25"/>
    </row>
    <row r="179" spans="1:12" x14ac:dyDescent="0.25">
      <c r="A179" s="1" t="s">
        <v>554</v>
      </c>
      <c r="C179" s="1" t="s">
        <v>555</v>
      </c>
      <c r="D179" s="59"/>
      <c r="E179" s="60"/>
      <c r="F179" s="60"/>
      <c r="G179" s="60"/>
      <c r="H179" s="60"/>
      <c r="I179" s="59"/>
      <c r="J179" s="59"/>
      <c r="K179" s="61"/>
      <c r="L179" s="25"/>
    </row>
    <row r="180" spans="1:12" x14ac:dyDescent="0.25">
      <c r="A180" s="1" t="s">
        <v>569</v>
      </c>
      <c r="C180" s="1" t="s">
        <v>570</v>
      </c>
      <c r="D180" s="59"/>
      <c r="E180" s="60"/>
      <c r="F180" s="60"/>
      <c r="G180" s="60"/>
      <c r="H180" s="60"/>
      <c r="I180" s="59"/>
      <c r="J180" s="59"/>
      <c r="K180" s="61"/>
      <c r="L180" s="25"/>
    </row>
    <row r="181" spans="1:12" x14ac:dyDescent="0.25">
      <c r="D181" s="59"/>
      <c r="E181" s="60"/>
      <c r="F181" s="60"/>
      <c r="G181" s="60"/>
      <c r="H181" s="60"/>
      <c r="I181" s="59"/>
      <c r="J181" s="59"/>
      <c r="K181" s="25"/>
      <c r="L181" s="25"/>
    </row>
  </sheetData>
  <sortState ref="A2:K175">
    <sortCondition ref="I2:I175"/>
    <sortCondition descending="1" ref="K2:K175"/>
  </sortState>
  <mergeCells count="1">
    <mergeCell ref="D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activeCell="I26" sqref="I26"/>
    </sheetView>
  </sheetViews>
  <sheetFormatPr defaultRowHeight="15" x14ac:dyDescent="0.25"/>
  <cols>
    <col min="1" max="1" width="21.28515625" customWidth="1"/>
    <col min="3" max="3" width="14.140625" customWidth="1"/>
    <col min="4" max="4" width="20" customWidth="1"/>
    <col min="5" max="5" width="20.85546875" customWidth="1"/>
    <col min="6" max="6" width="14.85546875" customWidth="1"/>
    <col min="8" max="8" width="21.140625" customWidth="1"/>
    <col min="10" max="10" width="26.7109375" customWidth="1"/>
    <col min="11" max="11" width="20.28515625" customWidth="1"/>
    <col min="12" max="13" width="16.140625" customWidth="1"/>
  </cols>
  <sheetData>
    <row r="1" spans="1:17" ht="116.25" customHeight="1" thickBot="1" x14ac:dyDescent="0.3">
      <c r="A1" s="21" t="s">
        <v>595</v>
      </c>
      <c r="B1" s="22" t="s">
        <v>596</v>
      </c>
      <c r="C1" s="22" t="s">
        <v>597</v>
      </c>
      <c r="D1" s="22" t="s">
        <v>598</v>
      </c>
      <c r="E1" s="22" t="s">
        <v>599</v>
      </c>
      <c r="F1" s="22" t="s">
        <v>600</v>
      </c>
      <c r="G1" s="22" t="s">
        <v>601</v>
      </c>
      <c r="H1" s="22" t="s">
        <v>602</v>
      </c>
      <c r="I1" s="23" t="s">
        <v>603</v>
      </c>
      <c r="J1" s="24" t="s">
        <v>604</v>
      </c>
      <c r="K1" s="21" t="s">
        <v>605</v>
      </c>
      <c r="L1" s="22" t="s">
        <v>606</v>
      </c>
      <c r="M1" s="22" t="s">
        <v>607</v>
      </c>
      <c r="N1" s="22" t="s">
        <v>608</v>
      </c>
      <c r="O1" s="29"/>
      <c r="P1" s="29"/>
      <c r="Q1" s="29"/>
    </row>
    <row r="2" spans="1:17" ht="15.75" thickTop="1" x14ac:dyDescent="0.25">
      <c r="A2" s="30">
        <v>41883</v>
      </c>
      <c r="B2" s="31" t="s">
        <v>73</v>
      </c>
      <c r="C2" s="31" t="s">
        <v>609</v>
      </c>
      <c r="D2" s="31" t="s">
        <v>610</v>
      </c>
      <c r="E2" s="31" t="s">
        <v>611</v>
      </c>
      <c r="F2" s="31" t="s">
        <v>612</v>
      </c>
      <c r="G2" s="31" t="s">
        <v>613</v>
      </c>
      <c r="H2" s="31" t="s">
        <v>614</v>
      </c>
      <c r="I2" s="32">
        <v>2681</v>
      </c>
      <c r="J2" s="33">
        <f>I2*0.00062137</f>
        <v>1.66589297</v>
      </c>
      <c r="K2" s="31">
        <v>1</v>
      </c>
      <c r="L2" s="31" t="s">
        <v>615</v>
      </c>
      <c r="M2" s="31" t="s">
        <v>616</v>
      </c>
      <c r="N2" s="34"/>
      <c r="O2" s="29"/>
      <c r="P2" s="29"/>
      <c r="Q2" s="29"/>
    </row>
    <row r="3" spans="1:17" x14ac:dyDescent="0.25">
      <c r="A3" s="35">
        <v>41883</v>
      </c>
      <c r="B3" s="36" t="s">
        <v>73</v>
      </c>
      <c r="C3" s="36" t="s">
        <v>609</v>
      </c>
      <c r="D3" s="36" t="s">
        <v>617</v>
      </c>
      <c r="E3" s="37" t="s">
        <v>618</v>
      </c>
      <c r="F3" s="37" t="s">
        <v>619</v>
      </c>
      <c r="G3" s="37" t="s">
        <v>620</v>
      </c>
      <c r="H3" s="37" t="s">
        <v>621</v>
      </c>
      <c r="I3" s="38">
        <v>292156</v>
      </c>
      <c r="J3" s="39">
        <f>I3*0.00062137</f>
        <v>181.53697371999999</v>
      </c>
      <c r="K3" s="36">
        <v>15.2</v>
      </c>
      <c r="L3" s="36" t="s">
        <v>615</v>
      </c>
      <c r="M3" s="36" t="s">
        <v>616</v>
      </c>
      <c r="N3" s="40"/>
      <c r="O3" s="29"/>
      <c r="P3" s="29"/>
      <c r="Q3" s="29"/>
    </row>
    <row r="4" spans="1:17" x14ac:dyDescent="0.25">
      <c r="A4" s="35">
        <v>41671</v>
      </c>
      <c r="B4" s="36" t="s">
        <v>73</v>
      </c>
      <c r="C4" s="36" t="s">
        <v>609</v>
      </c>
      <c r="D4" s="36" t="s">
        <v>622</v>
      </c>
      <c r="E4" s="37" t="s">
        <v>623</v>
      </c>
      <c r="F4" s="37" t="s">
        <v>624</v>
      </c>
      <c r="G4" s="37" t="s">
        <v>625</v>
      </c>
      <c r="H4" s="36" t="s">
        <v>626</v>
      </c>
      <c r="I4" s="38">
        <v>101833</v>
      </c>
      <c r="J4" s="39">
        <f>I4*0.00062137</f>
        <v>63.275971210000002</v>
      </c>
      <c r="K4" s="36">
        <v>9.4</v>
      </c>
      <c r="L4" s="36" t="s">
        <v>615</v>
      </c>
      <c r="M4" s="36" t="s">
        <v>616</v>
      </c>
      <c r="N4" s="40"/>
      <c r="O4" s="29"/>
      <c r="P4" s="29"/>
      <c r="Q4" s="29"/>
    </row>
    <row r="5" spans="1:17" x14ac:dyDescent="0.25">
      <c r="A5" s="35">
        <v>41791</v>
      </c>
      <c r="B5" s="37" t="s">
        <v>73</v>
      </c>
      <c r="C5" s="37" t="s">
        <v>609</v>
      </c>
      <c r="D5" s="37" t="s">
        <v>627</v>
      </c>
      <c r="E5" s="37" t="s">
        <v>628</v>
      </c>
      <c r="F5" s="37" t="s">
        <v>629</v>
      </c>
      <c r="G5" s="37" t="s">
        <v>620</v>
      </c>
      <c r="H5" s="37" t="s">
        <v>630</v>
      </c>
      <c r="I5" s="38">
        <v>1771</v>
      </c>
      <c r="J5" s="39">
        <f>I5*0.00062137</f>
        <v>1.1004462699999999</v>
      </c>
      <c r="K5" s="37">
        <v>1</v>
      </c>
      <c r="L5" s="37" t="s">
        <v>615</v>
      </c>
      <c r="M5" s="37" t="s">
        <v>616</v>
      </c>
      <c r="N5" s="26" t="s">
        <v>631</v>
      </c>
      <c r="O5" s="29"/>
      <c r="P5" s="29"/>
      <c r="Q5" s="29"/>
    </row>
    <row r="6" spans="1:17" x14ac:dyDescent="0.25">
      <c r="A6" s="35">
        <v>41760</v>
      </c>
      <c r="B6" s="37" t="s">
        <v>73</v>
      </c>
      <c r="C6" s="37" t="s">
        <v>632</v>
      </c>
      <c r="D6" s="37" t="s">
        <v>633</v>
      </c>
      <c r="E6" s="37" t="s">
        <v>634</v>
      </c>
      <c r="F6" s="37" t="s">
        <v>635</v>
      </c>
      <c r="G6" s="37" t="s">
        <v>620</v>
      </c>
      <c r="H6" s="37" t="s">
        <v>636</v>
      </c>
      <c r="I6" s="38"/>
      <c r="J6" s="39"/>
      <c r="K6" s="36"/>
      <c r="L6" s="37" t="s">
        <v>615</v>
      </c>
      <c r="M6" s="37" t="s">
        <v>616</v>
      </c>
      <c r="N6" s="26" t="s">
        <v>631</v>
      </c>
      <c r="O6" s="29"/>
      <c r="P6" s="29"/>
      <c r="Q6" s="29"/>
    </row>
    <row r="7" spans="1:17" x14ac:dyDescent="0.25">
      <c r="A7" s="41">
        <v>2014</v>
      </c>
      <c r="B7" s="37" t="s">
        <v>73</v>
      </c>
      <c r="C7" s="37" t="s">
        <v>609</v>
      </c>
      <c r="D7" s="37" t="s">
        <v>637</v>
      </c>
      <c r="E7" s="37" t="s">
        <v>638</v>
      </c>
      <c r="F7" s="37" t="s">
        <v>639</v>
      </c>
      <c r="G7" s="37" t="s">
        <v>625</v>
      </c>
      <c r="H7" s="37" t="s">
        <v>640</v>
      </c>
      <c r="I7" s="38"/>
      <c r="J7" s="39"/>
      <c r="K7" s="36"/>
      <c r="L7" s="37" t="s">
        <v>615</v>
      </c>
      <c r="M7" s="37" t="s">
        <v>616</v>
      </c>
      <c r="N7" s="26" t="s">
        <v>631</v>
      </c>
      <c r="O7" s="29"/>
      <c r="P7" s="29"/>
      <c r="Q7" s="29"/>
    </row>
    <row r="8" spans="1:17" x14ac:dyDescent="0.25">
      <c r="A8" s="41">
        <v>2014</v>
      </c>
      <c r="B8" s="37" t="s">
        <v>73</v>
      </c>
      <c r="C8" s="37" t="s">
        <v>609</v>
      </c>
      <c r="D8" s="37" t="s">
        <v>641</v>
      </c>
      <c r="E8" s="37" t="s">
        <v>642</v>
      </c>
      <c r="F8" s="37" t="s">
        <v>643</v>
      </c>
      <c r="G8" s="36"/>
      <c r="H8" s="37" t="s">
        <v>644</v>
      </c>
      <c r="I8" s="38"/>
      <c r="J8" s="39"/>
      <c r="K8" s="36"/>
      <c r="L8" s="37" t="s">
        <v>615</v>
      </c>
      <c r="M8" s="37" t="s">
        <v>616</v>
      </c>
      <c r="N8" s="26" t="s">
        <v>645</v>
      </c>
      <c r="O8" s="29"/>
      <c r="P8" s="29"/>
      <c r="Q8" s="29"/>
    </row>
    <row r="9" spans="1:17" x14ac:dyDescent="0.25">
      <c r="A9" s="42">
        <v>41852</v>
      </c>
      <c r="B9" s="36" t="s">
        <v>255</v>
      </c>
      <c r="C9" s="36" t="s">
        <v>646</v>
      </c>
      <c r="D9" s="36" t="s">
        <v>647</v>
      </c>
      <c r="E9" s="36" t="s">
        <v>648</v>
      </c>
      <c r="F9" s="43" t="s">
        <v>310</v>
      </c>
      <c r="G9" s="36" t="s">
        <v>649</v>
      </c>
      <c r="H9" s="36" t="s">
        <v>650</v>
      </c>
      <c r="I9" s="38"/>
      <c r="J9" s="43">
        <v>3004.02</v>
      </c>
      <c r="K9" s="43">
        <v>127.1</v>
      </c>
      <c r="L9" s="36" t="s">
        <v>651</v>
      </c>
      <c r="M9" s="36" t="s">
        <v>652</v>
      </c>
      <c r="N9" s="36" t="s">
        <v>653</v>
      </c>
      <c r="O9" s="29"/>
      <c r="P9" s="29"/>
      <c r="Q9" s="29"/>
    </row>
    <row r="10" spans="1:17" x14ac:dyDescent="0.25">
      <c r="A10" s="37">
        <v>2014</v>
      </c>
      <c r="B10" s="36" t="s">
        <v>255</v>
      </c>
      <c r="C10" s="36" t="s">
        <v>646</v>
      </c>
      <c r="D10" s="36" t="s">
        <v>654</v>
      </c>
      <c r="E10" s="37" t="s">
        <v>655</v>
      </c>
      <c r="F10" s="44" t="s">
        <v>656</v>
      </c>
      <c r="G10" s="37" t="s">
        <v>613</v>
      </c>
      <c r="H10" s="37" t="s">
        <v>657</v>
      </c>
      <c r="I10" s="38"/>
      <c r="J10" s="44" t="s">
        <v>656</v>
      </c>
      <c r="K10" s="43">
        <v>1</v>
      </c>
      <c r="L10" s="36" t="s">
        <v>658</v>
      </c>
      <c r="M10" s="36" t="s">
        <v>659</v>
      </c>
      <c r="N10" s="36" t="s">
        <v>660</v>
      </c>
      <c r="O10" s="29"/>
      <c r="P10" s="29"/>
      <c r="Q10" s="29"/>
    </row>
    <row r="11" spans="1:17" x14ac:dyDescent="0.25">
      <c r="A11" s="37">
        <v>2013</v>
      </c>
      <c r="B11" s="27" t="s">
        <v>73</v>
      </c>
      <c r="C11" s="27" t="s">
        <v>661</v>
      </c>
      <c r="D11" s="27" t="s">
        <v>662</v>
      </c>
      <c r="E11" s="27" t="s">
        <v>668</v>
      </c>
      <c r="F11" s="29"/>
      <c r="G11" s="29"/>
      <c r="H11" s="27" t="s">
        <v>673</v>
      </c>
      <c r="I11" s="29"/>
      <c r="J11" s="29"/>
      <c r="K11" s="29"/>
      <c r="L11" s="29"/>
      <c r="M11" s="29"/>
      <c r="N11" s="29"/>
      <c r="O11" s="29"/>
      <c r="P11" s="29"/>
      <c r="Q11" s="29"/>
    </row>
    <row r="12" spans="1:17" x14ac:dyDescent="0.25">
      <c r="A12" s="37">
        <v>2013</v>
      </c>
      <c r="B12" s="27" t="s">
        <v>73</v>
      </c>
      <c r="C12" s="27" t="s">
        <v>661</v>
      </c>
      <c r="D12" s="27" t="s">
        <v>663</v>
      </c>
      <c r="E12" s="27" t="s">
        <v>669</v>
      </c>
      <c r="F12" s="29"/>
      <c r="G12" s="29"/>
      <c r="H12" s="27" t="s">
        <v>674</v>
      </c>
      <c r="I12" s="29"/>
      <c r="J12" s="29"/>
      <c r="K12" s="29"/>
      <c r="L12" s="29"/>
      <c r="M12" s="29"/>
      <c r="N12" s="29"/>
      <c r="O12" s="29"/>
      <c r="P12" s="29"/>
      <c r="Q12" s="29"/>
    </row>
    <row r="13" spans="1:17" x14ac:dyDescent="0.25">
      <c r="A13" s="37">
        <v>2013</v>
      </c>
      <c r="B13" s="27" t="s">
        <v>73</v>
      </c>
      <c r="C13" s="27" t="s">
        <v>661</v>
      </c>
      <c r="D13" s="27" t="s">
        <v>664</v>
      </c>
      <c r="E13" s="27" t="s">
        <v>670</v>
      </c>
      <c r="F13" s="29"/>
      <c r="G13" s="29"/>
      <c r="H13" s="27" t="s">
        <v>675</v>
      </c>
      <c r="I13" s="29"/>
      <c r="J13" s="29"/>
      <c r="K13" s="29"/>
      <c r="L13" s="29"/>
      <c r="M13" s="29"/>
      <c r="N13" s="29"/>
      <c r="O13" s="29"/>
      <c r="P13" s="29"/>
      <c r="Q13" s="29"/>
    </row>
    <row r="14" spans="1:17" x14ac:dyDescent="0.25">
      <c r="A14" s="37">
        <v>2013</v>
      </c>
      <c r="B14" s="27" t="s">
        <v>73</v>
      </c>
      <c r="C14" s="27" t="s">
        <v>665</v>
      </c>
      <c r="D14" s="27" t="s">
        <v>666</v>
      </c>
      <c r="E14" s="27" t="s">
        <v>671</v>
      </c>
      <c r="F14" s="29"/>
      <c r="G14" s="29"/>
      <c r="H14" s="27" t="s">
        <v>676</v>
      </c>
      <c r="I14" s="29"/>
      <c r="J14" s="29"/>
      <c r="K14" s="29"/>
      <c r="L14" s="29"/>
      <c r="M14" s="29"/>
      <c r="N14" s="29"/>
      <c r="O14" s="29"/>
      <c r="P14" s="29"/>
      <c r="Q14" s="29"/>
    </row>
    <row r="15" spans="1:17" x14ac:dyDescent="0.25">
      <c r="A15" s="37">
        <v>2013</v>
      </c>
      <c r="B15" s="46" t="s">
        <v>255</v>
      </c>
      <c r="C15" s="46" t="s">
        <v>632</v>
      </c>
      <c r="D15" s="46" t="s">
        <v>667</v>
      </c>
      <c r="E15" s="46" t="s">
        <v>672</v>
      </c>
      <c r="F15" s="29"/>
      <c r="G15" s="29" t="s">
        <v>687</v>
      </c>
      <c r="H15" s="28" t="s">
        <v>677</v>
      </c>
      <c r="I15" s="29"/>
      <c r="J15" s="29"/>
      <c r="K15" s="29"/>
      <c r="L15" s="29"/>
      <c r="M15" s="29"/>
      <c r="N15" s="29"/>
      <c r="O15" s="29"/>
      <c r="P15" s="29"/>
      <c r="Q15" s="29"/>
    </row>
    <row r="16" spans="1:17" x14ac:dyDescent="0.25">
      <c r="A16" s="29">
        <v>2012</v>
      </c>
      <c r="B16" s="47" t="s">
        <v>255</v>
      </c>
      <c r="C16" s="48" t="s">
        <v>632</v>
      </c>
      <c r="D16" s="49" t="s">
        <v>678</v>
      </c>
      <c r="E16" s="50" t="s">
        <v>679</v>
      </c>
      <c r="F16" s="29"/>
      <c r="G16" s="29" t="s">
        <v>687</v>
      </c>
      <c r="H16" s="54" t="s">
        <v>684</v>
      </c>
      <c r="I16" s="29"/>
      <c r="J16" s="29"/>
      <c r="K16" s="29"/>
      <c r="L16" s="29"/>
      <c r="M16" s="29"/>
      <c r="N16" s="29"/>
      <c r="O16" s="29"/>
      <c r="P16" s="29"/>
      <c r="Q16" s="29"/>
    </row>
    <row r="17" spans="1:17" x14ac:dyDescent="0.25">
      <c r="A17" s="29">
        <v>2012</v>
      </c>
      <c r="B17" s="47" t="s">
        <v>255</v>
      </c>
      <c r="C17" s="48" t="s">
        <v>632</v>
      </c>
      <c r="D17" s="49" t="s">
        <v>678</v>
      </c>
      <c r="E17" s="50" t="s">
        <v>680</v>
      </c>
      <c r="F17" s="29"/>
      <c r="G17" s="29" t="s">
        <v>687</v>
      </c>
      <c r="H17" s="54" t="s">
        <v>685</v>
      </c>
      <c r="I17" s="29"/>
      <c r="J17" s="29"/>
      <c r="K17" s="29"/>
      <c r="L17" s="29"/>
      <c r="M17" s="29"/>
      <c r="N17" s="29"/>
      <c r="O17" s="29"/>
      <c r="P17" s="29"/>
      <c r="Q17" s="29"/>
    </row>
    <row r="18" spans="1:17" x14ac:dyDescent="0.25">
      <c r="A18" s="29">
        <v>2012</v>
      </c>
      <c r="B18" s="51" t="s">
        <v>73</v>
      </c>
      <c r="C18" s="52" t="s">
        <v>632</v>
      </c>
      <c r="D18" s="25" t="s">
        <v>681</v>
      </c>
      <c r="E18" s="52" t="s">
        <v>682</v>
      </c>
      <c r="F18" s="29"/>
      <c r="G18" s="29"/>
      <c r="H18" s="45" t="s">
        <v>686</v>
      </c>
      <c r="I18" s="29"/>
      <c r="J18" s="29"/>
      <c r="K18" s="29"/>
      <c r="L18" s="29"/>
      <c r="M18" s="29"/>
      <c r="N18" s="29"/>
      <c r="O18" s="29"/>
      <c r="P18" s="29"/>
      <c r="Q18" s="29"/>
    </row>
    <row r="19" spans="1:17" x14ac:dyDescent="0.25">
      <c r="A19" s="29">
        <v>2012</v>
      </c>
      <c r="B19" s="47" t="s">
        <v>6</v>
      </c>
      <c r="C19" s="53" t="s">
        <v>683</v>
      </c>
      <c r="D19" s="49"/>
      <c r="E19" s="50"/>
      <c r="F19" s="29"/>
      <c r="G19" s="29"/>
      <c r="H19" s="29"/>
      <c r="I19" s="29"/>
      <c r="J19" s="29"/>
      <c r="K19" s="29"/>
      <c r="L19" s="29"/>
      <c r="M19" s="29"/>
      <c r="N19" s="29"/>
      <c r="O19" s="29"/>
      <c r="P19" s="29"/>
      <c r="Q19" s="29"/>
    </row>
    <row r="20" spans="1:17" x14ac:dyDescent="0.25">
      <c r="A20" s="29"/>
      <c r="B20" s="29"/>
      <c r="C20" s="29"/>
      <c r="D20" s="29"/>
      <c r="E20" s="29"/>
      <c r="F20" s="29"/>
      <c r="G20" s="29"/>
      <c r="H20" s="29"/>
      <c r="I20" s="29"/>
      <c r="J20" s="29"/>
      <c r="K20" s="29"/>
      <c r="L20" s="29"/>
      <c r="M20" s="29"/>
      <c r="N20" s="29"/>
      <c r="O20" s="29"/>
      <c r="P20" s="29"/>
      <c r="Q20" s="29"/>
    </row>
    <row r="21" spans="1:17" x14ac:dyDescent="0.25">
      <c r="A21" s="29"/>
      <c r="B21" s="29"/>
      <c r="C21" s="29"/>
      <c r="D21" s="29"/>
      <c r="E21" s="29"/>
      <c r="F21" s="29"/>
      <c r="G21" s="29"/>
      <c r="H21" s="29"/>
      <c r="I21" s="29"/>
      <c r="J21" s="29"/>
      <c r="K21" s="29"/>
      <c r="L21" s="29"/>
      <c r="M21" s="29"/>
      <c r="N21" s="29"/>
      <c r="O21" s="29"/>
      <c r="P21" s="29"/>
      <c r="Q21" s="29"/>
    </row>
    <row r="22" spans="1:17" x14ac:dyDescent="0.25">
      <c r="A22" s="29"/>
      <c r="B22" s="29"/>
      <c r="C22" s="29"/>
      <c r="D22" s="29"/>
      <c r="E22" s="29"/>
      <c r="F22" s="29"/>
      <c r="G22" s="29"/>
      <c r="H22" s="29"/>
      <c r="I22" s="29"/>
      <c r="J22" s="29"/>
      <c r="K22" s="29"/>
      <c r="L22" s="29"/>
      <c r="M22" s="29"/>
      <c r="N22" s="29"/>
      <c r="O22" s="29"/>
      <c r="P22" s="29"/>
      <c r="Q22" s="2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MileageCalcsByYear_Summary</vt:lpstr>
      <vt:lpstr>MileageCalcsByYear</vt:lpstr>
      <vt:lpstr>Dams removed 2012-2014</vt:lpstr>
      <vt:lpstr>MileageCalcsByYear_Summary!Database</vt:lpstr>
      <vt:lpstr>Database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emartin</dc:creator>
  <cp:lastModifiedBy>Kyle Runion</cp:lastModifiedBy>
  <dcterms:created xsi:type="dcterms:W3CDTF">2012-12-28T20:16:47Z</dcterms:created>
  <dcterms:modified xsi:type="dcterms:W3CDTF">2015-10-01T13:16:55Z</dcterms:modified>
</cp:coreProperties>
</file>