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estry Workgroup\Meetings\8-2\"/>
    </mc:Choice>
  </mc:AlternateContent>
  <bookViews>
    <workbookView xWindow="0" yWindow="0" windowWidth="20490" windowHeight="8340" tabRatio="924" firstSheet="2" activeTab="6"/>
  </bookViews>
  <sheets>
    <sheet name="10m Buffer by County" sheetId="2" r:id="rId1"/>
    <sheet name="10m Buffer by State" sheetId="4" r:id="rId2"/>
    <sheet name="30m Buffer by County" sheetId="3" r:id="rId3"/>
    <sheet name="30m Buffer by State" sheetId="5" r:id="rId4"/>
    <sheet name="County-Wide Tree Cover" sheetId="6" r:id="rId5"/>
    <sheet name="State-Wide Tree Cover" sheetId="7" r:id="rId6"/>
    <sheet name="County Calculations" sheetId="8" r:id="rId7"/>
    <sheet name="State Calculations" sheetId="9" r:id="rId8"/>
  </sheets>
  <definedNames>
    <definedName name="_xlnm.Database">#REF!</definedName>
  </definedNames>
  <calcPr calcId="171027"/>
</workbook>
</file>

<file path=xl/calcChain.xml><?xml version="1.0" encoding="utf-8"?>
<calcChain xmlns="http://schemas.openxmlformats.org/spreadsheetml/2006/main">
  <c r="M8" i="9" l="1"/>
  <c r="M7" i="9"/>
  <c r="M6" i="9"/>
  <c r="M5" i="9"/>
  <c r="M4" i="9"/>
  <c r="M3" i="9"/>
  <c r="M2" i="9"/>
  <c r="K8" i="9"/>
  <c r="K7" i="9"/>
  <c r="K6" i="9"/>
  <c r="K5" i="9"/>
  <c r="K4" i="9"/>
  <c r="K3" i="9"/>
  <c r="K2" i="9"/>
  <c r="I3" i="9"/>
  <c r="I2" i="9"/>
  <c r="I8" i="9"/>
  <c r="I7" i="9"/>
  <c r="I6" i="9"/>
  <c r="I5" i="9"/>
  <c r="I4" i="9"/>
  <c r="G8" i="9"/>
  <c r="G2" i="9"/>
  <c r="G7" i="9"/>
  <c r="G6" i="9"/>
  <c r="G5" i="9"/>
  <c r="G4" i="9"/>
  <c r="G3" i="9"/>
  <c r="E8" i="9"/>
  <c r="E7" i="9"/>
  <c r="E6" i="9"/>
  <c r="E5" i="9"/>
  <c r="E4" i="9"/>
  <c r="E3" i="9"/>
  <c r="E2" i="9"/>
  <c r="C8" i="9"/>
  <c r="C7" i="9"/>
  <c r="C6" i="9"/>
  <c r="C5" i="9"/>
  <c r="C4" i="9"/>
  <c r="C3" i="9"/>
  <c r="C2" i="9"/>
  <c r="N3" i="8"/>
  <c r="N4" i="8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55" i="8"/>
  <c r="N56" i="8"/>
  <c r="N57" i="8"/>
  <c r="N58" i="8"/>
  <c r="N59" i="8"/>
  <c r="N60" i="8"/>
  <c r="N61" i="8"/>
  <c r="N62" i="8"/>
  <c r="N63" i="8"/>
  <c r="N64" i="8"/>
  <c r="N65" i="8"/>
  <c r="N66" i="8"/>
  <c r="N67" i="8"/>
  <c r="N68" i="8"/>
  <c r="N69" i="8"/>
  <c r="N70" i="8"/>
  <c r="N71" i="8"/>
  <c r="N72" i="8"/>
  <c r="N73" i="8"/>
  <c r="N74" i="8"/>
  <c r="N75" i="8"/>
  <c r="N76" i="8"/>
  <c r="N77" i="8"/>
  <c r="N78" i="8"/>
  <c r="N79" i="8"/>
  <c r="N80" i="8"/>
  <c r="N81" i="8"/>
  <c r="N82" i="8"/>
  <c r="N83" i="8"/>
  <c r="N84" i="8"/>
  <c r="N85" i="8"/>
  <c r="N86" i="8"/>
  <c r="N87" i="8"/>
  <c r="N88" i="8"/>
  <c r="N89" i="8"/>
  <c r="N90" i="8"/>
  <c r="N91" i="8"/>
  <c r="N92" i="8"/>
  <c r="N93" i="8"/>
  <c r="N94" i="8"/>
  <c r="N95" i="8"/>
  <c r="N96" i="8"/>
  <c r="N97" i="8"/>
  <c r="N98" i="8"/>
  <c r="N99" i="8"/>
  <c r="N100" i="8"/>
  <c r="N101" i="8"/>
  <c r="N102" i="8"/>
  <c r="N103" i="8"/>
  <c r="N104" i="8"/>
  <c r="N105" i="8"/>
  <c r="N106" i="8"/>
  <c r="N107" i="8"/>
  <c r="N108" i="8"/>
  <c r="N109" i="8"/>
  <c r="N110" i="8"/>
  <c r="N111" i="8"/>
  <c r="N112" i="8"/>
  <c r="N113" i="8"/>
  <c r="N114" i="8"/>
  <c r="N115" i="8"/>
  <c r="N116" i="8"/>
  <c r="N117" i="8"/>
  <c r="N118" i="8"/>
  <c r="N119" i="8"/>
  <c r="N120" i="8"/>
  <c r="N121" i="8"/>
  <c r="N122" i="8"/>
  <c r="N123" i="8"/>
  <c r="N124" i="8"/>
  <c r="N125" i="8"/>
  <c r="N126" i="8"/>
  <c r="N127" i="8"/>
  <c r="N128" i="8"/>
  <c r="N129" i="8"/>
  <c r="N130" i="8"/>
  <c r="N131" i="8"/>
  <c r="N132" i="8"/>
  <c r="N133" i="8"/>
  <c r="N134" i="8"/>
  <c r="N135" i="8"/>
  <c r="N136" i="8"/>
  <c r="N137" i="8"/>
  <c r="N138" i="8"/>
  <c r="N139" i="8"/>
  <c r="N140" i="8"/>
  <c r="N141" i="8"/>
  <c r="N142" i="8"/>
  <c r="N143" i="8"/>
  <c r="N144" i="8"/>
  <c r="N145" i="8"/>
  <c r="N146" i="8"/>
  <c r="N147" i="8"/>
  <c r="N148" i="8"/>
  <c r="N149" i="8"/>
  <c r="N150" i="8"/>
  <c r="N151" i="8"/>
  <c r="N152" i="8"/>
  <c r="N153" i="8"/>
  <c r="N154" i="8"/>
  <c r="N155" i="8"/>
  <c r="N156" i="8"/>
  <c r="N157" i="8"/>
  <c r="N158" i="8"/>
  <c r="N159" i="8"/>
  <c r="N160" i="8"/>
  <c r="N161" i="8"/>
  <c r="N162" i="8"/>
  <c r="N163" i="8"/>
  <c r="N164" i="8"/>
  <c r="N165" i="8"/>
  <c r="N166" i="8"/>
  <c r="N167" i="8"/>
  <c r="N168" i="8"/>
  <c r="N169" i="8"/>
  <c r="N170" i="8"/>
  <c r="N171" i="8"/>
  <c r="N172" i="8"/>
  <c r="N173" i="8"/>
  <c r="N174" i="8"/>
  <c r="N175" i="8"/>
  <c r="N176" i="8"/>
  <c r="N177" i="8"/>
  <c r="N178" i="8"/>
  <c r="N179" i="8"/>
  <c r="N180" i="8"/>
  <c r="N181" i="8"/>
  <c r="N182" i="8"/>
  <c r="N183" i="8"/>
  <c r="N184" i="8"/>
  <c r="N185" i="8"/>
  <c r="N186" i="8"/>
  <c r="N187" i="8"/>
  <c r="N188" i="8"/>
  <c r="N189" i="8"/>
  <c r="N190" i="8"/>
  <c r="N191" i="8"/>
  <c r="N192" i="8"/>
  <c r="N193" i="8"/>
  <c r="N194" i="8"/>
  <c r="N195" i="8"/>
  <c r="N196" i="8"/>
  <c r="N197" i="8"/>
  <c r="N2" i="8"/>
  <c r="L3" i="8"/>
  <c r="L4" i="8"/>
  <c r="L5" i="8"/>
  <c r="L6" i="8"/>
  <c r="L7" i="8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L47" i="8"/>
  <c r="L48" i="8"/>
  <c r="L49" i="8"/>
  <c r="L50" i="8"/>
  <c r="L51" i="8"/>
  <c r="L52" i="8"/>
  <c r="L53" i="8"/>
  <c r="L54" i="8"/>
  <c r="L55" i="8"/>
  <c r="L56" i="8"/>
  <c r="L57" i="8"/>
  <c r="L58" i="8"/>
  <c r="L59" i="8"/>
  <c r="L60" i="8"/>
  <c r="L61" i="8"/>
  <c r="L62" i="8"/>
  <c r="L63" i="8"/>
  <c r="L64" i="8"/>
  <c r="L65" i="8"/>
  <c r="L66" i="8"/>
  <c r="L67" i="8"/>
  <c r="L68" i="8"/>
  <c r="L69" i="8"/>
  <c r="L70" i="8"/>
  <c r="L71" i="8"/>
  <c r="L72" i="8"/>
  <c r="L73" i="8"/>
  <c r="L74" i="8"/>
  <c r="L75" i="8"/>
  <c r="L76" i="8"/>
  <c r="L77" i="8"/>
  <c r="L78" i="8"/>
  <c r="L79" i="8"/>
  <c r="L80" i="8"/>
  <c r="L81" i="8"/>
  <c r="L82" i="8"/>
  <c r="L83" i="8"/>
  <c r="L84" i="8"/>
  <c r="L85" i="8"/>
  <c r="L86" i="8"/>
  <c r="L87" i="8"/>
  <c r="L88" i="8"/>
  <c r="L89" i="8"/>
  <c r="L90" i="8"/>
  <c r="L91" i="8"/>
  <c r="L92" i="8"/>
  <c r="L93" i="8"/>
  <c r="L94" i="8"/>
  <c r="L95" i="8"/>
  <c r="L96" i="8"/>
  <c r="L97" i="8"/>
  <c r="L98" i="8"/>
  <c r="L99" i="8"/>
  <c r="L100" i="8"/>
  <c r="L101" i="8"/>
  <c r="L102" i="8"/>
  <c r="L103" i="8"/>
  <c r="L104" i="8"/>
  <c r="L105" i="8"/>
  <c r="L106" i="8"/>
  <c r="L107" i="8"/>
  <c r="L108" i="8"/>
  <c r="L109" i="8"/>
  <c r="L110" i="8"/>
  <c r="L111" i="8"/>
  <c r="L112" i="8"/>
  <c r="L113" i="8"/>
  <c r="L114" i="8"/>
  <c r="L115" i="8"/>
  <c r="L116" i="8"/>
  <c r="L117" i="8"/>
  <c r="L118" i="8"/>
  <c r="L119" i="8"/>
  <c r="L120" i="8"/>
  <c r="L121" i="8"/>
  <c r="L122" i="8"/>
  <c r="L123" i="8"/>
  <c r="L124" i="8"/>
  <c r="L125" i="8"/>
  <c r="L126" i="8"/>
  <c r="L127" i="8"/>
  <c r="L128" i="8"/>
  <c r="L129" i="8"/>
  <c r="L130" i="8"/>
  <c r="L131" i="8"/>
  <c r="L132" i="8"/>
  <c r="L133" i="8"/>
  <c r="L134" i="8"/>
  <c r="L135" i="8"/>
  <c r="L136" i="8"/>
  <c r="L137" i="8"/>
  <c r="L138" i="8"/>
  <c r="L139" i="8"/>
  <c r="L140" i="8"/>
  <c r="L141" i="8"/>
  <c r="L142" i="8"/>
  <c r="L143" i="8"/>
  <c r="L144" i="8"/>
  <c r="L145" i="8"/>
  <c r="L146" i="8"/>
  <c r="L147" i="8"/>
  <c r="L148" i="8"/>
  <c r="L149" i="8"/>
  <c r="L150" i="8"/>
  <c r="L151" i="8"/>
  <c r="L152" i="8"/>
  <c r="L153" i="8"/>
  <c r="L154" i="8"/>
  <c r="L155" i="8"/>
  <c r="L156" i="8"/>
  <c r="L157" i="8"/>
  <c r="L158" i="8"/>
  <c r="L159" i="8"/>
  <c r="L160" i="8"/>
  <c r="L161" i="8"/>
  <c r="L162" i="8"/>
  <c r="L163" i="8"/>
  <c r="L164" i="8"/>
  <c r="L165" i="8"/>
  <c r="L166" i="8"/>
  <c r="L167" i="8"/>
  <c r="L168" i="8"/>
  <c r="L169" i="8"/>
  <c r="L170" i="8"/>
  <c r="L171" i="8"/>
  <c r="L172" i="8"/>
  <c r="L173" i="8"/>
  <c r="L174" i="8"/>
  <c r="L175" i="8"/>
  <c r="L176" i="8"/>
  <c r="L177" i="8"/>
  <c r="L178" i="8"/>
  <c r="L179" i="8"/>
  <c r="L180" i="8"/>
  <c r="L181" i="8"/>
  <c r="L182" i="8"/>
  <c r="L183" i="8"/>
  <c r="L184" i="8"/>
  <c r="L185" i="8"/>
  <c r="L186" i="8"/>
  <c r="L187" i="8"/>
  <c r="L188" i="8"/>
  <c r="L189" i="8"/>
  <c r="L190" i="8"/>
  <c r="L191" i="8"/>
  <c r="L192" i="8"/>
  <c r="L193" i="8"/>
  <c r="L194" i="8"/>
  <c r="L195" i="8"/>
  <c r="L196" i="8"/>
  <c r="L197" i="8"/>
  <c r="L2" i="8"/>
  <c r="J3" i="8"/>
  <c r="J4" i="8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82" i="8"/>
  <c r="J83" i="8"/>
  <c r="J84" i="8"/>
  <c r="J85" i="8"/>
  <c r="J86" i="8"/>
  <c r="J87" i="8"/>
  <c r="J88" i="8"/>
  <c r="J89" i="8"/>
  <c r="J90" i="8"/>
  <c r="J91" i="8"/>
  <c r="J92" i="8"/>
  <c r="J93" i="8"/>
  <c r="J94" i="8"/>
  <c r="J95" i="8"/>
  <c r="J96" i="8"/>
  <c r="J97" i="8"/>
  <c r="J98" i="8"/>
  <c r="J99" i="8"/>
  <c r="J100" i="8"/>
  <c r="J101" i="8"/>
  <c r="J102" i="8"/>
  <c r="J103" i="8"/>
  <c r="J104" i="8"/>
  <c r="J105" i="8"/>
  <c r="J106" i="8"/>
  <c r="J107" i="8"/>
  <c r="J108" i="8"/>
  <c r="J109" i="8"/>
  <c r="J110" i="8"/>
  <c r="J111" i="8"/>
  <c r="J112" i="8"/>
  <c r="J113" i="8"/>
  <c r="J114" i="8"/>
  <c r="J115" i="8"/>
  <c r="J116" i="8"/>
  <c r="J117" i="8"/>
  <c r="J118" i="8"/>
  <c r="J119" i="8"/>
  <c r="J120" i="8"/>
  <c r="J121" i="8"/>
  <c r="J122" i="8"/>
  <c r="J123" i="8"/>
  <c r="J124" i="8"/>
  <c r="J125" i="8"/>
  <c r="J126" i="8"/>
  <c r="J127" i="8"/>
  <c r="J128" i="8"/>
  <c r="J129" i="8"/>
  <c r="J130" i="8"/>
  <c r="J131" i="8"/>
  <c r="J132" i="8"/>
  <c r="J133" i="8"/>
  <c r="J134" i="8"/>
  <c r="J135" i="8"/>
  <c r="J136" i="8"/>
  <c r="J137" i="8"/>
  <c r="J138" i="8"/>
  <c r="J139" i="8"/>
  <c r="J140" i="8"/>
  <c r="J141" i="8"/>
  <c r="J142" i="8"/>
  <c r="J143" i="8"/>
  <c r="J144" i="8"/>
  <c r="J145" i="8"/>
  <c r="J146" i="8"/>
  <c r="J147" i="8"/>
  <c r="J148" i="8"/>
  <c r="J149" i="8"/>
  <c r="J150" i="8"/>
  <c r="J151" i="8"/>
  <c r="J152" i="8"/>
  <c r="J153" i="8"/>
  <c r="J154" i="8"/>
  <c r="J155" i="8"/>
  <c r="J156" i="8"/>
  <c r="J157" i="8"/>
  <c r="J158" i="8"/>
  <c r="J159" i="8"/>
  <c r="J160" i="8"/>
  <c r="J161" i="8"/>
  <c r="J162" i="8"/>
  <c r="J163" i="8"/>
  <c r="J164" i="8"/>
  <c r="J165" i="8"/>
  <c r="J166" i="8"/>
  <c r="J167" i="8"/>
  <c r="J168" i="8"/>
  <c r="J169" i="8"/>
  <c r="J170" i="8"/>
  <c r="J171" i="8"/>
  <c r="J172" i="8"/>
  <c r="J173" i="8"/>
  <c r="J174" i="8"/>
  <c r="J175" i="8"/>
  <c r="J176" i="8"/>
  <c r="J177" i="8"/>
  <c r="J178" i="8"/>
  <c r="J179" i="8"/>
  <c r="J180" i="8"/>
  <c r="J181" i="8"/>
  <c r="J182" i="8"/>
  <c r="J183" i="8"/>
  <c r="J184" i="8"/>
  <c r="J185" i="8"/>
  <c r="J186" i="8"/>
  <c r="J187" i="8"/>
  <c r="J188" i="8"/>
  <c r="J189" i="8"/>
  <c r="J190" i="8"/>
  <c r="J191" i="8"/>
  <c r="J192" i="8"/>
  <c r="J193" i="8"/>
  <c r="J194" i="8"/>
  <c r="J195" i="8"/>
  <c r="J196" i="8"/>
  <c r="J197" i="8"/>
  <c r="J2" i="8"/>
  <c r="H3" i="8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100" i="8"/>
  <c r="H101" i="8"/>
  <c r="H102" i="8"/>
  <c r="H103" i="8"/>
  <c r="H104" i="8"/>
  <c r="H105" i="8"/>
  <c r="H106" i="8"/>
  <c r="H107" i="8"/>
  <c r="H108" i="8"/>
  <c r="H109" i="8"/>
  <c r="H110" i="8"/>
  <c r="H111" i="8"/>
  <c r="H112" i="8"/>
  <c r="H113" i="8"/>
  <c r="H114" i="8"/>
  <c r="H115" i="8"/>
  <c r="H116" i="8"/>
  <c r="H117" i="8"/>
  <c r="H118" i="8"/>
  <c r="H119" i="8"/>
  <c r="H120" i="8"/>
  <c r="H121" i="8"/>
  <c r="H122" i="8"/>
  <c r="H123" i="8"/>
  <c r="H124" i="8"/>
  <c r="H125" i="8"/>
  <c r="H126" i="8"/>
  <c r="H127" i="8"/>
  <c r="H128" i="8"/>
  <c r="H129" i="8"/>
  <c r="H130" i="8"/>
  <c r="H131" i="8"/>
  <c r="H132" i="8"/>
  <c r="H133" i="8"/>
  <c r="H134" i="8"/>
  <c r="H135" i="8"/>
  <c r="H136" i="8"/>
  <c r="H137" i="8"/>
  <c r="H138" i="8"/>
  <c r="H139" i="8"/>
  <c r="H140" i="8"/>
  <c r="H141" i="8"/>
  <c r="H142" i="8"/>
  <c r="H143" i="8"/>
  <c r="H144" i="8"/>
  <c r="H145" i="8"/>
  <c r="H146" i="8"/>
  <c r="H147" i="8"/>
  <c r="H148" i="8"/>
  <c r="H149" i="8"/>
  <c r="H150" i="8"/>
  <c r="H151" i="8"/>
  <c r="H152" i="8"/>
  <c r="H153" i="8"/>
  <c r="H154" i="8"/>
  <c r="H155" i="8"/>
  <c r="H156" i="8"/>
  <c r="H157" i="8"/>
  <c r="H158" i="8"/>
  <c r="H159" i="8"/>
  <c r="H160" i="8"/>
  <c r="H161" i="8"/>
  <c r="H162" i="8"/>
  <c r="H163" i="8"/>
  <c r="H164" i="8"/>
  <c r="H165" i="8"/>
  <c r="H166" i="8"/>
  <c r="H167" i="8"/>
  <c r="H168" i="8"/>
  <c r="H169" i="8"/>
  <c r="H170" i="8"/>
  <c r="H171" i="8"/>
  <c r="H172" i="8"/>
  <c r="H173" i="8"/>
  <c r="H174" i="8"/>
  <c r="H175" i="8"/>
  <c r="H176" i="8"/>
  <c r="H177" i="8"/>
  <c r="H178" i="8"/>
  <c r="H179" i="8"/>
  <c r="H180" i="8"/>
  <c r="H181" i="8"/>
  <c r="H182" i="8"/>
  <c r="H183" i="8"/>
  <c r="H184" i="8"/>
  <c r="H185" i="8"/>
  <c r="H186" i="8"/>
  <c r="H187" i="8"/>
  <c r="H188" i="8"/>
  <c r="H189" i="8"/>
  <c r="H190" i="8"/>
  <c r="H191" i="8"/>
  <c r="H192" i="8"/>
  <c r="H193" i="8"/>
  <c r="H194" i="8"/>
  <c r="H195" i="8"/>
  <c r="H196" i="8"/>
  <c r="H197" i="8"/>
  <c r="H2" i="8"/>
  <c r="F3" i="8"/>
  <c r="F4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F100" i="8"/>
  <c r="F101" i="8"/>
  <c r="F102" i="8"/>
  <c r="F103" i="8"/>
  <c r="F104" i="8"/>
  <c r="F105" i="8"/>
  <c r="F106" i="8"/>
  <c r="F107" i="8"/>
  <c r="F108" i="8"/>
  <c r="F109" i="8"/>
  <c r="F110" i="8"/>
  <c r="F111" i="8"/>
  <c r="F112" i="8"/>
  <c r="F113" i="8"/>
  <c r="F114" i="8"/>
  <c r="F115" i="8"/>
  <c r="F116" i="8"/>
  <c r="F117" i="8"/>
  <c r="F118" i="8"/>
  <c r="F119" i="8"/>
  <c r="F120" i="8"/>
  <c r="F121" i="8"/>
  <c r="F122" i="8"/>
  <c r="F123" i="8"/>
  <c r="F124" i="8"/>
  <c r="F125" i="8"/>
  <c r="F126" i="8"/>
  <c r="F127" i="8"/>
  <c r="F128" i="8"/>
  <c r="F129" i="8"/>
  <c r="F130" i="8"/>
  <c r="F131" i="8"/>
  <c r="F132" i="8"/>
  <c r="F133" i="8"/>
  <c r="F134" i="8"/>
  <c r="F135" i="8"/>
  <c r="F136" i="8"/>
  <c r="F137" i="8"/>
  <c r="F138" i="8"/>
  <c r="F139" i="8"/>
  <c r="F140" i="8"/>
  <c r="F141" i="8"/>
  <c r="F142" i="8"/>
  <c r="F143" i="8"/>
  <c r="F144" i="8"/>
  <c r="F145" i="8"/>
  <c r="F146" i="8"/>
  <c r="F147" i="8"/>
  <c r="F148" i="8"/>
  <c r="F149" i="8"/>
  <c r="F150" i="8"/>
  <c r="F151" i="8"/>
  <c r="F152" i="8"/>
  <c r="F153" i="8"/>
  <c r="F154" i="8"/>
  <c r="F155" i="8"/>
  <c r="F156" i="8"/>
  <c r="F157" i="8"/>
  <c r="F158" i="8"/>
  <c r="F159" i="8"/>
  <c r="F160" i="8"/>
  <c r="F161" i="8"/>
  <c r="F162" i="8"/>
  <c r="F163" i="8"/>
  <c r="F164" i="8"/>
  <c r="F165" i="8"/>
  <c r="F166" i="8"/>
  <c r="F167" i="8"/>
  <c r="F168" i="8"/>
  <c r="F169" i="8"/>
  <c r="F170" i="8"/>
  <c r="F171" i="8"/>
  <c r="F172" i="8"/>
  <c r="F173" i="8"/>
  <c r="F174" i="8"/>
  <c r="F175" i="8"/>
  <c r="F176" i="8"/>
  <c r="F177" i="8"/>
  <c r="F178" i="8"/>
  <c r="F179" i="8"/>
  <c r="F180" i="8"/>
  <c r="F181" i="8"/>
  <c r="F182" i="8"/>
  <c r="F183" i="8"/>
  <c r="F184" i="8"/>
  <c r="F185" i="8"/>
  <c r="F186" i="8"/>
  <c r="F187" i="8"/>
  <c r="F188" i="8"/>
  <c r="F189" i="8"/>
  <c r="F190" i="8"/>
  <c r="F191" i="8"/>
  <c r="F192" i="8"/>
  <c r="F193" i="8"/>
  <c r="F194" i="8"/>
  <c r="F195" i="8"/>
  <c r="F196" i="8"/>
  <c r="F197" i="8"/>
  <c r="F2" i="8"/>
  <c r="D3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D135" i="8"/>
  <c r="D136" i="8"/>
  <c r="D137" i="8"/>
  <c r="D138" i="8"/>
  <c r="D139" i="8"/>
  <c r="D140" i="8"/>
  <c r="D141" i="8"/>
  <c r="D142" i="8"/>
  <c r="D143" i="8"/>
  <c r="D144" i="8"/>
  <c r="D145" i="8"/>
  <c r="D146" i="8"/>
  <c r="D147" i="8"/>
  <c r="D148" i="8"/>
  <c r="D149" i="8"/>
  <c r="D150" i="8"/>
  <c r="D151" i="8"/>
  <c r="D152" i="8"/>
  <c r="D153" i="8"/>
  <c r="D154" i="8"/>
  <c r="D155" i="8"/>
  <c r="D156" i="8"/>
  <c r="D157" i="8"/>
  <c r="D158" i="8"/>
  <c r="D159" i="8"/>
  <c r="D160" i="8"/>
  <c r="D161" i="8"/>
  <c r="D162" i="8"/>
  <c r="D163" i="8"/>
  <c r="D164" i="8"/>
  <c r="D165" i="8"/>
  <c r="D166" i="8"/>
  <c r="D167" i="8"/>
  <c r="D168" i="8"/>
  <c r="D169" i="8"/>
  <c r="D170" i="8"/>
  <c r="D171" i="8"/>
  <c r="D172" i="8"/>
  <c r="D173" i="8"/>
  <c r="D174" i="8"/>
  <c r="D175" i="8"/>
  <c r="D176" i="8"/>
  <c r="D177" i="8"/>
  <c r="D178" i="8"/>
  <c r="D179" i="8"/>
  <c r="D180" i="8"/>
  <c r="D181" i="8"/>
  <c r="D182" i="8"/>
  <c r="D183" i="8"/>
  <c r="D184" i="8"/>
  <c r="D185" i="8"/>
  <c r="D186" i="8"/>
  <c r="D187" i="8"/>
  <c r="D188" i="8"/>
  <c r="D189" i="8"/>
  <c r="D190" i="8"/>
  <c r="D191" i="8"/>
  <c r="D192" i="8"/>
  <c r="D193" i="8"/>
  <c r="D194" i="8"/>
  <c r="D195" i="8"/>
  <c r="D196" i="8"/>
  <c r="D197" i="8"/>
  <c r="D2" i="8"/>
  <c r="K14" i="8"/>
  <c r="K30" i="8"/>
  <c r="K35" i="8"/>
  <c r="K62" i="8"/>
  <c r="K78" i="8"/>
  <c r="K94" i="8"/>
  <c r="K105" i="8"/>
  <c r="K126" i="8"/>
  <c r="K142" i="8"/>
  <c r="K147" i="8"/>
  <c r="K158" i="8"/>
  <c r="K169" i="8"/>
  <c r="K185" i="8"/>
  <c r="K190" i="8"/>
  <c r="I75" i="8"/>
  <c r="I102" i="8"/>
  <c r="I114" i="8"/>
  <c r="I134" i="8"/>
  <c r="I146" i="8"/>
  <c r="I166" i="8"/>
  <c r="I178" i="8"/>
  <c r="G10" i="8"/>
  <c r="G23" i="8"/>
  <c r="G30" i="8"/>
  <c r="G34" i="8"/>
  <c r="G55" i="8"/>
  <c r="G62" i="8"/>
  <c r="G66" i="8"/>
  <c r="G86" i="8"/>
  <c r="G98" i="8"/>
  <c r="G99" i="8"/>
  <c r="G107" i="8"/>
  <c r="G114" i="8"/>
  <c r="G126" i="8"/>
  <c r="G134" i="8"/>
  <c r="G135" i="8"/>
  <c r="G142" i="8"/>
  <c r="G150" i="8"/>
  <c r="G162" i="8"/>
  <c r="G163" i="8"/>
  <c r="G171" i="8"/>
  <c r="G178" i="8"/>
  <c r="G190" i="8"/>
  <c r="G2" i="8"/>
  <c r="E4" i="8"/>
  <c r="E8" i="8"/>
  <c r="E10" i="8"/>
  <c r="E12" i="8"/>
  <c r="E18" i="8"/>
  <c r="E30" i="8"/>
  <c r="E31" i="8"/>
  <c r="E39" i="8"/>
  <c r="E46" i="8"/>
  <c r="E58" i="8"/>
  <c r="E66" i="8"/>
  <c r="E67" i="8"/>
  <c r="E74" i="8"/>
  <c r="E82" i="8"/>
  <c r="E94" i="8"/>
  <c r="E95" i="8"/>
  <c r="E103" i="8"/>
  <c r="E110" i="8"/>
  <c r="E122" i="8"/>
  <c r="E130" i="8"/>
  <c r="E131" i="8"/>
  <c r="E137" i="8"/>
  <c r="E141" i="8"/>
  <c r="E143" i="8"/>
  <c r="E145" i="8"/>
  <c r="E149" i="8"/>
  <c r="E153" i="8"/>
  <c r="E157" i="8"/>
  <c r="E159" i="8"/>
  <c r="E161" i="8"/>
  <c r="E165" i="8"/>
  <c r="E169" i="8"/>
  <c r="E173" i="8"/>
  <c r="E175" i="8"/>
  <c r="E177" i="8"/>
  <c r="E181" i="8"/>
  <c r="E185" i="8"/>
  <c r="E189" i="8"/>
  <c r="E191" i="8"/>
  <c r="E193" i="8"/>
  <c r="E197" i="8"/>
  <c r="C4" i="4"/>
  <c r="C5" i="4"/>
  <c r="C8" i="4"/>
  <c r="C2" i="4"/>
  <c r="D8" i="4"/>
  <c r="D7" i="4"/>
  <c r="C7" i="4" s="1"/>
  <c r="D6" i="4"/>
  <c r="C6" i="4" s="1"/>
  <c r="D5" i="4"/>
  <c r="D4" i="4"/>
  <c r="D3" i="4"/>
  <c r="C3" i="4" s="1"/>
  <c r="D2" i="4"/>
  <c r="C3" i="5"/>
  <c r="C5" i="5"/>
  <c r="C6" i="5"/>
  <c r="C2" i="5"/>
  <c r="D8" i="5"/>
  <c r="C8" i="5" s="1"/>
  <c r="D7" i="5"/>
  <c r="C7" i="5" s="1"/>
  <c r="D6" i="5"/>
  <c r="D5" i="5"/>
  <c r="D4" i="5"/>
  <c r="C4" i="5" s="1"/>
  <c r="D3" i="5"/>
  <c r="D2" i="5"/>
  <c r="D3" i="3"/>
  <c r="K3" i="8" s="1"/>
  <c r="D4" i="3"/>
  <c r="D5" i="3"/>
  <c r="M5" i="8" s="1"/>
  <c r="D6" i="3"/>
  <c r="D7" i="3"/>
  <c r="K7" i="8" s="1"/>
  <c r="D8" i="3"/>
  <c r="D9" i="3"/>
  <c r="K9" i="8" s="1"/>
  <c r="D10" i="3"/>
  <c r="K10" i="8" s="1"/>
  <c r="D11" i="3"/>
  <c r="M11" i="8" s="1"/>
  <c r="D12" i="3"/>
  <c r="M12" i="8" s="1"/>
  <c r="D13" i="3"/>
  <c r="K13" i="8" s="1"/>
  <c r="D14" i="3"/>
  <c r="M14" i="8" s="1"/>
  <c r="D15" i="3"/>
  <c r="K15" i="8" s="1"/>
  <c r="D16" i="3"/>
  <c r="D17" i="3"/>
  <c r="D18" i="3"/>
  <c r="D19" i="3"/>
  <c r="K19" i="8" s="1"/>
  <c r="D20" i="3"/>
  <c r="D21" i="3"/>
  <c r="K21" i="8" s="1"/>
  <c r="D22" i="3"/>
  <c r="K22" i="8" s="1"/>
  <c r="D23" i="3"/>
  <c r="D24" i="3"/>
  <c r="M24" i="8" s="1"/>
  <c r="D25" i="3"/>
  <c r="K25" i="8" s="1"/>
  <c r="D26" i="3"/>
  <c r="K26" i="8" s="1"/>
  <c r="D27" i="3"/>
  <c r="K27" i="8" s="1"/>
  <c r="D28" i="3"/>
  <c r="D29" i="3"/>
  <c r="D30" i="3"/>
  <c r="D31" i="3"/>
  <c r="K31" i="8" s="1"/>
  <c r="D32" i="3"/>
  <c r="D33" i="3"/>
  <c r="K33" i="8" s="1"/>
  <c r="D34" i="3"/>
  <c r="K34" i="8" s="1"/>
  <c r="D35" i="3"/>
  <c r="O35" i="8" s="1"/>
  <c r="D36" i="3"/>
  <c r="D37" i="3"/>
  <c r="K37" i="8" s="1"/>
  <c r="D38" i="3"/>
  <c r="K38" i="8" s="1"/>
  <c r="D39" i="3"/>
  <c r="K39" i="8" s="1"/>
  <c r="D40" i="3"/>
  <c r="D41" i="3"/>
  <c r="O41" i="8" s="1"/>
  <c r="D42" i="3"/>
  <c r="D43" i="3"/>
  <c r="K43" i="8" s="1"/>
  <c r="D44" i="3"/>
  <c r="D45" i="3"/>
  <c r="K45" i="8" s="1"/>
  <c r="D46" i="3"/>
  <c r="K46" i="8" s="1"/>
  <c r="D47" i="3"/>
  <c r="D48" i="3"/>
  <c r="D49" i="3"/>
  <c r="D50" i="3"/>
  <c r="D51" i="3"/>
  <c r="K51" i="8" s="1"/>
  <c r="D52" i="3"/>
  <c r="D53" i="3"/>
  <c r="M53" i="8" s="1"/>
  <c r="D54" i="3"/>
  <c r="D55" i="3"/>
  <c r="K55" i="8" s="1"/>
  <c r="D56" i="3"/>
  <c r="D57" i="3"/>
  <c r="K57" i="8" s="1"/>
  <c r="D58" i="3"/>
  <c r="K58" i="8" s="1"/>
  <c r="D59" i="3"/>
  <c r="M59" i="8" s="1"/>
  <c r="D60" i="3"/>
  <c r="M60" i="8" s="1"/>
  <c r="D61" i="3"/>
  <c r="K61" i="8" s="1"/>
  <c r="D62" i="3"/>
  <c r="D63" i="3"/>
  <c r="K63" i="8" s="1"/>
  <c r="D64" i="3"/>
  <c r="D65" i="3"/>
  <c r="D66" i="3"/>
  <c r="D67" i="3"/>
  <c r="K67" i="8" s="1"/>
  <c r="D68" i="3"/>
  <c r="D69" i="3"/>
  <c r="K69" i="8" s="1"/>
  <c r="D70" i="3"/>
  <c r="K70" i="8" s="1"/>
  <c r="D71" i="3"/>
  <c r="D72" i="3"/>
  <c r="M72" i="8" s="1"/>
  <c r="D73" i="3"/>
  <c r="K73" i="8" s="1"/>
  <c r="D74" i="3"/>
  <c r="K74" i="8" s="1"/>
  <c r="D75" i="3"/>
  <c r="K75" i="8" s="1"/>
  <c r="D76" i="3"/>
  <c r="D77" i="3"/>
  <c r="D78" i="3"/>
  <c r="O78" i="8" s="1"/>
  <c r="D79" i="3"/>
  <c r="K79" i="8" s="1"/>
  <c r="D80" i="3"/>
  <c r="D81" i="3"/>
  <c r="K81" i="8" s="1"/>
  <c r="D82" i="3"/>
  <c r="K82" i="8" s="1"/>
  <c r="D83" i="3"/>
  <c r="O83" i="8" s="1"/>
  <c r="D84" i="3"/>
  <c r="D85" i="3"/>
  <c r="K85" i="8" s="1"/>
  <c r="D86" i="3"/>
  <c r="K86" i="8" s="1"/>
  <c r="D87" i="3"/>
  <c r="K87" i="8" s="1"/>
  <c r="D88" i="3"/>
  <c r="D89" i="3"/>
  <c r="D90" i="3"/>
  <c r="D91" i="3"/>
  <c r="D92" i="3"/>
  <c r="D93" i="3"/>
  <c r="K93" i="8" s="1"/>
  <c r="D94" i="3"/>
  <c r="D95" i="3"/>
  <c r="D96" i="3"/>
  <c r="D97" i="3"/>
  <c r="K97" i="8" s="1"/>
  <c r="D98" i="3"/>
  <c r="K98" i="8" s="1"/>
  <c r="D99" i="3"/>
  <c r="M99" i="8" s="1"/>
  <c r="D100" i="3"/>
  <c r="D101" i="3"/>
  <c r="M101" i="8" s="1"/>
  <c r="D102" i="3"/>
  <c r="D103" i="3"/>
  <c r="K103" i="8" s="1"/>
  <c r="D104" i="3"/>
  <c r="D105" i="3"/>
  <c r="D106" i="3"/>
  <c r="K106" i="8" s="1"/>
  <c r="D107" i="3"/>
  <c r="D108" i="3"/>
  <c r="D109" i="3"/>
  <c r="K109" i="8" s="1"/>
  <c r="D110" i="3"/>
  <c r="K110" i="8" s="1"/>
  <c r="D111" i="3"/>
  <c r="K111" i="8" s="1"/>
  <c r="D112" i="3"/>
  <c r="D113" i="3"/>
  <c r="D114" i="3"/>
  <c r="D115" i="3"/>
  <c r="K115" i="8" s="1"/>
  <c r="D116" i="3"/>
  <c r="D117" i="3"/>
  <c r="K117" i="8" s="1"/>
  <c r="D118" i="3"/>
  <c r="K118" i="8" s="1"/>
  <c r="D119" i="3"/>
  <c r="D120" i="3"/>
  <c r="M120" i="8" s="1"/>
  <c r="D121" i="3"/>
  <c r="K121" i="8" s="1"/>
  <c r="D122" i="3"/>
  <c r="D123" i="3"/>
  <c r="K123" i="8" s="1"/>
  <c r="D124" i="3"/>
  <c r="D125" i="3"/>
  <c r="D126" i="3"/>
  <c r="O126" i="8" s="1"/>
  <c r="D127" i="3"/>
  <c r="K127" i="8" s="1"/>
  <c r="D128" i="3"/>
  <c r="D129" i="3"/>
  <c r="K129" i="8" s="1"/>
  <c r="D130" i="3"/>
  <c r="K130" i="8" s="1"/>
  <c r="D131" i="3"/>
  <c r="D132" i="3"/>
  <c r="D133" i="3"/>
  <c r="K133" i="8" s="1"/>
  <c r="D134" i="3"/>
  <c r="K134" i="8" s="1"/>
  <c r="D135" i="3"/>
  <c r="K135" i="8" s="1"/>
  <c r="D136" i="3"/>
  <c r="D137" i="3"/>
  <c r="D138" i="3"/>
  <c r="D139" i="3"/>
  <c r="K139" i="8" s="1"/>
  <c r="D140" i="3"/>
  <c r="D141" i="3"/>
  <c r="K141" i="8" s="1"/>
  <c r="D142" i="3"/>
  <c r="D143" i="3"/>
  <c r="D144" i="3"/>
  <c r="D145" i="3"/>
  <c r="K145" i="8" s="1"/>
  <c r="D146" i="3"/>
  <c r="K146" i="8" s="1"/>
  <c r="D147" i="3"/>
  <c r="M147" i="8" s="1"/>
  <c r="D148" i="3"/>
  <c r="D149" i="3"/>
  <c r="M149" i="8" s="1"/>
  <c r="D150" i="3"/>
  <c r="D151" i="3"/>
  <c r="K151" i="8" s="1"/>
  <c r="D152" i="3"/>
  <c r="D153" i="3"/>
  <c r="K153" i="8" s="1"/>
  <c r="D154" i="3"/>
  <c r="K154" i="8" s="1"/>
  <c r="D155" i="3"/>
  <c r="M155" i="8" s="1"/>
  <c r="D156" i="3"/>
  <c r="M156" i="8" s="1"/>
  <c r="D157" i="3"/>
  <c r="K157" i="8" s="1"/>
  <c r="D158" i="3"/>
  <c r="M158" i="8" s="1"/>
  <c r="D159" i="3"/>
  <c r="K159" i="8" s="1"/>
  <c r="D160" i="3"/>
  <c r="D161" i="3"/>
  <c r="D162" i="3"/>
  <c r="D163" i="3"/>
  <c r="K163" i="8" s="1"/>
  <c r="D164" i="3"/>
  <c r="D165" i="3"/>
  <c r="K165" i="8" s="1"/>
  <c r="D166" i="3"/>
  <c r="K166" i="8" s="1"/>
  <c r="D167" i="3"/>
  <c r="D168" i="3"/>
  <c r="M168" i="8" s="1"/>
  <c r="D169" i="3"/>
  <c r="D170" i="3"/>
  <c r="D171" i="3"/>
  <c r="K171" i="8" s="1"/>
  <c r="D172" i="3"/>
  <c r="D173" i="3"/>
  <c r="D174" i="3"/>
  <c r="O174" i="8" s="1"/>
  <c r="D175" i="3"/>
  <c r="K175" i="8" s="1"/>
  <c r="D176" i="3"/>
  <c r="D177" i="3"/>
  <c r="K177" i="8" s="1"/>
  <c r="D178" i="3"/>
  <c r="K178" i="8" s="1"/>
  <c r="D179" i="3"/>
  <c r="D180" i="3"/>
  <c r="D181" i="3"/>
  <c r="K181" i="8" s="1"/>
  <c r="D182" i="3"/>
  <c r="K182" i="8" s="1"/>
  <c r="D183" i="3"/>
  <c r="K183" i="8" s="1"/>
  <c r="D184" i="3"/>
  <c r="D185" i="3"/>
  <c r="O185" i="8" s="1"/>
  <c r="D186" i="3"/>
  <c r="D187" i="3"/>
  <c r="D188" i="3"/>
  <c r="D189" i="3"/>
  <c r="K189" i="8" s="1"/>
  <c r="D190" i="3"/>
  <c r="D191" i="3"/>
  <c r="D192" i="3"/>
  <c r="D193" i="3"/>
  <c r="K193" i="8" s="1"/>
  <c r="D194" i="3"/>
  <c r="K194" i="8" s="1"/>
  <c r="D195" i="3"/>
  <c r="K195" i="8" s="1"/>
  <c r="D196" i="3"/>
  <c r="D197" i="3"/>
  <c r="M197" i="8" s="1"/>
  <c r="D2" i="3"/>
  <c r="O3" i="8"/>
  <c r="O4" i="8"/>
  <c r="O9" i="8"/>
  <c r="O10" i="8"/>
  <c r="O15" i="8"/>
  <c r="O16" i="8"/>
  <c r="O21" i="8"/>
  <c r="O22" i="8"/>
  <c r="O27" i="8"/>
  <c r="O28" i="8"/>
  <c r="O33" i="8"/>
  <c r="O34" i="8"/>
  <c r="O39" i="8"/>
  <c r="O40" i="8"/>
  <c r="O45" i="8"/>
  <c r="O46" i="8"/>
  <c r="O51" i="8"/>
  <c r="O52" i="8"/>
  <c r="O57" i="8"/>
  <c r="O58" i="8"/>
  <c r="O63" i="8"/>
  <c r="O64" i="8"/>
  <c r="O69" i="8"/>
  <c r="O70" i="8"/>
  <c r="O75" i="8"/>
  <c r="O76" i="8"/>
  <c r="O81" i="8"/>
  <c r="O82" i="8"/>
  <c r="O87" i="8"/>
  <c r="O88" i="8"/>
  <c r="O93" i="8"/>
  <c r="O94" i="8"/>
  <c r="O99" i="8"/>
  <c r="O100" i="8"/>
  <c r="O105" i="8"/>
  <c r="O106" i="8"/>
  <c r="O111" i="8"/>
  <c r="O112" i="8"/>
  <c r="O117" i="8"/>
  <c r="O118" i="8"/>
  <c r="O123" i="8"/>
  <c r="O124" i="8"/>
  <c r="O129" i="8"/>
  <c r="O130" i="8"/>
  <c r="O135" i="8"/>
  <c r="O136" i="8"/>
  <c r="O141" i="8"/>
  <c r="O142" i="8"/>
  <c r="O147" i="8"/>
  <c r="O148" i="8"/>
  <c r="O153" i="8"/>
  <c r="O154" i="8"/>
  <c r="O159" i="8"/>
  <c r="O160" i="8"/>
  <c r="O165" i="8"/>
  <c r="O166" i="8"/>
  <c r="O171" i="8"/>
  <c r="O172" i="8"/>
  <c r="O177" i="8"/>
  <c r="O178" i="8"/>
  <c r="O183" i="8"/>
  <c r="O184" i="8"/>
  <c r="O189" i="8"/>
  <c r="O190" i="8"/>
  <c r="O195" i="8"/>
  <c r="O196" i="8"/>
  <c r="M6" i="8"/>
  <c r="M9" i="8"/>
  <c r="M10" i="8"/>
  <c r="M15" i="8"/>
  <c r="M17" i="8"/>
  <c r="M18" i="8"/>
  <c r="M21" i="8"/>
  <c r="M22" i="8"/>
  <c r="M27" i="8"/>
  <c r="M29" i="8"/>
  <c r="M30" i="8"/>
  <c r="M34" i="8"/>
  <c r="M35" i="8"/>
  <c r="M41" i="8"/>
  <c r="M42" i="8"/>
  <c r="M45" i="8"/>
  <c r="M46" i="8"/>
  <c r="M47" i="8"/>
  <c r="M48" i="8"/>
  <c r="M54" i="8"/>
  <c r="M57" i="8"/>
  <c r="M58" i="8"/>
  <c r="M63" i="8"/>
  <c r="M65" i="8"/>
  <c r="M66" i="8"/>
  <c r="M69" i="8"/>
  <c r="M70" i="8"/>
  <c r="M75" i="8"/>
  <c r="M77" i="8"/>
  <c r="M78" i="8"/>
  <c r="M82" i="8"/>
  <c r="M83" i="8"/>
  <c r="M89" i="8"/>
  <c r="M90" i="8"/>
  <c r="M93" i="8"/>
  <c r="M94" i="8"/>
  <c r="M95" i="8"/>
  <c r="M96" i="8"/>
  <c r="M102" i="8"/>
  <c r="M105" i="8"/>
  <c r="M106" i="8"/>
  <c r="M111" i="8"/>
  <c r="M113" i="8"/>
  <c r="M114" i="8"/>
  <c r="M117" i="8"/>
  <c r="M118" i="8"/>
  <c r="M123" i="8"/>
  <c r="M125" i="8"/>
  <c r="M126" i="8"/>
  <c r="M130" i="8"/>
  <c r="M131" i="8"/>
  <c r="M137" i="8"/>
  <c r="M138" i="8"/>
  <c r="M141" i="8"/>
  <c r="M142" i="8"/>
  <c r="M143" i="8"/>
  <c r="M144" i="8"/>
  <c r="M150" i="8"/>
  <c r="M153" i="8"/>
  <c r="M154" i="8"/>
  <c r="M159" i="8"/>
  <c r="M161" i="8"/>
  <c r="M162" i="8"/>
  <c r="M165" i="8"/>
  <c r="M166" i="8"/>
  <c r="M171" i="8"/>
  <c r="M173" i="8"/>
  <c r="M174" i="8"/>
  <c r="M178" i="8"/>
  <c r="M179" i="8"/>
  <c r="M185" i="8"/>
  <c r="M186" i="8"/>
  <c r="M189" i="8"/>
  <c r="M190" i="8"/>
  <c r="M191" i="8"/>
  <c r="M192" i="8"/>
  <c r="D14" i="2"/>
  <c r="E14" i="8" s="1"/>
  <c r="D3" i="2"/>
  <c r="I3" i="8" s="1"/>
  <c r="D4" i="2"/>
  <c r="D5" i="2"/>
  <c r="D6" i="2"/>
  <c r="D7" i="2"/>
  <c r="D8" i="2"/>
  <c r="D9" i="2"/>
  <c r="D10" i="2"/>
  <c r="I10" i="8" s="1"/>
  <c r="D11" i="2"/>
  <c r="E11" i="8" s="1"/>
  <c r="D12" i="2"/>
  <c r="D13" i="2"/>
  <c r="D15" i="2"/>
  <c r="D16" i="2"/>
  <c r="D17" i="2"/>
  <c r="D18" i="2"/>
  <c r="I18" i="8" s="1"/>
  <c r="D19" i="2"/>
  <c r="I19" i="8" s="1"/>
  <c r="D20" i="2"/>
  <c r="E20" i="8" s="1"/>
  <c r="D21" i="2"/>
  <c r="D22" i="2"/>
  <c r="D23" i="2"/>
  <c r="I23" i="8" s="1"/>
  <c r="D24" i="2"/>
  <c r="I24" i="8" s="1"/>
  <c r="D25" i="2"/>
  <c r="D26" i="2"/>
  <c r="D27" i="2"/>
  <c r="D28" i="2"/>
  <c r="I28" i="8" s="1"/>
  <c r="D29" i="2"/>
  <c r="D30" i="2"/>
  <c r="D31" i="2"/>
  <c r="D32" i="2"/>
  <c r="D33" i="2"/>
  <c r="D34" i="2"/>
  <c r="I34" i="8" s="1"/>
  <c r="D35" i="2"/>
  <c r="I35" i="8" s="1"/>
  <c r="D36" i="2"/>
  <c r="D37" i="2"/>
  <c r="D38" i="2"/>
  <c r="D39" i="2"/>
  <c r="I39" i="8" s="1"/>
  <c r="D40" i="2"/>
  <c r="I40" i="8" s="1"/>
  <c r="D41" i="2"/>
  <c r="D42" i="2"/>
  <c r="D43" i="2"/>
  <c r="D44" i="2"/>
  <c r="I44" i="8" s="1"/>
  <c r="D45" i="2"/>
  <c r="D46" i="2"/>
  <c r="I46" i="8" s="1"/>
  <c r="D47" i="2"/>
  <c r="D48" i="2"/>
  <c r="D49" i="2"/>
  <c r="D50" i="2"/>
  <c r="I50" i="8" s="1"/>
  <c r="D51" i="2"/>
  <c r="I51" i="8" s="1"/>
  <c r="D52" i="2"/>
  <c r="D53" i="2"/>
  <c r="D54" i="2"/>
  <c r="D55" i="2"/>
  <c r="I55" i="8" s="1"/>
  <c r="D56" i="2"/>
  <c r="I56" i="8" s="1"/>
  <c r="D57" i="2"/>
  <c r="D58" i="2"/>
  <c r="D59" i="2"/>
  <c r="D60" i="2"/>
  <c r="I60" i="8" s="1"/>
  <c r="D61" i="2"/>
  <c r="D62" i="2"/>
  <c r="I62" i="8" s="1"/>
  <c r="D63" i="2"/>
  <c r="D64" i="2"/>
  <c r="D65" i="2"/>
  <c r="D66" i="2"/>
  <c r="I66" i="8" s="1"/>
  <c r="D67" i="2"/>
  <c r="I67" i="8" s="1"/>
  <c r="D68" i="2"/>
  <c r="D69" i="2"/>
  <c r="D70" i="2"/>
  <c r="D71" i="2"/>
  <c r="I71" i="8" s="1"/>
  <c r="D72" i="2"/>
  <c r="I72" i="8" s="1"/>
  <c r="D73" i="2"/>
  <c r="D74" i="2"/>
  <c r="D75" i="2"/>
  <c r="D76" i="2"/>
  <c r="I76" i="8" s="1"/>
  <c r="D77" i="2"/>
  <c r="D78" i="2"/>
  <c r="I78" i="8" s="1"/>
  <c r="D79" i="2"/>
  <c r="D80" i="2"/>
  <c r="D81" i="2"/>
  <c r="D82" i="2"/>
  <c r="I82" i="8" s="1"/>
  <c r="D83" i="2"/>
  <c r="I83" i="8" s="1"/>
  <c r="D84" i="2"/>
  <c r="E84" i="8" s="1"/>
  <c r="D85" i="2"/>
  <c r="D86" i="2"/>
  <c r="D87" i="2"/>
  <c r="I87" i="8" s="1"/>
  <c r="D88" i="2"/>
  <c r="I88" i="8" s="1"/>
  <c r="D89" i="2"/>
  <c r="D90" i="2"/>
  <c r="D91" i="2"/>
  <c r="D92" i="2"/>
  <c r="I92" i="8" s="1"/>
  <c r="D93" i="2"/>
  <c r="D94" i="2"/>
  <c r="I94" i="8" s="1"/>
  <c r="D95" i="2"/>
  <c r="D96" i="2"/>
  <c r="E96" i="8" s="1"/>
  <c r="D97" i="2"/>
  <c r="D98" i="2"/>
  <c r="I98" i="8" s="1"/>
  <c r="D99" i="2"/>
  <c r="I99" i="8" s="1"/>
  <c r="D100" i="2"/>
  <c r="D101" i="2"/>
  <c r="D102" i="2"/>
  <c r="E102" i="8" s="1"/>
  <c r="D103" i="2"/>
  <c r="I103" i="8" s="1"/>
  <c r="D104" i="2"/>
  <c r="I104" i="8" s="1"/>
  <c r="D105" i="2"/>
  <c r="D106" i="2"/>
  <c r="D107" i="2"/>
  <c r="D108" i="2"/>
  <c r="I108" i="8" s="1"/>
  <c r="D109" i="2"/>
  <c r="D110" i="2"/>
  <c r="I110" i="8" s="1"/>
  <c r="D111" i="2"/>
  <c r="D112" i="2"/>
  <c r="D113" i="2"/>
  <c r="D114" i="2"/>
  <c r="E114" i="8" s="1"/>
  <c r="D115" i="2"/>
  <c r="I115" i="8" s="1"/>
  <c r="D116" i="2"/>
  <c r="D117" i="2"/>
  <c r="D118" i="2"/>
  <c r="E118" i="8" s="1"/>
  <c r="D119" i="2"/>
  <c r="I119" i="8" s="1"/>
  <c r="D120" i="2"/>
  <c r="I120" i="8" s="1"/>
  <c r="D121" i="2"/>
  <c r="D122" i="2"/>
  <c r="D123" i="2"/>
  <c r="D124" i="2"/>
  <c r="I124" i="8" s="1"/>
  <c r="D125" i="2"/>
  <c r="D126" i="2"/>
  <c r="I126" i="8" s="1"/>
  <c r="D127" i="2"/>
  <c r="E127" i="8" s="1"/>
  <c r="D128" i="2"/>
  <c r="D129" i="2"/>
  <c r="D130" i="2"/>
  <c r="G130" i="8" s="1"/>
  <c r="D131" i="2"/>
  <c r="I131" i="8" s="1"/>
  <c r="D132" i="2"/>
  <c r="D133" i="2"/>
  <c r="D134" i="2"/>
  <c r="E134" i="8" s="1"/>
  <c r="D135" i="2"/>
  <c r="I135" i="8" s="1"/>
  <c r="D136" i="2"/>
  <c r="I136" i="8" s="1"/>
  <c r="D137" i="2"/>
  <c r="D138" i="2"/>
  <c r="D139" i="2"/>
  <c r="I139" i="8" s="1"/>
  <c r="D140" i="2"/>
  <c r="I140" i="8" s="1"/>
  <c r="D141" i="2"/>
  <c r="D142" i="2"/>
  <c r="D143" i="2"/>
  <c r="D144" i="2"/>
  <c r="I144" i="8" s="1"/>
  <c r="D145" i="2"/>
  <c r="D146" i="2"/>
  <c r="E146" i="8" s="1"/>
  <c r="D147" i="2"/>
  <c r="I147" i="8" s="1"/>
  <c r="D148" i="2"/>
  <c r="D149" i="2"/>
  <c r="D150" i="2"/>
  <c r="E150" i="8" s="1"/>
  <c r="D151" i="2"/>
  <c r="I151" i="8" s="1"/>
  <c r="D152" i="2"/>
  <c r="I152" i="8" s="1"/>
  <c r="D153" i="2"/>
  <c r="D154" i="2"/>
  <c r="D155" i="2"/>
  <c r="I155" i="8" s="1"/>
  <c r="D156" i="2"/>
  <c r="I156" i="8" s="1"/>
  <c r="D157" i="2"/>
  <c r="D158" i="2"/>
  <c r="D159" i="2"/>
  <c r="D160" i="2"/>
  <c r="I160" i="8" s="1"/>
  <c r="D161" i="2"/>
  <c r="D162" i="2"/>
  <c r="E162" i="8" s="1"/>
  <c r="D163" i="2"/>
  <c r="I163" i="8" s="1"/>
  <c r="D164" i="2"/>
  <c r="D165" i="2"/>
  <c r="D166" i="2"/>
  <c r="E166" i="8" s="1"/>
  <c r="D167" i="2"/>
  <c r="I167" i="8" s="1"/>
  <c r="D168" i="2"/>
  <c r="I168" i="8" s="1"/>
  <c r="D169" i="2"/>
  <c r="D170" i="2"/>
  <c r="D171" i="2"/>
  <c r="I171" i="8" s="1"/>
  <c r="D172" i="2"/>
  <c r="I172" i="8" s="1"/>
  <c r="D173" i="2"/>
  <c r="D174" i="2"/>
  <c r="D175" i="2"/>
  <c r="D176" i="2"/>
  <c r="I176" i="8" s="1"/>
  <c r="D177" i="2"/>
  <c r="D178" i="2"/>
  <c r="E178" i="8" s="1"/>
  <c r="D179" i="2"/>
  <c r="I179" i="8" s="1"/>
  <c r="D180" i="2"/>
  <c r="D181" i="2"/>
  <c r="D182" i="2"/>
  <c r="E182" i="8" s="1"/>
  <c r="D183" i="2"/>
  <c r="I183" i="8" s="1"/>
  <c r="D184" i="2"/>
  <c r="I184" i="8" s="1"/>
  <c r="D185" i="2"/>
  <c r="D186" i="2"/>
  <c r="D187" i="2"/>
  <c r="D188" i="2"/>
  <c r="I188" i="8" s="1"/>
  <c r="D189" i="2"/>
  <c r="D190" i="2"/>
  <c r="D191" i="2"/>
  <c r="D192" i="2"/>
  <c r="I192" i="8" s="1"/>
  <c r="D193" i="2"/>
  <c r="D194" i="2"/>
  <c r="E194" i="8" s="1"/>
  <c r="D195" i="2"/>
  <c r="I195" i="8" s="1"/>
  <c r="D196" i="2"/>
  <c r="D197" i="2"/>
  <c r="D2" i="2"/>
  <c r="I180" i="8" l="1"/>
  <c r="G180" i="8"/>
  <c r="I148" i="8"/>
  <c r="G148" i="8"/>
  <c r="I128" i="8"/>
  <c r="E128" i="8"/>
  <c r="I68" i="8"/>
  <c r="G68" i="8"/>
  <c r="I52" i="8"/>
  <c r="G52" i="8"/>
  <c r="I36" i="8"/>
  <c r="G36" i="8"/>
  <c r="I7" i="8"/>
  <c r="G7" i="8"/>
  <c r="D8" i="9"/>
  <c r="I191" i="8"/>
  <c r="G191" i="8"/>
  <c r="I175" i="8"/>
  <c r="G175" i="8"/>
  <c r="I143" i="8"/>
  <c r="G143" i="8"/>
  <c r="I123" i="8"/>
  <c r="E123" i="8"/>
  <c r="I107" i="8"/>
  <c r="E107" i="8"/>
  <c r="F7" i="9"/>
  <c r="H7" i="9"/>
  <c r="D7" i="9"/>
  <c r="E91" i="8"/>
  <c r="I91" i="8"/>
  <c r="I63" i="8"/>
  <c r="G63" i="8"/>
  <c r="I47" i="8"/>
  <c r="G47" i="8"/>
  <c r="E27" i="8"/>
  <c r="I27" i="8"/>
  <c r="G27" i="8"/>
  <c r="I15" i="8"/>
  <c r="G15" i="8"/>
  <c r="F4" i="9"/>
  <c r="H4" i="9"/>
  <c r="D4" i="9"/>
  <c r="G6" i="8"/>
  <c r="E6" i="8"/>
  <c r="I6" i="8"/>
  <c r="O119" i="8"/>
  <c r="K119" i="8"/>
  <c r="O107" i="8"/>
  <c r="K107" i="8"/>
  <c r="O95" i="8"/>
  <c r="K95" i="8"/>
  <c r="D2" i="9"/>
  <c r="F2" i="9"/>
  <c r="I2" i="8"/>
  <c r="H2" i="9"/>
  <c r="E2" i="8"/>
  <c r="E190" i="8"/>
  <c r="I190" i="8"/>
  <c r="I186" i="8"/>
  <c r="G186" i="8"/>
  <c r="E186" i="8"/>
  <c r="E174" i="8"/>
  <c r="I174" i="8"/>
  <c r="I170" i="8"/>
  <c r="G170" i="8"/>
  <c r="E170" i="8"/>
  <c r="E158" i="8"/>
  <c r="I158" i="8"/>
  <c r="I154" i="8"/>
  <c r="G154" i="8"/>
  <c r="E154" i="8"/>
  <c r="E142" i="8"/>
  <c r="I142" i="8"/>
  <c r="I138" i="8"/>
  <c r="G138" i="8"/>
  <c r="E138" i="8"/>
  <c r="I122" i="8"/>
  <c r="G122" i="8"/>
  <c r="I106" i="8"/>
  <c r="G106" i="8"/>
  <c r="I90" i="8"/>
  <c r="G90" i="8"/>
  <c r="I86" i="8"/>
  <c r="E86" i="8"/>
  <c r="I74" i="8"/>
  <c r="G74" i="8"/>
  <c r="E70" i="8"/>
  <c r="I70" i="8"/>
  <c r="G70" i="8"/>
  <c r="I58" i="8"/>
  <c r="G58" i="8"/>
  <c r="E54" i="8"/>
  <c r="G54" i="8"/>
  <c r="I42" i="8"/>
  <c r="G42" i="8"/>
  <c r="E38" i="8"/>
  <c r="G38" i="8"/>
  <c r="H5" i="9"/>
  <c r="D5" i="9"/>
  <c r="I30" i="8"/>
  <c r="F5" i="9"/>
  <c r="I26" i="8"/>
  <c r="G26" i="8"/>
  <c r="I22" i="8"/>
  <c r="E22" i="8"/>
  <c r="G22" i="8"/>
  <c r="I13" i="8"/>
  <c r="G13" i="8"/>
  <c r="E13" i="8"/>
  <c r="I9" i="8"/>
  <c r="G9" i="8"/>
  <c r="E9" i="8"/>
  <c r="F3" i="9"/>
  <c r="I5" i="8"/>
  <c r="H3" i="9"/>
  <c r="G5" i="8"/>
  <c r="E5" i="8"/>
  <c r="D3" i="9"/>
  <c r="M183" i="8"/>
  <c r="M177" i="8"/>
  <c r="M135" i="8"/>
  <c r="M129" i="8"/>
  <c r="M107" i="8"/>
  <c r="M87" i="8"/>
  <c r="M81" i="8"/>
  <c r="M39" i="8"/>
  <c r="M33" i="8"/>
  <c r="E188" i="8"/>
  <c r="E183" i="8"/>
  <c r="E172" i="8"/>
  <c r="E167" i="8"/>
  <c r="E156" i="8"/>
  <c r="E151" i="8"/>
  <c r="E140" i="8"/>
  <c r="E135" i="8"/>
  <c r="E120" i="8"/>
  <c r="E106" i="8"/>
  <c r="E99" i="8"/>
  <c r="E92" i="8"/>
  <c r="E78" i="8"/>
  <c r="E71" i="8"/>
  <c r="E63" i="8"/>
  <c r="E56" i="8"/>
  <c r="E50" i="8"/>
  <c r="E42" i="8"/>
  <c r="E35" i="8"/>
  <c r="E28" i="8"/>
  <c r="E7" i="8"/>
  <c r="G195" i="8"/>
  <c r="G188" i="8"/>
  <c r="G182" i="8"/>
  <c r="G174" i="8"/>
  <c r="G167" i="8"/>
  <c r="G160" i="8"/>
  <c r="G152" i="8"/>
  <c r="G146" i="8"/>
  <c r="G139" i="8"/>
  <c r="G131" i="8"/>
  <c r="G124" i="8"/>
  <c r="G118" i="8"/>
  <c r="G110" i="8"/>
  <c r="G103" i="8"/>
  <c r="G96" i="8"/>
  <c r="G88" i="8"/>
  <c r="G82" i="8"/>
  <c r="G71" i="8"/>
  <c r="G60" i="8"/>
  <c r="G50" i="8"/>
  <c r="G39" i="8"/>
  <c r="G28" i="8"/>
  <c r="G18" i="8"/>
  <c r="I194" i="8"/>
  <c r="I162" i="8"/>
  <c r="I130" i="8"/>
  <c r="I96" i="8"/>
  <c r="I54" i="8"/>
  <c r="I11" i="8"/>
  <c r="I196" i="8"/>
  <c r="G196" i="8"/>
  <c r="I164" i="8"/>
  <c r="G164" i="8"/>
  <c r="I132" i="8"/>
  <c r="G132" i="8"/>
  <c r="I116" i="8"/>
  <c r="G116" i="8"/>
  <c r="I112" i="8"/>
  <c r="E112" i="8"/>
  <c r="I100" i="8"/>
  <c r="G100" i="8"/>
  <c r="I84" i="8"/>
  <c r="G84" i="8"/>
  <c r="E80" i="8"/>
  <c r="G80" i="8"/>
  <c r="I64" i="8"/>
  <c r="E64" i="8"/>
  <c r="G64" i="8"/>
  <c r="E48" i="8"/>
  <c r="I48" i="8"/>
  <c r="G48" i="8"/>
  <c r="E32" i="8"/>
  <c r="G32" i="8"/>
  <c r="I20" i="8"/>
  <c r="G20" i="8"/>
  <c r="G16" i="8"/>
  <c r="E16" i="8"/>
  <c r="K196" i="8"/>
  <c r="M196" i="8"/>
  <c r="O192" i="8"/>
  <c r="K192" i="8"/>
  <c r="O188" i="8"/>
  <c r="K188" i="8"/>
  <c r="K184" i="8"/>
  <c r="M184" i="8"/>
  <c r="O180" i="8"/>
  <c r="K180" i="8"/>
  <c r="O176" i="8"/>
  <c r="K176" i="8"/>
  <c r="K172" i="8"/>
  <c r="M172" i="8"/>
  <c r="O168" i="8"/>
  <c r="K168" i="8"/>
  <c r="O164" i="8"/>
  <c r="K164" i="8"/>
  <c r="K160" i="8"/>
  <c r="M160" i="8"/>
  <c r="O156" i="8"/>
  <c r="K156" i="8"/>
  <c r="O152" i="8"/>
  <c r="K152" i="8"/>
  <c r="K148" i="8"/>
  <c r="M148" i="8"/>
  <c r="O144" i="8"/>
  <c r="K144" i="8"/>
  <c r="O140" i="8"/>
  <c r="K140" i="8"/>
  <c r="K136" i="8"/>
  <c r="M136" i="8"/>
  <c r="O132" i="8"/>
  <c r="K132" i="8"/>
  <c r="O128" i="8"/>
  <c r="K128" i="8"/>
  <c r="K124" i="8"/>
  <c r="M124" i="8"/>
  <c r="O120" i="8"/>
  <c r="K120" i="8"/>
  <c r="O116" i="8"/>
  <c r="K116" i="8"/>
  <c r="K112" i="8"/>
  <c r="M112" i="8"/>
  <c r="O108" i="8"/>
  <c r="K108" i="8"/>
  <c r="O104" i="8"/>
  <c r="K104" i="8"/>
  <c r="K100" i="8"/>
  <c r="M100" i="8"/>
  <c r="O96" i="8"/>
  <c r="K96" i="8"/>
  <c r="O92" i="8"/>
  <c r="K92" i="8"/>
  <c r="K88" i="8"/>
  <c r="M88" i="8"/>
  <c r="O84" i="8"/>
  <c r="K84" i="8"/>
  <c r="O80" i="8"/>
  <c r="K80" i="8"/>
  <c r="K76" i="8"/>
  <c r="M76" i="8"/>
  <c r="O72" i="8"/>
  <c r="K72" i="8"/>
  <c r="O68" i="8"/>
  <c r="K68" i="8"/>
  <c r="K64" i="8"/>
  <c r="M64" i="8"/>
  <c r="O60" i="8"/>
  <c r="K60" i="8"/>
  <c r="O56" i="8"/>
  <c r="K56" i="8"/>
  <c r="K52" i="8"/>
  <c r="M52" i="8"/>
  <c r="O48" i="8"/>
  <c r="K48" i="8"/>
  <c r="O44" i="8"/>
  <c r="K44" i="8"/>
  <c r="K40" i="8"/>
  <c r="M40" i="8"/>
  <c r="O36" i="8"/>
  <c r="K36" i="8"/>
  <c r="O32" i="8"/>
  <c r="K32" i="8"/>
  <c r="K28" i="8"/>
  <c r="M28" i="8"/>
  <c r="O24" i="8"/>
  <c r="K24" i="8"/>
  <c r="O20" i="8"/>
  <c r="K20" i="8"/>
  <c r="K16" i="8"/>
  <c r="M16" i="8"/>
  <c r="O12" i="8"/>
  <c r="K12" i="8"/>
  <c r="O8" i="8"/>
  <c r="K8" i="8"/>
  <c r="K4" i="8"/>
  <c r="M4" i="8"/>
  <c r="E196" i="8"/>
  <c r="E180" i="8"/>
  <c r="E164" i="8"/>
  <c r="E148" i="8"/>
  <c r="E124" i="8"/>
  <c r="E116" i="8"/>
  <c r="E88" i="8"/>
  <c r="E60" i="8"/>
  <c r="E52" i="8"/>
  <c r="E24" i="8"/>
  <c r="E3" i="8"/>
  <c r="G192" i="8"/>
  <c r="G184" i="8"/>
  <c r="G156" i="8"/>
  <c r="G128" i="8"/>
  <c r="G120" i="8"/>
  <c r="G92" i="8"/>
  <c r="G76" i="8"/>
  <c r="G44" i="8"/>
  <c r="I32" i="8"/>
  <c r="F8" i="9"/>
  <c r="H8" i="9"/>
  <c r="I187" i="8"/>
  <c r="I159" i="8"/>
  <c r="G159" i="8"/>
  <c r="I127" i="8"/>
  <c r="G127" i="8"/>
  <c r="I111" i="8"/>
  <c r="G111" i="8"/>
  <c r="I95" i="8"/>
  <c r="G95" i="8"/>
  <c r="I79" i="8"/>
  <c r="G79" i="8"/>
  <c r="E75" i="8"/>
  <c r="G75" i="8"/>
  <c r="E59" i="8"/>
  <c r="G59" i="8"/>
  <c r="I43" i="8"/>
  <c r="E43" i="8"/>
  <c r="G43" i="8"/>
  <c r="I31" i="8"/>
  <c r="G31" i="8"/>
  <c r="I14" i="8"/>
  <c r="G14" i="8"/>
  <c r="M108" i="8"/>
  <c r="O191" i="8"/>
  <c r="K191" i="8"/>
  <c r="L8" i="9"/>
  <c r="N8" i="9"/>
  <c r="J8" i="9"/>
  <c r="K187" i="8"/>
  <c r="O179" i="8"/>
  <c r="K179" i="8"/>
  <c r="O167" i="8"/>
  <c r="K167" i="8"/>
  <c r="O155" i="8"/>
  <c r="K155" i="8"/>
  <c r="O143" i="8"/>
  <c r="K143" i="8"/>
  <c r="O131" i="8"/>
  <c r="K131" i="8"/>
  <c r="L7" i="9"/>
  <c r="N7" i="9"/>
  <c r="J7" i="9"/>
  <c r="K91" i="8"/>
  <c r="O71" i="8"/>
  <c r="K71" i="8"/>
  <c r="O59" i="8"/>
  <c r="K59" i="8"/>
  <c r="O47" i="8"/>
  <c r="K47" i="8"/>
  <c r="O23" i="8"/>
  <c r="K23" i="8"/>
  <c r="O11" i="8"/>
  <c r="K11" i="8"/>
  <c r="E195" i="8"/>
  <c r="E184" i="8"/>
  <c r="E179" i="8"/>
  <c r="E168" i="8"/>
  <c r="E163" i="8"/>
  <c r="E152" i="8"/>
  <c r="E147" i="8"/>
  <c r="E136" i="8"/>
  <c r="E115" i="8"/>
  <c r="E108" i="8"/>
  <c r="E100" i="8"/>
  <c r="E87" i="8"/>
  <c r="E79" i="8"/>
  <c r="E72" i="8"/>
  <c r="E51" i="8"/>
  <c r="E44" i="8"/>
  <c r="E36" i="8"/>
  <c r="E23" i="8"/>
  <c r="E15" i="8"/>
  <c r="G183" i="8"/>
  <c r="G176" i="8"/>
  <c r="G168" i="8"/>
  <c r="G155" i="8"/>
  <c r="G147" i="8"/>
  <c r="G140" i="8"/>
  <c r="G119" i="8"/>
  <c r="G112" i="8"/>
  <c r="G104" i="8"/>
  <c r="G91" i="8"/>
  <c r="G83" i="8"/>
  <c r="G72" i="8"/>
  <c r="G51" i="8"/>
  <c r="G40" i="8"/>
  <c r="G19" i="8"/>
  <c r="G3" i="8"/>
  <c r="I59" i="8"/>
  <c r="I16" i="8"/>
  <c r="K99" i="8"/>
  <c r="M195" i="8"/>
  <c r="M180" i="8"/>
  <c r="M167" i="8"/>
  <c r="M132" i="8"/>
  <c r="M119" i="8"/>
  <c r="M84" i="8"/>
  <c r="M71" i="8"/>
  <c r="M51" i="8"/>
  <c r="M36" i="8"/>
  <c r="M23" i="8"/>
  <c r="M3" i="8"/>
  <c r="O197" i="8"/>
  <c r="K197" i="8"/>
  <c r="O173" i="8"/>
  <c r="K173" i="8"/>
  <c r="O161" i="8"/>
  <c r="K161" i="8"/>
  <c r="O149" i="8"/>
  <c r="K149" i="8"/>
  <c r="O137" i="8"/>
  <c r="K137" i="8"/>
  <c r="O125" i="8"/>
  <c r="K125" i="8"/>
  <c r="O113" i="8"/>
  <c r="K113" i="8"/>
  <c r="O101" i="8"/>
  <c r="K101" i="8"/>
  <c r="O89" i="8"/>
  <c r="K89" i="8"/>
  <c r="O77" i="8"/>
  <c r="K77" i="8"/>
  <c r="O65" i="8"/>
  <c r="K65" i="8"/>
  <c r="O53" i="8"/>
  <c r="K53" i="8"/>
  <c r="N6" i="9"/>
  <c r="J6" i="9"/>
  <c r="L6" i="9"/>
  <c r="K49" i="8"/>
  <c r="O29" i="8"/>
  <c r="K29" i="8"/>
  <c r="O17" i="8"/>
  <c r="K17" i="8"/>
  <c r="O5" i="8"/>
  <c r="L3" i="9"/>
  <c r="N3" i="9"/>
  <c r="K5" i="8"/>
  <c r="J3" i="9"/>
  <c r="E192" i="8"/>
  <c r="E187" i="8"/>
  <c r="E176" i="8"/>
  <c r="E171" i="8"/>
  <c r="E160" i="8"/>
  <c r="E155" i="8"/>
  <c r="E144" i="8"/>
  <c r="E139" i="8"/>
  <c r="E132" i="8"/>
  <c r="E126" i="8"/>
  <c r="E119" i="8"/>
  <c r="E111" i="8"/>
  <c r="E104" i="8"/>
  <c r="E98" i="8"/>
  <c r="E90" i="8"/>
  <c r="E83" i="8"/>
  <c r="E76" i="8"/>
  <c r="E68" i="8"/>
  <c r="E62" i="8"/>
  <c r="E55" i="8"/>
  <c r="E47" i="8"/>
  <c r="E40" i="8"/>
  <c r="E34" i="8"/>
  <c r="E26" i="8"/>
  <c r="E19" i="8"/>
  <c r="G194" i="8"/>
  <c r="G187" i="8"/>
  <c r="G179" i="8"/>
  <c r="G172" i="8"/>
  <c r="G166" i="8"/>
  <c r="G158" i="8"/>
  <c r="G151" i="8"/>
  <c r="G144" i="8"/>
  <c r="G136" i="8"/>
  <c r="G123" i="8"/>
  <c r="G115" i="8"/>
  <c r="G108" i="8"/>
  <c r="G102" i="8"/>
  <c r="G94" i="8"/>
  <c r="G87" i="8"/>
  <c r="G78" i="8"/>
  <c r="G67" i="8"/>
  <c r="G56" i="8"/>
  <c r="G46" i="8"/>
  <c r="G35" i="8"/>
  <c r="G24" i="8"/>
  <c r="G11" i="8"/>
  <c r="I182" i="8"/>
  <c r="I150" i="8"/>
  <c r="I118" i="8"/>
  <c r="I80" i="8"/>
  <c r="I38" i="8"/>
  <c r="K83" i="8"/>
  <c r="K41" i="8"/>
  <c r="G197" i="8"/>
  <c r="I197" i="8"/>
  <c r="G193" i="8"/>
  <c r="I193" i="8"/>
  <c r="G189" i="8"/>
  <c r="I189" i="8"/>
  <c r="G185" i="8"/>
  <c r="I185" i="8"/>
  <c r="G181" i="8"/>
  <c r="I181" i="8"/>
  <c r="G177" i="8"/>
  <c r="I177" i="8"/>
  <c r="G173" i="8"/>
  <c r="I173" i="8"/>
  <c r="G169" i="8"/>
  <c r="I169" i="8"/>
  <c r="G165" i="8"/>
  <c r="I165" i="8"/>
  <c r="G161" i="8"/>
  <c r="I161" i="8"/>
  <c r="G157" i="8"/>
  <c r="I157" i="8"/>
  <c r="G153" i="8"/>
  <c r="I153" i="8"/>
  <c r="G149" i="8"/>
  <c r="I149" i="8"/>
  <c r="G145" i="8"/>
  <c r="I145" i="8"/>
  <c r="G141" i="8"/>
  <c r="I141" i="8"/>
  <c r="G137" i="8"/>
  <c r="I137" i="8"/>
  <c r="G133" i="8"/>
  <c r="E133" i="8"/>
  <c r="I133" i="8"/>
  <c r="G129" i="8"/>
  <c r="E129" i="8"/>
  <c r="I129" i="8"/>
  <c r="G125" i="8"/>
  <c r="E125" i="8"/>
  <c r="I125" i="8"/>
  <c r="G121" i="8"/>
  <c r="E121" i="8"/>
  <c r="I121" i="8"/>
  <c r="G117" i="8"/>
  <c r="E117" i="8"/>
  <c r="I117" i="8"/>
  <c r="G113" i="8"/>
  <c r="E113" i="8"/>
  <c r="I113" i="8"/>
  <c r="G109" i="8"/>
  <c r="E109" i="8"/>
  <c r="I109" i="8"/>
  <c r="G105" i="8"/>
  <c r="E105" i="8"/>
  <c r="I105" i="8"/>
  <c r="I101" i="8"/>
  <c r="G101" i="8"/>
  <c r="E101" i="8"/>
  <c r="I97" i="8"/>
  <c r="G97" i="8"/>
  <c r="E97" i="8"/>
  <c r="I93" i="8"/>
  <c r="G93" i="8"/>
  <c r="E93" i="8"/>
  <c r="I89" i="8"/>
  <c r="G89" i="8"/>
  <c r="E89" i="8"/>
  <c r="I85" i="8"/>
  <c r="G85" i="8"/>
  <c r="E85" i="8"/>
  <c r="I81" i="8"/>
  <c r="G81" i="8"/>
  <c r="E81" i="8"/>
  <c r="I77" i="8"/>
  <c r="G77" i="8"/>
  <c r="E77" i="8"/>
  <c r="I73" i="8"/>
  <c r="G73" i="8"/>
  <c r="E73" i="8"/>
  <c r="I69" i="8"/>
  <c r="G69" i="8"/>
  <c r="E69" i="8"/>
  <c r="I65" i="8"/>
  <c r="G65" i="8"/>
  <c r="E65" i="8"/>
  <c r="I61" i="8"/>
  <c r="G61" i="8"/>
  <c r="E61" i="8"/>
  <c r="I57" i="8"/>
  <c r="G57" i="8"/>
  <c r="E57" i="8"/>
  <c r="I53" i="8"/>
  <c r="G53" i="8"/>
  <c r="E53" i="8"/>
  <c r="H6" i="9"/>
  <c r="D6" i="9"/>
  <c r="I49" i="8"/>
  <c r="F6" i="9"/>
  <c r="G49" i="8"/>
  <c r="E49" i="8"/>
  <c r="I45" i="8"/>
  <c r="G45" i="8"/>
  <c r="E45" i="8"/>
  <c r="I41" i="8"/>
  <c r="G41" i="8"/>
  <c r="E41" i="8"/>
  <c r="I37" i="8"/>
  <c r="G37" i="8"/>
  <c r="E37" i="8"/>
  <c r="I33" i="8"/>
  <c r="G33" i="8"/>
  <c r="E33" i="8"/>
  <c r="I29" i="8"/>
  <c r="G29" i="8"/>
  <c r="E29" i="8"/>
  <c r="I25" i="8"/>
  <c r="G25" i="8"/>
  <c r="E25" i="8"/>
  <c r="I21" i="8"/>
  <c r="G21" i="8"/>
  <c r="E21" i="8"/>
  <c r="I17" i="8"/>
  <c r="G17" i="8"/>
  <c r="E17" i="8"/>
  <c r="I12" i="8"/>
  <c r="G12" i="8"/>
  <c r="G8" i="8"/>
  <c r="I8" i="8"/>
  <c r="G4" i="8"/>
  <c r="I4" i="8"/>
  <c r="K2" i="8"/>
  <c r="N2" i="9"/>
  <c r="L2" i="9"/>
  <c r="O2" i="8"/>
  <c r="J2" i="9"/>
  <c r="M2" i="8"/>
  <c r="O186" i="8"/>
  <c r="K186" i="8"/>
  <c r="M170" i="8"/>
  <c r="K170" i="8"/>
  <c r="O162" i="8"/>
  <c r="K162" i="8"/>
  <c r="O150" i="8"/>
  <c r="K150" i="8"/>
  <c r="O138" i="8"/>
  <c r="K138" i="8"/>
  <c r="M122" i="8"/>
  <c r="K122" i="8"/>
  <c r="O114" i="8"/>
  <c r="K114" i="8"/>
  <c r="O102" i="8"/>
  <c r="K102" i="8"/>
  <c r="O90" i="8"/>
  <c r="K90" i="8"/>
  <c r="O66" i="8"/>
  <c r="K66" i="8"/>
  <c r="O54" i="8"/>
  <c r="K54" i="8"/>
  <c r="M50" i="8"/>
  <c r="K50" i="8"/>
  <c r="O42" i="8"/>
  <c r="K42" i="8"/>
  <c r="O30" i="8"/>
  <c r="N5" i="9"/>
  <c r="J5" i="9"/>
  <c r="L5" i="9"/>
  <c r="O18" i="8"/>
  <c r="K18" i="8"/>
  <c r="O6" i="8"/>
  <c r="L4" i="9"/>
  <c r="N4" i="9"/>
  <c r="J4" i="9"/>
  <c r="K6" i="8"/>
  <c r="K174" i="8"/>
  <c r="O194" i="8"/>
  <c r="O182" i="8"/>
  <c r="O170" i="8"/>
  <c r="O158" i="8"/>
  <c r="O146" i="8"/>
  <c r="O134" i="8"/>
  <c r="O122" i="8"/>
  <c r="O110" i="8"/>
  <c r="O98" i="8"/>
  <c r="O86" i="8"/>
  <c r="O74" i="8"/>
  <c r="O62" i="8"/>
  <c r="O50" i="8"/>
  <c r="O38" i="8"/>
  <c r="O26" i="8"/>
  <c r="O14" i="8"/>
  <c r="M194" i="8"/>
  <c r="M182" i="8"/>
  <c r="M164" i="8"/>
  <c r="M152" i="8"/>
  <c r="M140" i="8"/>
  <c r="M134" i="8"/>
  <c r="M128" i="8"/>
  <c r="M110" i="8"/>
  <c r="M104" i="8"/>
  <c r="M98" i="8"/>
  <c r="M92" i="8"/>
  <c r="M86" i="8"/>
  <c r="M80" i="8"/>
  <c r="M74" i="8"/>
  <c r="M68" i="8"/>
  <c r="M62" i="8"/>
  <c r="M56" i="8"/>
  <c r="M44" i="8"/>
  <c r="M38" i="8"/>
  <c r="M32" i="8"/>
  <c r="M26" i="8"/>
  <c r="M20" i="8"/>
  <c r="M8" i="8"/>
  <c r="M146" i="8"/>
  <c r="M193" i="8"/>
  <c r="M181" i="8"/>
  <c r="M175" i="8"/>
  <c r="M169" i="8"/>
  <c r="M157" i="8"/>
  <c r="M151" i="8"/>
  <c r="M145" i="8"/>
  <c r="M139" i="8"/>
  <c r="M133" i="8"/>
  <c r="M127" i="8"/>
  <c r="M121" i="8"/>
  <c r="M115" i="8"/>
  <c r="M109" i="8"/>
  <c r="M103" i="8"/>
  <c r="M97" i="8"/>
  <c r="M91" i="8"/>
  <c r="M85" i="8"/>
  <c r="M79" i="8"/>
  <c r="M73" i="8"/>
  <c r="M67" i="8"/>
  <c r="M61" i="8"/>
  <c r="M55" i="8"/>
  <c r="M49" i="8"/>
  <c r="M43" i="8"/>
  <c r="M37" i="8"/>
  <c r="M31" i="8"/>
  <c r="M25" i="8"/>
  <c r="M19" i="8"/>
  <c r="M13" i="8"/>
  <c r="M7" i="8"/>
  <c r="M188" i="8"/>
  <c r="M176" i="8"/>
  <c r="M116" i="8"/>
  <c r="M187" i="8"/>
  <c r="M163" i="8"/>
  <c r="O193" i="8"/>
  <c r="O187" i="8"/>
  <c r="O181" i="8"/>
  <c r="O175" i="8"/>
  <c r="O169" i="8"/>
  <c r="O163" i="8"/>
  <c r="O157" i="8"/>
  <c r="O151" i="8"/>
  <c r="O145" i="8"/>
  <c r="O139" i="8"/>
  <c r="O133" i="8"/>
  <c r="O127" i="8"/>
  <c r="O121" i="8"/>
  <c r="O115" i="8"/>
  <c r="O109" i="8"/>
  <c r="O103" i="8"/>
  <c r="O97" i="8"/>
  <c r="O91" i="8"/>
  <c r="O85" i="8"/>
  <c r="O79" i="8"/>
  <c r="O73" i="8"/>
  <c r="O67" i="8"/>
  <c r="O61" i="8"/>
  <c r="O55" i="8"/>
  <c r="O49" i="8"/>
  <c r="O43" i="8"/>
  <c r="O37" i="8"/>
  <c r="O31" i="8"/>
  <c r="O25" i="8"/>
  <c r="O19" i="8"/>
  <c r="O13" i="8"/>
  <c r="O7" i="8"/>
</calcChain>
</file>

<file path=xl/sharedStrings.xml><?xml version="1.0" encoding="utf-8"?>
<sst xmlns="http://schemas.openxmlformats.org/spreadsheetml/2006/main" count="2517" uniqueCount="433">
  <si>
    <t>51540</t>
  </si>
  <si>
    <t>51510</t>
  </si>
  <si>
    <t>51530</t>
  </si>
  <si>
    <t>51600</t>
  </si>
  <si>
    <t>42021</t>
  </si>
  <si>
    <t>42001</t>
  </si>
  <si>
    <t>42061</t>
  </si>
  <si>
    <t>42035</t>
  </si>
  <si>
    <t>42093</t>
  </si>
  <si>
    <t>42117</t>
  </si>
  <si>
    <t>42009</t>
  </si>
  <si>
    <t>42131</t>
  </si>
  <si>
    <t>42083</t>
  </si>
  <si>
    <t>42133</t>
  </si>
  <si>
    <t>42099</t>
  </si>
  <si>
    <t>42033</t>
  </si>
  <si>
    <t>42037</t>
  </si>
  <si>
    <t>36053</t>
  </si>
  <si>
    <t>42011</t>
  </si>
  <si>
    <t>51610</t>
  </si>
  <si>
    <t>51683</t>
  </si>
  <si>
    <t>51820</t>
  </si>
  <si>
    <t>51790</t>
  </si>
  <si>
    <t>51171</t>
  </si>
  <si>
    <t>24029</t>
  </si>
  <si>
    <t>24017</t>
  </si>
  <si>
    <t>24011</t>
  </si>
  <si>
    <t>42047</t>
  </si>
  <si>
    <t>42107</t>
  </si>
  <si>
    <t>42057</t>
  </si>
  <si>
    <t>42029</t>
  </si>
  <si>
    <t>42113</t>
  </si>
  <si>
    <t>42105</t>
  </si>
  <si>
    <t>42081</t>
  </si>
  <si>
    <t>42015</t>
  </si>
  <si>
    <t>42013</t>
  </si>
  <si>
    <t>42087</t>
  </si>
  <si>
    <t>42119</t>
  </si>
  <si>
    <t>42075</t>
  </si>
  <si>
    <t>42069</t>
  </si>
  <si>
    <t>42043</t>
  </si>
  <si>
    <t>42097</t>
  </si>
  <si>
    <t>42079</t>
  </si>
  <si>
    <t>42041</t>
  </si>
  <si>
    <t>42111</t>
  </si>
  <si>
    <t>42023</t>
  </si>
  <si>
    <t>42055</t>
  </si>
  <si>
    <t>42067</t>
  </si>
  <si>
    <t>42027</t>
  </si>
  <si>
    <t>42071</t>
  </si>
  <si>
    <t>42127</t>
  </si>
  <si>
    <t>42115</t>
  </si>
  <si>
    <t>42063</t>
  </si>
  <si>
    <t>51001</t>
  </si>
  <si>
    <t>51073</t>
  </si>
  <si>
    <t>51193</t>
  </si>
  <si>
    <t>51660</t>
  </si>
  <si>
    <t>24001</t>
  </si>
  <si>
    <t>24510</t>
  </si>
  <si>
    <t>24021</t>
  </si>
  <si>
    <t>24047</t>
  </si>
  <si>
    <t>36007</t>
  </si>
  <si>
    <t>36015</t>
  </si>
  <si>
    <t>36043</t>
  </si>
  <si>
    <t>51810</t>
  </si>
  <si>
    <t>51179</t>
  </si>
  <si>
    <t>24041</t>
  </si>
  <si>
    <t>24023</t>
  </si>
  <si>
    <t>24015</t>
  </si>
  <si>
    <t>24039</t>
  </si>
  <si>
    <t>24043</t>
  </si>
  <si>
    <t>24033</t>
  </si>
  <si>
    <t>24005</t>
  </si>
  <si>
    <t>36067</t>
  </si>
  <si>
    <t>36109</t>
  </si>
  <si>
    <t>36069</t>
  </si>
  <si>
    <t>36017</t>
  </si>
  <si>
    <t>36025</t>
  </si>
  <si>
    <t>36051</t>
  </si>
  <si>
    <t>36107</t>
  </si>
  <si>
    <t>36097</t>
  </si>
  <si>
    <t>36077</t>
  </si>
  <si>
    <t>36003</t>
  </si>
  <si>
    <t>54063</t>
  </si>
  <si>
    <t>54023</t>
  </si>
  <si>
    <t>54031</t>
  </si>
  <si>
    <t>54037</t>
  </si>
  <si>
    <t>54065</t>
  </si>
  <si>
    <t>24045</t>
  </si>
  <si>
    <t>24013</t>
  </si>
  <si>
    <t>24031</t>
  </si>
  <si>
    <t>24035</t>
  </si>
  <si>
    <t>24019</t>
  </si>
  <si>
    <t>24025</t>
  </si>
  <si>
    <t>24037</t>
  </si>
  <si>
    <t>36023</t>
  </si>
  <si>
    <t>36123</t>
  </si>
  <si>
    <t>36095</t>
  </si>
  <si>
    <t>36101</t>
  </si>
  <si>
    <t>36065</t>
  </si>
  <si>
    <t>54093</t>
  </si>
  <si>
    <t>54057</t>
  </si>
  <si>
    <t>54027</t>
  </si>
  <si>
    <t>54003</t>
  </si>
  <si>
    <t>54077</t>
  </si>
  <si>
    <t>54071</t>
  </si>
  <si>
    <t>24003</t>
  </si>
  <si>
    <t>42109</t>
  </si>
  <si>
    <t>51680</t>
  </si>
  <si>
    <t>51005</t>
  </si>
  <si>
    <t>51011</t>
  </si>
  <si>
    <t>51079</t>
  </si>
  <si>
    <t>51101</t>
  </si>
  <si>
    <t>10001</t>
  </si>
  <si>
    <t>42065</t>
  </si>
  <si>
    <t>10005</t>
  </si>
  <si>
    <t>10003</t>
  </si>
  <si>
    <t>24009</t>
  </si>
  <si>
    <t>24027</t>
  </si>
  <si>
    <t>51059</t>
  </si>
  <si>
    <t>11001</t>
  </si>
  <si>
    <t>51181</t>
  </si>
  <si>
    <t>51053</t>
  </si>
  <si>
    <t>51069</t>
  </si>
  <si>
    <t>51023</t>
  </si>
  <si>
    <t>51071</t>
  </si>
  <si>
    <t>51570</t>
  </si>
  <si>
    <t>51650</t>
  </si>
  <si>
    <t>51147</t>
  </si>
  <si>
    <t>51075</t>
  </si>
  <si>
    <t>51133</t>
  </si>
  <si>
    <t>51149</t>
  </si>
  <si>
    <t>51139</t>
  </si>
  <si>
    <t>51003</t>
  </si>
  <si>
    <t>51031</t>
  </si>
  <si>
    <t>51153</t>
  </si>
  <si>
    <t>51127</t>
  </si>
  <si>
    <t>51065</t>
  </si>
  <si>
    <t>51109</t>
  </si>
  <si>
    <t>51107</t>
  </si>
  <si>
    <t>51041</t>
  </si>
  <si>
    <t>51099</t>
  </si>
  <si>
    <t>51159</t>
  </si>
  <si>
    <t>51057</t>
  </si>
  <si>
    <t>51161</t>
  </si>
  <si>
    <t>51043</t>
  </si>
  <si>
    <t>51630</t>
  </si>
  <si>
    <t>51125</t>
  </si>
  <si>
    <t>51685</t>
  </si>
  <si>
    <t>51710</t>
  </si>
  <si>
    <t>51580</t>
  </si>
  <si>
    <t>51047</t>
  </si>
  <si>
    <t>51033</t>
  </si>
  <si>
    <t>51119</t>
  </si>
  <si>
    <t>51165</t>
  </si>
  <si>
    <t>51730</t>
  </si>
  <si>
    <t>51013</t>
  </si>
  <si>
    <t>51145</t>
  </si>
  <si>
    <t>51760</t>
  </si>
  <si>
    <t>51700</t>
  </si>
  <si>
    <t>51735</t>
  </si>
  <si>
    <t>51095</t>
  </si>
  <si>
    <t>51678</t>
  </si>
  <si>
    <t>51187</t>
  </si>
  <si>
    <t>51045</t>
  </si>
  <si>
    <t>51019</t>
  </si>
  <si>
    <t>51015</t>
  </si>
  <si>
    <t>51740</t>
  </si>
  <si>
    <t>51093</t>
  </si>
  <si>
    <t>51049</t>
  </si>
  <si>
    <t>51097</t>
  </si>
  <si>
    <t>51061</t>
  </si>
  <si>
    <t>51036</t>
  </si>
  <si>
    <t>51103</t>
  </si>
  <si>
    <t>51177</t>
  </si>
  <si>
    <t>51199</t>
  </si>
  <si>
    <t>51840</t>
  </si>
  <si>
    <t>51091</t>
  </si>
  <si>
    <t>51029</t>
  </si>
  <si>
    <t>51113</t>
  </si>
  <si>
    <t>51085</t>
  </si>
  <si>
    <t>51009</t>
  </si>
  <si>
    <t>51135</t>
  </si>
  <si>
    <t>51087</t>
  </si>
  <si>
    <t>51007</t>
  </si>
  <si>
    <t>51157</t>
  </si>
  <si>
    <t>51550</t>
  </si>
  <si>
    <t>51670</t>
  </si>
  <si>
    <t>51800</t>
  </si>
  <si>
    <t>51121</t>
  </si>
  <si>
    <t>51163</t>
  </si>
  <si>
    <t>51115</t>
  </si>
  <si>
    <t>51131</t>
  </si>
  <si>
    <t>51017</t>
  </si>
  <si>
    <t>51830</t>
  </si>
  <si>
    <t>51137</t>
  </si>
  <si>
    <t>County FIPS</t>
  </si>
  <si>
    <t>Count FIPS</t>
  </si>
  <si>
    <t>State</t>
  </si>
  <si>
    <t>County Name</t>
  </si>
  <si>
    <t>DE</t>
  </si>
  <si>
    <t>Kent</t>
  </si>
  <si>
    <t>New Castle</t>
  </si>
  <si>
    <t>Sussex</t>
  </si>
  <si>
    <t>DC</t>
  </si>
  <si>
    <t>District of Columbia</t>
  </si>
  <si>
    <t>MD</t>
  </si>
  <si>
    <t>Allegany</t>
  </si>
  <si>
    <t>Anne Arundel</t>
  </si>
  <si>
    <t>Baltimore</t>
  </si>
  <si>
    <t>Calvert</t>
  </si>
  <si>
    <t>Caroline</t>
  </si>
  <si>
    <t>Carroll</t>
  </si>
  <si>
    <t>Cecil</t>
  </si>
  <si>
    <t>Charles</t>
  </si>
  <si>
    <t>Dorchester</t>
  </si>
  <si>
    <t>Frederick</t>
  </si>
  <si>
    <t>Garrett</t>
  </si>
  <si>
    <t>Harford</t>
  </si>
  <si>
    <t>Howard</t>
  </si>
  <si>
    <t>Montgomery</t>
  </si>
  <si>
    <t>Prince George's</t>
  </si>
  <si>
    <t>Queen Anne's</t>
  </si>
  <si>
    <t>St. Mary's</t>
  </si>
  <si>
    <t>Somerset</t>
  </si>
  <si>
    <t>Talbot</t>
  </si>
  <si>
    <t>Washington</t>
  </si>
  <si>
    <t>Wicomico</t>
  </si>
  <si>
    <t>Worcester</t>
  </si>
  <si>
    <t>NY</t>
  </si>
  <si>
    <t>Broome</t>
  </si>
  <si>
    <t>Chemung</t>
  </si>
  <si>
    <t>Chenango</t>
  </si>
  <si>
    <t>Cortland</t>
  </si>
  <si>
    <t>Delaware</t>
  </si>
  <si>
    <t>Herkimer</t>
  </si>
  <si>
    <t>Livingston</t>
  </si>
  <si>
    <t>Madison</t>
  </si>
  <si>
    <t>Oneida</t>
  </si>
  <si>
    <t>Onondaga</t>
  </si>
  <si>
    <t>Ontario</t>
  </si>
  <si>
    <t>Otsego</t>
  </si>
  <si>
    <t>Schoharie</t>
  </si>
  <si>
    <t>Schuyler</t>
  </si>
  <si>
    <t>Steuben</t>
  </si>
  <si>
    <t>Tioga</t>
  </si>
  <si>
    <t>Tompkins</t>
  </si>
  <si>
    <t>Yates</t>
  </si>
  <si>
    <t>PA</t>
  </si>
  <si>
    <t>Adams</t>
  </si>
  <si>
    <t>Bedford</t>
  </si>
  <si>
    <t>Berks</t>
  </si>
  <si>
    <t>Blair</t>
  </si>
  <si>
    <t>Bradford</t>
  </si>
  <si>
    <t>Cambria</t>
  </si>
  <si>
    <t>Cameron</t>
  </si>
  <si>
    <t>Centre</t>
  </si>
  <si>
    <t>Chester</t>
  </si>
  <si>
    <t>Clearfield</t>
  </si>
  <si>
    <t>Clinton</t>
  </si>
  <si>
    <t>Columbia</t>
  </si>
  <si>
    <t>Cumberland</t>
  </si>
  <si>
    <t>Dauphin</t>
  </si>
  <si>
    <t>Elk</t>
  </si>
  <si>
    <t>Franklin</t>
  </si>
  <si>
    <t>Fulton</t>
  </si>
  <si>
    <t>Huntingdon</t>
  </si>
  <si>
    <t>Indiana</t>
  </si>
  <si>
    <t>Jefferson</t>
  </si>
  <si>
    <t>Juniata</t>
  </si>
  <si>
    <t>Lackawanna</t>
  </si>
  <si>
    <t>Lancaster</t>
  </si>
  <si>
    <t>Lebanon</t>
  </si>
  <si>
    <t>Luzerne</t>
  </si>
  <si>
    <t>Lycoming</t>
  </si>
  <si>
    <t>McKean</t>
  </si>
  <si>
    <t>Mifflin</t>
  </si>
  <si>
    <t>Montour</t>
  </si>
  <si>
    <t>Northumberland</t>
  </si>
  <si>
    <t>Perry</t>
  </si>
  <si>
    <t>Potter</t>
  </si>
  <si>
    <t>Schuylkill</t>
  </si>
  <si>
    <t>Snyder</t>
  </si>
  <si>
    <t>Sullivan</t>
  </si>
  <si>
    <t>Susquehanna</t>
  </si>
  <si>
    <t>Union</t>
  </si>
  <si>
    <t>Wayne</t>
  </si>
  <si>
    <t>Wyoming</t>
  </si>
  <si>
    <t>York</t>
  </si>
  <si>
    <t>VA</t>
  </si>
  <si>
    <t>Accomack</t>
  </si>
  <si>
    <t>Albemarle</t>
  </si>
  <si>
    <t>Alleghany</t>
  </si>
  <si>
    <t>Amelia</t>
  </si>
  <si>
    <t>Amherst</t>
  </si>
  <si>
    <t>Appomattox</t>
  </si>
  <si>
    <t>Arlington</t>
  </si>
  <si>
    <t>Augusta</t>
  </si>
  <si>
    <t>Bath</t>
  </si>
  <si>
    <t>Botetourt</t>
  </si>
  <si>
    <t>Buckingham</t>
  </si>
  <si>
    <t>Campbell</t>
  </si>
  <si>
    <t>Charles City</t>
  </si>
  <si>
    <t>Chesterfield</t>
  </si>
  <si>
    <t>Clarke</t>
  </si>
  <si>
    <t>Craig</t>
  </si>
  <si>
    <t>Culpeper</t>
  </si>
  <si>
    <t>Dinwiddie</t>
  </si>
  <si>
    <t>Essex</t>
  </si>
  <si>
    <t>Fairfax</t>
  </si>
  <si>
    <t>Fauquier</t>
  </si>
  <si>
    <t>Fluvanna</t>
  </si>
  <si>
    <t>Giles</t>
  </si>
  <si>
    <t>Gloucester</t>
  </si>
  <si>
    <t>Goochland</t>
  </si>
  <si>
    <t>Greene</t>
  </si>
  <si>
    <t>Hanover</t>
  </si>
  <si>
    <t>Henrico</t>
  </si>
  <si>
    <t>Highland</t>
  </si>
  <si>
    <t>Isle of Wight</t>
  </si>
  <si>
    <t>James City</t>
  </si>
  <si>
    <t>King and Queen</t>
  </si>
  <si>
    <t>King George</t>
  </si>
  <si>
    <t>King William</t>
  </si>
  <si>
    <t>Loudoun</t>
  </si>
  <si>
    <t>Louisa</t>
  </si>
  <si>
    <t>Mathews</t>
  </si>
  <si>
    <t>Middlesex</t>
  </si>
  <si>
    <t>Nelson</t>
  </si>
  <si>
    <t>New Kent</t>
  </si>
  <si>
    <t>Northampton</t>
  </si>
  <si>
    <t>Nottoway</t>
  </si>
  <si>
    <t>Orange</t>
  </si>
  <si>
    <t>Page</t>
  </si>
  <si>
    <t>Powhatan</t>
  </si>
  <si>
    <t>Prince Edward</t>
  </si>
  <si>
    <t>Prince George</t>
  </si>
  <si>
    <t>Prince William</t>
  </si>
  <si>
    <t>Rappahannock</t>
  </si>
  <si>
    <t>Richmond</t>
  </si>
  <si>
    <t>Roanoke</t>
  </si>
  <si>
    <t>Rockbridge</t>
  </si>
  <si>
    <t>Rockingham</t>
  </si>
  <si>
    <t>Shenandoah</t>
  </si>
  <si>
    <t>Spotsylvania</t>
  </si>
  <si>
    <t>Stafford</t>
  </si>
  <si>
    <t>Surry</t>
  </si>
  <si>
    <t>Warren</t>
  </si>
  <si>
    <t>Westmoreland</t>
  </si>
  <si>
    <t>Alexandria</t>
  </si>
  <si>
    <t>Buena Vista</t>
  </si>
  <si>
    <t>Charlottesville</t>
  </si>
  <si>
    <t>Chesapeake</t>
  </si>
  <si>
    <t>Colonial Heights</t>
  </si>
  <si>
    <t>Covington</t>
  </si>
  <si>
    <t>Falls Church</t>
  </si>
  <si>
    <t>Fredericksburg</t>
  </si>
  <si>
    <t>Hampton</t>
  </si>
  <si>
    <t>Harrisonburg</t>
  </si>
  <si>
    <t>Hopewell</t>
  </si>
  <si>
    <t>Lexington</t>
  </si>
  <si>
    <t>Lynchburg</t>
  </si>
  <si>
    <t>Manassas</t>
  </si>
  <si>
    <t>Manassas Park</t>
  </si>
  <si>
    <t>Newport News</t>
  </si>
  <si>
    <t>Norfolk</t>
  </si>
  <si>
    <t>Petersburg</t>
  </si>
  <si>
    <t>Poquoson</t>
  </si>
  <si>
    <t>Portsmouth</t>
  </si>
  <si>
    <t>Staunton</t>
  </si>
  <si>
    <t>Suffolk</t>
  </si>
  <si>
    <t>Virginia Beach</t>
  </si>
  <si>
    <t>Waynesboro</t>
  </si>
  <si>
    <t>Williamsburg</t>
  </si>
  <si>
    <t>Winchester</t>
  </si>
  <si>
    <t>WV</t>
  </si>
  <si>
    <t>Berkeley</t>
  </si>
  <si>
    <t>Grant</t>
  </si>
  <si>
    <t>Hampshire</t>
  </si>
  <si>
    <t>Hardy</t>
  </si>
  <si>
    <t>Mineral</t>
  </si>
  <si>
    <t>Monroe</t>
  </si>
  <si>
    <t>Morgan</t>
  </si>
  <si>
    <t>Pendleton</t>
  </si>
  <si>
    <t>Preston</t>
  </si>
  <si>
    <t>Tucker</t>
  </si>
  <si>
    <t>Forest</t>
  </si>
  <si>
    <t>Imp. Non-Roads</t>
  </si>
  <si>
    <t>Imp. Roads</t>
  </si>
  <si>
    <t>Mixed Open</t>
  </si>
  <si>
    <t>Pasture</t>
  </si>
  <si>
    <t>Tree Canopy Over Imp.</t>
  </si>
  <si>
    <t>Tree Canopy Over Turf</t>
  </si>
  <si>
    <t>Turf Grass</t>
  </si>
  <si>
    <t>Wetland Floodplain</t>
  </si>
  <si>
    <t>Wetland Other</t>
  </si>
  <si>
    <t>Wetland Tidal</t>
  </si>
  <si>
    <t>Total Area 10m</t>
  </si>
  <si>
    <t>Total Area 30m</t>
  </si>
  <si>
    <t>FIPS</t>
  </si>
  <si>
    <t>Maryland</t>
  </si>
  <si>
    <t>New York</t>
  </si>
  <si>
    <t>Pennsylvania</t>
  </si>
  <si>
    <t>Virginia</t>
  </si>
  <si>
    <t>West Virginia</t>
  </si>
  <si>
    <t>Total Area</t>
  </si>
  <si>
    <t>Tree Canopy Over Imp.  (TCI)</t>
  </si>
  <si>
    <t>Tree Canopy Over Turf (TCT)</t>
  </si>
  <si>
    <t>Forest (FOR)</t>
  </si>
  <si>
    <t>TCI % Cover</t>
  </si>
  <si>
    <t>TCT % Cover</t>
  </si>
  <si>
    <t>FOR % Cover</t>
  </si>
  <si>
    <t>STATE</t>
  </si>
  <si>
    <t>TCI % Coverage</t>
  </si>
  <si>
    <t>TCT % Coverage</t>
  </si>
  <si>
    <t>FOR % Coverage</t>
  </si>
  <si>
    <t>% Natural 10m</t>
  </si>
  <si>
    <t>% Impervious 10m</t>
  </si>
  <si>
    <t>% Herbaceous 10m</t>
  </si>
  <si>
    <t>Crop</t>
  </si>
  <si>
    <t>% Natural 30m</t>
  </si>
  <si>
    <t>% Impervious 30m</t>
  </si>
  <si>
    <t>% Herbaceous 30m</t>
  </si>
  <si>
    <t>Natural:</t>
  </si>
  <si>
    <t>Impervious:</t>
  </si>
  <si>
    <t>Herbaceous:</t>
  </si>
  <si>
    <t>KEY:</t>
  </si>
  <si>
    <t>Natural 10m (Ac)</t>
  </si>
  <si>
    <t>Impervious 10m (Ac)</t>
  </si>
  <si>
    <t>Herbaceous 10m (Ac)</t>
  </si>
  <si>
    <t>Natural 30m (Ac)</t>
  </si>
  <si>
    <t>Impervious 30m (Ac)</t>
  </si>
  <si>
    <t>Herbaceous 30m (Ac)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</si>
</sst>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">
    <xf numFmtId="0" fontId="0" fillId="0" borderId="0" xfId="0"/>
    <xf numFmtId="1" fontId="0" fillId="0" borderId="0" xfId="0" applyNumberFormat="1"/>
    <xf numFmtId="164" fontId="0" fillId="0" borderId="0" xfId="0" applyNumberFormat="1"/>
    <xf numFmtId="1" fontId="16" fillId="0" borderId="0" xfId="0" applyNumberFormat="1" applyFont="1"/>
    <xf numFmtId="0" fontId="16" fillId="0" borderId="0" xfId="0" applyFont="1"/>
    <xf numFmtId="2" fontId="16" fillId="0" borderId="0" xfId="0" applyNumberFormat="1" applyFont="1"/>
    <xf numFmtId="2" fontId="0" fillId="0" borderId="0" xfId="0" applyNumberFormat="1"/>
    <xf numFmtId="0" fontId="16" fillId="0" borderId="0" xfId="0" applyNumberFormat="1" applyFont="1"/>
    <xf numFmtId="1" fontId="0" fillId="0" borderId="0" xfId="0" applyNumberFormat="1" applyFill="1"/>
    <xf numFmtId="2" fontId="0" fillId="0" borderId="0" xfId="0" applyNumberFormat="1" applyFill="1"/>
    <xf numFmtId="0" fontId="0" fillId="0" borderId="0" xfId="0" applyFill="1"/>
    <xf numFmtId="164" fontId="16" fillId="0" borderId="0" xfId="0" applyNumberFormat="1" applyFont="1"/>
    <xf numFmtId="10" fontId="16" fillId="0" borderId="0" xfId="0" applyNumberFormat="1" applyFont="1"/>
    <xf numFmtId="10" fontId="0" fillId="0" borderId="0" xfId="0" applyNumberFormat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16" fillId="0" borderId="10" xfId="0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7"/>
  <sheetViews>
    <sheetView workbookViewId="0">
      <selection activeCell="F1" sqref="F1:F1048576"/>
    </sheetView>
  </sheetViews>
  <sheetFormatPr defaultRowHeight="15" x14ac:dyDescent="0.25"/>
  <cols>
    <col min="1" max="1" width="10.42578125" style="1" bestFit="1" customWidth="1"/>
    <col min="2" max="2" width="6.28515625" style="1" customWidth="1"/>
    <col min="3" max="3" width="19.28515625" style="1" customWidth="1"/>
    <col min="4" max="4" width="14.28515625" style="6" bestFit="1" customWidth="1"/>
    <col min="5" max="5" width="14.28515625" style="6" customWidth="1"/>
    <col min="6" max="6" width="12" style="6" bestFit="1" customWidth="1"/>
    <col min="7" max="7" width="15.28515625" style="6" bestFit="1" customWidth="1"/>
    <col min="8" max="10" width="12" style="6" bestFit="1" customWidth="1"/>
    <col min="11" max="11" width="21.5703125" style="6" bestFit="1" customWidth="1"/>
    <col min="12" max="12" width="21" style="6" bestFit="1" customWidth="1"/>
    <col min="13" max="13" width="12" style="6" bestFit="1" customWidth="1"/>
    <col min="14" max="14" width="18.85546875" style="6" bestFit="1" customWidth="1"/>
    <col min="15" max="15" width="14.42578125" style="6" bestFit="1" customWidth="1"/>
    <col min="16" max="16" width="13.5703125" style="6" bestFit="1" customWidth="1"/>
  </cols>
  <sheetData>
    <row r="1" spans="1:16" s="7" customFormat="1" x14ac:dyDescent="0.25">
      <c r="A1" s="7" t="s">
        <v>197</v>
      </c>
      <c r="B1" s="3" t="s">
        <v>198</v>
      </c>
      <c r="C1" s="3" t="s">
        <v>199</v>
      </c>
      <c r="D1" s="7" t="s">
        <v>397</v>
      </c>
      <c r="E1" s="7" t="s">
        <v>419</v>
      </c>
      <c r="F1" s="7" t="s">
        <v>386</v>
      </c>
      <c r="G1" s="7" t="s">
        <v>387</v>
      </c>
      <c r="H1" s="7" t="s">
        <v>388</v>
      </c>
      <c r="I1" s="7" t="s">
        <v>389</v>
      </c>
      <c r="J1" s="7" t="s">
        <v>390</v>
      </c>
      <c r="K1" s="7" t="s">
        <v>391</v>
      </c>
      <c r="L1" s="7" t="s">
        <v>392</v>
      </c>
      <c r="M1" s="7" t="s">
        <v>393</v>
      </c>
      <c r="N1" s="7" t="s">
        <v>394</v>
      </c>
      <c r="O1" s="7" t="s">
        <v>395</v>
      </c>
      <c r="P1" s="7" t="s">
        <v>396</v>
      </c>
    </row>
    <row r="2" spans="1:16" x14ac:dyDescent="0.25">
      <c r="A2" s="1" t="s">
        <v>113</v>
      </c>
      <c r="B2" s="1" t="s">
        <v>200</v>
      </c>
      <c r="C2" s="1" t="s">
        <v>201</v>
      </c>
      <c r="D2" s="6">
        <f>SUM(E2:P2)</f>
        <v>7927.0046406349602</v>
      </c>
      <c r="E2" s="6">
        <v>2209.7198815872057</v>
      </c>
      <c r="F2" s="6">
        <v>1425.6304888234333</v>
      </c>
      <c r="G2" s="6">
        <v>36.671147506956011</v>
      </c>
      <c r="H2" s="6">
        <v>71.911309014890548</v>
      </c>
      <c r="I2" s="6">
        <v>309.95883227984166</v>
      </c>
      <c r="J2" s="6">
        <v>522.04474580291878</v>
      </c>
      <c r="K2" s="6">
        <v>16.068754540557372</v>
      </c>
      <c r="L2" s="6">
        <v>19.354264788008479</v>
      </c>
      <c r="M2" s="6">
        <v>470.48551222429239</v>
      </c>
      <c r="N2" s="6">
        <v>739.08511784445227</v>
      </c>
      <c r="O2" s="6">
        <v>2080.1139649011825</v>
      </c>
      <c r="P2" s="6">
        <v>25.960621321221886</v>
      </c>
    </row>
    <row r="3" spans="1:16" x14ac:dyDescent="0.25">
      <c r="A3" s="1" t="s">
        <v>116</v>
      </c>
      <c r="B3" s="1" t="s">
        <v>200</v>
      </c>
      <c r="C3" s="1" t="s">
        <v>202</v>
      </c>
      <c r="D3" s="6">
        <f t="shared" ref="D3:D66" si="0">SUM(E3:P3)</f>
        <v>1514.8033290007561</v>
      </c>
      <c r="E3" s="6">
        <v>168.44096410550401</v>
      </c>
      <c r="F3" s="6">
        <v>257.65605926570231</v>
      </c>
      <c r="G3" s="6">
        <v>18.444176472623219</v>
      </c>
      <c r="H3" s="6">
        <v>14.581428564368423</v>
      </c>
      <c r="I3" s="6">
        <v>72.311372273812282</v>
      </c>
      <c r="J3" s="6">
        <v>28.490236875009266</v>
      </c>
      <c r="K3" s="6">
        <v>4.3072900965192762</v>
      </c>
      <c r="L3" s="6">
        <v>8.9869676737025745</v>
      </c>
      <c r="M3" s="6">
        <v>73.062819074541736</v>
      </c>
      <c r="N3" s="6">
        <v>443.29356587576541</v>
      </c>
      <c r="O3" s="6">
        <v>380.89531142663691</v>
      </c>
      <c r="P3" s="6">
        <v>44.333137296570676</v>
      </c>
    </row>
    <row r="4" spans="1:16" x14ac:dyDescent="0.25">
      <c r="A4" s="1" t="s">
        <v>115</v>
      </c>
      <c r="B4" s="1" t="s">
        <v>200</v>
      </c>
      <c r="C4" s="1" t="s">
        <v>203</v>
      </c>
      <c r="D4" s="6">
        <f t="shared" si="0"/>
        <v>18792.292295755225</v>
      </c>
      <c r="E4" s="6">
        <v>5028.1208146563013</v>
      </c>
      <c r="F4" s="6">
        <v>4226.4941213681714</v>
      </c>
      <c r="G4" s="6">
        <v>231.50294302249151</v>
      </c>
      <c r="H4" s="6">
        <v>230.69738019106171</v>
      </c>
      <c r="I4" s="6">
        <v>633.93297519558371</v>
      </c>
      <c r="J4" s="6">
        <v>584.80031431776729</v>
      </c>
      <c r="K4" s="6">
        <v>53.506916473512796</v>
      </c>
      <c r="L4" s="6">
        <v>128.88609934615974</v>
      </c>
      <c r="M4" s="6">
        <v>1238.3917407570314</v>
      </c>
      <c r="N4" s="6">
        <v>3017.8938732745883</v>
      </c>
      <c r="O4" s="6">
        <v>2676.1820275472833</v>
      </c>
      <c r="P4" s="6">
        <v>741.88308960527422</v>
      </c>
    </row>
    <row r="5" spans="1:16" x14ac:dyDescent="0.25">
      <c r="A5" s="1" t="s">
        <v>120</v>
      </c>
      <c r="B5" s="1" t="s">
        <v>204</v>
      </c>
      <c r="C5" s="1" t="s">
        <v>205</v>
      </c>
      <c r="D5" s="6">
        <f t="shared" si="0"/>
        <v>2286.2572463589058</v>
      </c>
      <c r="E5" s="6">
        <v>2.0405944361801494</v>
      </c>
      <c r="F5" s="6">
        <v>528.01233548973767</v>
      </c>
      <c r="G5" s="6">
        <v>616.36503363101269</v>
      </c>
      <c r="H5" s="6">
        <v>378.04964836935301</v>
      </c>
      <c r="I5" s="6">
        <v>128.06521599462297</v>
      </c>
      <c r="J5" s="6">
        <v>2.0786486312845018</v>
      </c>
      <c r="K5" s="6">
        <v>115.77222834493904</v>
      </c>
      <c r="L5" s="6">
        <v>243.23944984506505</v>
      </c>
      <c r="M5" s="6">
        <v>240.37871337283721</v>
      </c>
      <c r="N5" s="6">
        <v>17.928220892247321</v>
      </c>
      <c r="O5" s="6">
        <v>2.3934606089659636</v>
      </c>
      <c r="P5" s="6">
        <v>11.933696742659741</v>
      </c>
    </row>
    <row r="6" spans="1:16" x14ac:dyDescent="0.25">
      <c r="A6" s="1" t="s">
        <v>57</v>
      </c>
      <c r="B6" s="1" t="s">
        <v>206</v>
      </c>
      <c r="C6" s="1" t="s">
        <v>207</v>
      </c>
      <c r="D6" s="6">
        <f t="shared" si="0"/>
        <v>14985.266354655214</v>
      </c>
      <c r="E6" s="6">
        <v>261.82892415354127</v>
      </c>
      <c r="F6" s="6">
        <v>11310.906727685167</v>
      </c>
      <c r="G6" s="6">
        <v>447.25565005955235</v>
      </c>
      <c r="H6" s="6">
        <v>343.83917407570311</v>
      </c>
      <c r="I6" s="6">
        <v>304.87266670949822</v>
      </c>
      <c r="J6" s="6">
        <v>728.18950989161965</v>
      </c>
      <c r="K6" s="6">
        <v>126.90678699040737</v>
      </c>
      <c r="L6" s="6">
        <v>572.84091863815399</v>
      </c>
      <c r="M6" s="6">
        <v>780.64598231715456</v>
      </c>
      <c r="N6" s="6">
        <v>74.564724255348594</v>
      </c>
      <c r="O6" s="6">
        <v>33.415289879066734</v>
      </c>
      <c r="P6" s="6">
        <v>0</v>
      </c>
    </row>
    <row r="7" spans="1:16" x14ac:dyDescent="0.25">
      <c r="A7" s="1" t="s">
        <v>106</v>
      </c>
      <c r="B7" s="1" t="s">
        <v>206</v>
      </c>
      <c r="C7" s="1" t="s">
        <v>208</v>
      </c>
      <c r="D7" s="6">
        <f t="shared" si="0"/>
        <v>13903.962084183786</v>
      </c>
      <c r="E7" s="6">
        <v>91.87024013679742</v>
      </c>
      <c r="F7" s="6">
        <v>5571.4759097176575</v>
      </c>
      <c r="G7" s="6">
        <v>538.47476809180455</v>
      </c>
      <c r="H7" s="6">
        <v>400.71932312953743</v>
      </c>
      <c r="I7" s="6">
        <v>400.27972304453328</v>
      </c>
      <c r="J7" s="6">
        <v>107.46974197278878</v>
      </c>
      <c r="K7" s="6">
        <v>189.13528019254434</v>
      </c>
      <c r="L7" s="6">
        <v>851.07416614362739</v>
      </c>
      <c r="M7" s="6">
        <v>917.67197283820042</v>
      </c>
      <c r="N7" s="6">
        <v>2999.4818204731569</v>
      </c>
      <c r="O7" s="6">
        <v>167.16046515075885</v>
      </c>
      <c r="P7" s="6">
        <v>1669.1486732923797</v>
      </c>
    </row>
    <row r="8" spans="1:16" x14ac:dyDescent="0.25">
      <c r="A8" s="1" t="s">
        <v>72</v>
      </c>
      <c r="B8" s="1" t="s">
        <v>206</v>
      </c>
      <c r="C8" s="1" t="s">
        <v>209</v>
      </c>
      <c r="D8" s="6">
        <f t="shared" si="0"/>
        <v>18330.580005238629</v>
      </c>
      <c r="E8" s="6">
        <v>543.15617540512892</v>
      </c>
      <c r="F8" s="6">
        <v>10734.591263349856</v>
      </c>
      <c r="G8" s="6">
        <v>885.48627825029769</v>
      </c>
      <c r="H8" s="6">
        <v>522.47050799879412</v>
      </c>
      <c r="I8" s="6">
        <v>730.04749361233155</v>
      </c>
      <c r="J8" s="6">
        <v>1102.7208749499612</v>
      </c>
      <c r="K8" s="6">
        <v>133.80670445728293</v>
      </c>
      <c r="L8" s="6">
        <v>840.38662073805369</v>
      </c>
      <c r="M8" s="6">
        <v>1587.2572809536282</v>
      </c>
      <c r="N8" s="6">
        <v>469.44717632930224</v>
      </c>
      <c r="O8" s="6">
        <v>424.7559836515224</v>
      </c>
      <c r="P8" s="6">
        <v>356.45364554246993</v>
      </c>
    </row>
    <row r="9" spans="1:16" x14ac:dyDescent="0.25">
      <c r="A9" s="1" t="s">
        <v>117</v>
      </c>
      <c r="B9" s="1" t="s">
        <v>206</v>
      </c>
      <c r="C9" s="1" t="s">
        <v>210</v>
      </c>
      <c r="D9" s="6">
        <f t="shared" si="0"/>
        <v>6969.4904197328297</v>
      </c>
      <c r="E9" s="6">
        <v>250.7620723227391</v>
      </c>
      <c r="F9" s="6">
        <v>2706.698773864181</v>
      </c>
      <c r="G9" s="6">
        <v>165.22711435532733</v>
      </c>
      <c r="H9" s="6">
        <v>34.740267763154641</v>
      </c>
      <c r="I9" s="6">
        <v>53.902531839500256</v>
      </c>
      <c r="J9" s="6">
        <v>233.48744458666718</v>
      </c>
      <c r="K9" s="6">
        <v>15.148040703162451</v>
      </c>
      <c r="L9" s="6">
        <v>77.175637407767994</v>
      </c>
      <c r="M9" s="6">
        <v>186.53005045887429</v>
      </c>
      <c r="N9" s="6">
        <v>1906.4573521199152</v>
      </c>
      <c r="O9" s="6">
        <v>11.856105721472945</v>
      </c>
      <c r="P9" s="6">
        <v>1327.5050285900672</v>
      </c>
    </row>
    <row r="10" spans="1:16" x14ac:dyDescent="0.25">
      <c r="A10" s="1" t="s">
        <v>26</v>
      </c>
      <c r="B10" s="1" t="s">
        <v>206</v>
      </c>
      <c r="C10" s="1" t="s">
        <v>211</v>
      </c>
      <c r="D10" s="6">
        <f t="shared" si="0"/>
        <v>11761.82892415354</v>
      </c>
      <c r="E10" s="6">
        <v>2155.078999520616</v>
      </c>
      <c r="F10" s="6">
        <v>2283.566518238832</v>
      </c>
      <c r="G10" s="6">
        <v>80.159185146014437</v>
      </c>
      <c r="H10" s="6">
        <v>94.731470819351301</v>
      </c>
      <c r="I10" s="6">
        <v>200.47814849043456</v>
      </c>
      <c r="J10" s="6">
        <v>429.73416426562818</v>
      </c>
      <c r="K10" s="6">
        <v>21.023707269339685</v>
      </c>
      <c r="L10" s="6">
        <v>29.307166543937768</v>
      </c>
      <c r="M10" s="6">
        <v>490.48027359483649</v>
      </c>
      <c r="N10" s="6">
        <v>2174.4982529664976</v>
      </c>
      <c r="O10" s="6">
        <v>2336.1942345423363</v>
      </c>
      <c r="P10" s="6">
        <v>1466.5768027557167</v>
      </c>
    </row>
    <row r="11" spans="1:16" x14ac:dyDescent="0.25">
      <c r="A11" s="1" t="s">
        <v>89</v>
      </c>
      <c r="B11" s="1" t="s">
        <v>206</v>
      </c>
      <c r="C11" s="1" t="s">
        <v>212</v>
      </c>
      <c r="D11" s="6">
        <f t="shared" si="0"/>
        <v>14408.097636192009</v>
      </c>
      <c r="E11" s="6">
        <v>653.55782013709393</v>
      </c>
      <c r="F11" s="6">
        <v>7747.9010887453478</v>
      </c>
      <c r="G11" s="6">
        <v>120.00785794418388</v>
      </c>
      <c r="H11" s="6">
        <v>155.11705371572035</v>
      </c>
      <c r="I11" s="6">
        <v>548.86899966887904</v>
      </c>
      <c r="J11" s="6">
        <v>1859.5718655945598</v>
      </c>
      <c r="K11" s="6">
        <v>120.46030749766486</v>
      </c>
      <c r="L11" s="6">
        <v>445.38852344780889</v>
      </c>
      <c r="M11" s="6">
        <v>932.96209901009672</v>
      </c>
      <c r="N11" s="6">
        <v>1161.5729232046574</v>
      </c>
      <c r="O11" s="6">
        <v>662.68909722599744</v>
      </c>
      <c r="P11" s="6">
        <v>0</v>
      </c>
    </row>
    <row r="12" spans="1:16" x14ac:dyDescent="0.25">
      <c r="A12" s="1" t="s">
        <v>68</v>
      </c>
      <c r="B12" s="1" t="s">
        <v>206</v>
      </c>
      <c r="C12" s="1" t="s">
        <v>213</v>
      </c>
      <c r="D12" s="6">
        <f t="shared" si="0"/>
        <v>10680.698615716876</v>
      </c>
      <c r="E12" s="6">
        <v>411.90824491086914</v>
      </c>
      <c r="F12" s="6">
        <v>6435.615267145392</v>
      </c>
      <c r="G12" s="6">
        <v>350.08030917797993</v>
      </c>
      <c r="H12" s="6">
        <v>186.04695986517942</v>
      </c>
      <c r="I12" s="6">
        <v>211.5902205660685</v>
      </c>
      <c r="J12" s="6">
        <v>408.6301478183085</v>
      </c>
      <c r="K12" s="6">
        <v>45.735459096682362</v>
      </c>
      <c r="L12" s="6">
        <v>210.41696525207198</v>
      </c>
      <c r="M12" s="6">
        <v>373.21404743430708</v>
      </c>
      <c r="N12" s="6">
        <v>934.34539371265623</v>
      </c>
      <c r="O12" s="6">
        <v>147.92530505132373</v>
      </c>
      <c r="P12" s="6">
        <v>965.19029568603798</v>
      </c>
    </row>
    <row r="13" spans="1:16" x14ac:dyDescent="0.25">
      <c r="A13" s="1" t="s">
        <v>25</v>
      </c>
      <c r="B13" s="1" t="s">
        <v>206</v>
      </c>
      <c r="C13" s="1" t="s">
        <v>214</v>
      </c>
      <c r="D13" s="6">
        <f t="shared" si="0"/>
        <v>15974.105849967627</v>
      </c>
      <c r="E13" s="6">
        <v>286.4168762942133</v>
      </c>
      <c r="F13" s="6">
        <v>8393.5312810425858</v>
      </c>
      <c r="G13" s="6">
        <v>140.9043060545707</v>
      </c>
      <c r="H13" s="6">
        <v>116.5770498608798</v>
      </c>
      <c r="I13" s="6">
        <v>223.4586815456922</v>
      </c>
      <c r="J13" s="6">
        <v>248.06986157168768</v>
      </c>
      <c r="K13" s="6">
        <v>36.851040065631132</v>
      </c>
      <c r="L13" s="6">
        <v>137.17968993244145</v>
      </c>
      <c r="M13" s="6">
        <v>320.82058682534114</v>
      </c>
      <c r="N13" s="6">
        <v>4251.4747236128751</v>
      </c>
      <c r="O13" s="6">
        <v>393.66718888224449</v>
      </c>
      <c r="P13" s="6">
        <v>1425.1545642794661</v>
      </c>
    </row>
    <row r="14" spans="1:16" x14ac:dyDescent="0.25">
      <c r="A14" s="1" t="s">
        <v>92</v>
      </c>
      <c r="B14" s="1" t="s">
        <v>206</v>
      </c>
      <c r="C14" s="1" t="s">
        <v>215</v>
      </c>
      <c r="D14" s="6">
        <f>SUM(E14:P14)</f>
        <v>18790.503748585321</v>
      </c>
      <c r="E14" s="6">
        <v>2517.8582901311138</v>
      </c>
      <c r="F14" s="6">
        <v>2800.6572997336207</v>
      </c>
      <c r="G14" s="6">
        <v>198.39134538877056</v>
      </c>
      <c r="H14" s="6">
        <v>173.51675125900081</v>
      </c>
      <c r="I14" s="6">
        <v>398.35403250915522</v>
      </c>
      <c r="J14" s="6">
        <v>481.58201667465636</v>
      </c>
      <c r="K14" s="6">
        <v>21.164063001932362</v>
      </c>
      <c r="L14" s="6">
        <v>31.009474011950005</v>
      </c>
      <c r="M14" s="6">
        <v>661.26132359409519</v>
      </c>
      <c r="N14" s="6">
        <v>670.74349001448036</v>
      </c>
      <c r="O14" s="6">
        <v>834.22035850017051</v>
      </c>
      <c r="P14" s="6">
        <v>10001.745303766376</v>
      </c>
    </row>
    <row r="15" spans="1:16" x14ac:dyDescent="0.25">
      <c r="A15" s="1" t="s">
        <v>59</v>
      </c>
      <c r="B15" s="1" t="s">
        <v>206</v>
      </c>
      <c r="C15" s="1" t="s">
        <v>216</v>
      </c>
      <c r="D15" s="6">
        <f t="shared" si="0"/>
        <v>21906.44969185986</v>
      </c>
      <c r="E15" s="6">
        <v>1337.3005243571558</v>
      </c>
      <c r="F15" s="6">
        <v>11545.28202112255</v>
      </c>
      <c r="G15" s="6">
        <v>515.44036611100955</v>
      </c>
      <c r="H15" s="6">
        <v>427.21122055124221</v>
      </c>
      <c r="I15" s="6">
        <v>713.31674434005618</v>
      </c>
      <c r="J15" s="6">
        <v>3103.5091404199798</v>
      </c>
      <c r="K15" s="6">
        <v>151.51846122672887</v>
      </c>
      <c r="L15" s="6">
        <v>748.8255091601884</v>
      </c>
      <c r="M15" s="6">
        <v>1342.7494403068058</v>
      </c>
      <c r="N15" s="6">
        <v>549.60216068754539</v>
      </c>
      <c r="O15" s="6">
        <v>1471.6941035766001</v>
      </c>
      <c r="P15" s="6">
        <v>0</v>
      </c>
    </row>
    <row r="16" spans="1:16" x14ac:dyDescent="0.25">
      <c r="A16" s="1" t="s">
        <v>67</v>
      </c>
      <c r="B16" s="1" t="s">
        <v>206</v>
      </c>
      <c r="C16" s="1" t="s">
        <v>217</v>
      </c>
      <c r="D16" s="6">
        <f t="shared" si="0"/>
        <v>6212.1657284907315</v>
      </c>
      <c r="E16" s="6">
        <v>90.381431529630376</v>
      </c>
      <c r="F16" s="6">
        <v>5212.6633982890435</v>
      </c>
      <c r="G16" s="6">
        <v>61.823734945117941</v>
      </c>
      <c r="H16" s="6">
        <v>24.121170487736169</v>
      </c>
      <c r="I16" s="6">
        <v>168.95988494783609</v>
      </c>
      <c r="J16" s="6">
        <v>198.92385701506848</v>
      </c>
      <c r="K16" s="6">
        <v>42.845564215218708</v>
      </c>
      <c r="L16" s="6">
        <v>97.732315919008812</v>
      </c>
      <c r="M16" s="6">
        <v>109.08580973890868</v>
      </c>
      <c r="N16" s="6">
        <v>103.47281596101669</v>
      </c>
      <c r="O16" s="6">
        <v>102.15574544214526</v>
      </c>
      <c r="P16" s="6">
        <v>0</v>
      </c>
    </row>
    <row r="17" spans="1:16" x14ac:dyDescent="0.25">
      <c r="A17" s="1" t="s">
        <v>93</v>
      </c>
      <c r="B17" s="1" t="s">
        <v>206</v>
      </c>
      <c r="C17" s="1" t="s">
        <v>218</v>
      </c>
      <c r="D17" s="6">
        <f t="shared" si="0"/>
        <v>15345.100893038059</v>
      </c>
      <c r="E17" s="6">
        <v>616.17328002451279</v>
      </c>
      <c r="F17" s="6">
        <v>9410.7678545835533</v>
      </c>
      <c r="G17" s="6">
        <v>225.47234151910368</v>
      </c>
      <c r="H17" s="6">
        <v>283.30631650217697</v>
      </c>
      <c r="I17" s="6">
        <v>364.92268079449252</v>
      </c>
      <c r="J17" s="6">
        <v>960.19333507954309</v>
      </c>
      <c r="K17" s="6">
        <v>98.545539010492078</v>
      </c>
      <c r="L17" s="6">
        <v>243.46060896596373</v>
      </c>
      <c r="M17" s="6">
        <v>893.0400359785117</v>
      </c>
      <c r="N17" s="6">
        <v>580.71591307828783</v>
      </c>
      <c r="O17" s="6">
        <v>341.31301799419793</v>
      </c>
      <c r="P17" s="6">
        <v>1327.1899695072229</v>
      </c>
    </row>
    <row r="18" spans="1:16" x14ac:dyDescent="0.25">
      <c r="A18" s="1" t="s">
        <v>118</v>
      </c>
      <c r="B18" s="1" t="s">
        <v>206</v>
      </c>
      <c r="C18" s="1" t="s">
        <v>219</v>
      </c>
      <c r="D18" s="6">
        <f t="shared" si="0"/>
        <v>8036.0435003928969</v>
      </c>
      <c r="E18" s="6">
        <v>158.68846463678011</v>
      </c>
      <c r="F18" s="6">
        <v>4777.7019714049902</v>
      </c>
      <c r="G18" s="6">
        <v>118.48692566582486</v>
      </c>
      <c r="H18" s="6">
        <v>236.7423137939044</v>
      </c>
      <c r="I18" s="6">
        <v>270.1541442006889</v>
      </c>
      <c r="J18" s="6">
        <v>461.6193789753043</v>
      </c>
      <c r="K18" s="6">
        <v>51.335850511260581</v>
      </c>
      <c r="L18" s="6">
        <v>235.37532803210391</v>
      </c>
      <c r="M18" s="6">
        <v>562.85020979228341</v>
      </c>
      <c r="N18" s="6">
        <v>703.67494798436314</v>
      </c>
      <c r="O18" s="6">
        <v>456.68617150086732</v>
      </c>
      <c r="P18" s="6">
        <v>2.7277938945256319</v>
      </c>
    </row>
    <row r="19" spans="1:16" x14ac:dyDescent="0.25">
      <c r="A19" s="1" t="s">
        <v>24</v>
      </c>
      <c r="B19" s="1" t="s">
        <v>206</v>
      </c>
      <c r="C19" s="1" t="s">
        <v>201</v>
      </c>
      <c r="D19" s="6">
        <f t="shared" si="0"/>
        <v>7915.0892296743641</v>
      </c>
      <c r="E19" s="6">
        <v>1456.9826976964857</v>
      </c>
      <c r="F19" s="6">
        <v>1935.6422016081603</v>
      </c>
      <c r="G19" s="6">
        <v>136.9656968612702</v>
      </c>
      <c r="H19" s="6">
        <v>53.745620060985551</v>
      </c>
      <c r="I19" s="6">
        <v>73.260997415279988</v>
      </c>
      <c r="J19" s="6">
        <v>324.21334071354084</v>
      </c>
      <c r="K19" s="6">
        <v>10.589444655856639</v>
      </c>
      <c r="L19" s="6">
        <v>32.087099627859622</v>
      </c>
      <c r="M19" s="6">
        <v>324.62155844284212</v>
      </c>
      <c r="N19" s="6">
        <v>1665.8157188536297</v>
      </c>
      <c r="O19" s="6">
        <v>339.39548192919943</v>
      </c>
      <c r="P19" s="6">
        <v>1561.7693718092546</v>
      </c>
    </row>
    <row r="20" spans="1:16" x14ac:dyDescent="0.25">
      <c r="A20" s="1" t="s">
        <v>90</v>
      </c>
      <c r="B20" s="1" t="s">
        <v>206</v>
      </c>
      <c r="C20" s="1" t="s">
        <v>220</v>
      </c>
      <c r="D20" s="6">
        <f t="shared" si="0"/>
        <v>16468.972734416315</v>
      </c>
      <c r="E20" s="6">
        <v>184.77609801179185</v>
      </c>
      <c r="F20" s="6">
        <v>9344.8357491981442</v>
      </c>
      <c r="G20" s="6">
        <v>288.77821323198725</v>
      </c>
      <c r="H20" s="6">
        <v>398.17092758336094</v>
      </c>
      <c r="I20" s="6">
        <v>617.17232619858362</v>
      </c>
      <c r="J20" s="6">
        <v>463.65033631012687</v>
      </c>
      <c r="K20" s="6">
        <v>284.36392659988235</v>
      </c>
      <c r="L20" s="6">
        <v>955.03155532931703</v>
      </c>
      <c r="M20" s="6">
        <v>886.37956341459801</v>
      </c>
      <c r="N20" s="6">
        <v>1676.0152315622481</v>
      </c>
      <c r="O20" s="6">
        <v>1369.798806976273</v>
      </c>
      <c r="P20" s="6">
        <v>0</v>
      </c>
    </row>
    <row r="21" spans="1:16" x14ac:dyDescent="0.25">
      <c r="A21" s="1" t="s">
        <v>71</v>
      </c>
      <c r="B21" s="1" t="s">
        <v>206</v>
      </c>
      <c r="C21" s="1" t="s">
        <v>221</v>
      </c>
      <c r="D21" s="6">
        <f t="shared" si="0"/>
        <v>17237.441374300077</v>
      </c>
      <c r="E21" s="6">
        <v>139.23585199389154</v>
      </c>
      <c r="F21" s="6">
        <v>7670.7422544886649</v>
      </c>
      <c r="G21" s="6">
        <v>517.17973935347402</v>
      </c>
      <c r="H21" s="6">
        <v>600.89452069011531</v>
      </c>
      <c r="I21" s="6">
        <v>561.89761938885954</v>
      </c>
      <c r="J21" s="6">
        <v>140.64731668503481</v>
      </c>
      <c r="K21" s="6">
        <v>246.69570976015973</v>
      </c>
      <c r="L21" s="6">
        <v>862.86083531429301</v>
      </c>
      <c r="M21" s="6">
        <v>1080.2095945992696</v>
      </c>
      <c r="N21" s="6">
        <v>4204.2521856451667</v>
      </c>
      <c r="O21" s="6">
        <v>247.24107085493443</v>
      </c>
      <c r="P21" s="6">
        <v>965.58467552621039</v>
      </c>
    </row>
    <row r="22" spans="1:16" x14ac:dyDescent="0.25">
      <c r="A22" s="1" t="s">
        <v>91</v>
      </c>
      <c r="B22" s="1" t="s">
        <v>206</v>
      </c>
      <c r="C22" s="1" t="s">
        <v>222</v>
      </c>
      <c r="D22" s="6">
        <f t="shared" si="0"/>
        <v>11834.425702890636</v>
      </c>
      <c r="E22" s="6">
        <v>1668.8667263013792</v>
      </c>
      <c r="F22" s="6">
        <v>2231.2422470755105</v>
      </c>
      <c r="G22" s="6">
        <v>184.19935456131421</v>
      </c>
      <c r="H22" s="6">
        <v>113.21567832838299</v>
      </c>
      <c r="I22" s="6">
        <v>288.29734658475951</v>
      </c>
      <c r="J22" s="6">
        <v>352.93042012819814</v>
      </c>
      <c r="K22" s="6">
        <v>14.705228251039077</v>
      </c>
      <c r="L22" s="6">
        <v>39.750077838126352</v>
      </c>
      <c r="M22" s="6">
        <v>532.85386694869601</v>
      </c>
      <c r="N22" s="6">
        <v>3632.6314723019823</v>
      </c>
      <c r="O22" s="6">
        <v>1184.3547837088508</v>
      </c>
      <c r="P22" s="6">
        <v>1591.378500862397</v>
      </c>
    </row>
    <row r="23" spans="1:16" x14ac:dyDescent="0.25">
      <c r="A23" s="1" t="s">
        <v>94</v>
      </c>
      <c r="B23" s="1" t="s">
        <v>206</v>
      </c>
      <c r="C23" s="1" t="s">
        <v>223</v>
      </c>
      <c r="D23" s="6">
        <f t="shared" si="0"/>
        <v>11469.263824298345</v>
      </c>
      <c r="E23" s="6">
        <v>297.07452197506211</v>
      </c>
      <c r="F23" s="6">
        <v>4932.1856945879026</v>
      </c>
      <c r="G23" s="6">
        <v>168.86400814458617</v>
      </c>
      <c r="H23" s="6">
        <v>71.940714529289366</v>
      </c>
      <c r="I23" s="6">
        <v>121.35112161033493</v>
      </c>
      <c r="J23" s="6">
        <v>184.52405074551626</v>
      </c>
      <c r="K23" s="6">
        <v>33.902334155369843</v>
      </c>
      <c r="L23" s="6">
        <v>97.106892751417149</v>
      </c>
      <c r="M23" s="6">
        <v>536.93752687268648</v>
      </c>
      <c r="N23" s="6">
        <v>2936.8203990254169</v>
      </c>
      <c r="O23" s="6">
        <v>272.49052351699834</v>
      </c>
      <c r="P23" s="6">
        <v>1816.0660363837642</v>
      </c>
    </row>
    <row r="24" spans="1:16" x14ac:dyDescent="0.25">
      <c r="A24" s="1" t="s">
        <v>69</v>
      </c>
      <c r="B24" s="1" t="s">
        <v>206</v>
      </c>
      <c r="C24" s="1" t="s">
        <v>224</v>
      </c>
      <c r="D24" s="6">
        <f t="shared" si="0"/>
        <v>13089.423157707457</v>
      </c>
      <c r="E24" s="6">
        <v>1300.016308940759</v>
      </c>
      <c r="F24" s="6">
        <v>2215.6022199927843</v>
      </c>
      <c r="G24" s="6">
        <v>198.98266804386611</v>
      </c>
      <c r="H24" s="6">
        <v>67.392991109156227</v>
      </c>
      <c r="I24" s="6">
        <v>261.25316912371568</v>
      </c>
      <c r="J24" s="6">
        <v>301.38576575418966</v>
      </c>
      <c r="K24" s="6">
        <v>32.39029766287937</v>
      </c>
      <c r="L24" s="6">
        <v>74.207410189628504</v>
      </c>
      <c r="M24" s="6">
        <v>700.51397873907172</v>
      </c>
      <c r="N24" s="6">
        <v>224.98850960991979</v>
      </c>
      <c r="O24" s="6">
        <v>1803.17233608279</v>
      </c>
      <c r="P24" s="6">
        <v>5909.5175024586961</v>
      </c>
    </row>
    <row r="25" spans="1:16" x14ac:dyDescent="0.25">
      <c r="A25" s="1" t="s">
        <v>66</v>
      </c>
      <c r="B25" s="1" t="s">
        <v>206</v>
      </c>
      <c r="C25" s="1" t="s">
        <v>225</v>
      </c>
      <c r="D25" s="6">
        <f t="shared" si="0"/>
        <v>7611.9848475114031</v>
      </c>
      <c r="E25" s="6">
        <v>983.5346416728031</v>
      </c>
      <c r="F25" s="6">
        <v>2484.977241614486</v>
      </c>
      <c r="G25" s="6">
        <v>168.48569014000978</v>
      </c>
      <c r="H25" s="6">
        <v>74.656647375990275</v>
      </c>
      <c r="I25" s="6">
        <v>101.93730447803976</v>
      </c>
      <c r="J25" s="6">
        <v>272.64076345611164</v>
      </c>
      <c r="K25" s="6">
        <v>26.635712626579618</v>
      </c>
      <c r="L25" s="6">
        <v>54.046841254701171</v>
      </c>
      <c r="M25" s="6">
        <v>514.68570694316088</v>
      </c>
      <c r="N25" s="6">
        <v>980.11594174248671</v>
      </c>
      <c r="O25" s="6">
        <v>203.31985786511024</v>
      </c>
      <c r="P25" s="6">
        <v>1746.9484983419243</v>
      </c>
    </row>
    <row r="26" spans="1:16" x14ac:dyDescent="0.25">
      <c r="A26" s="1" t="s">
        <v>70</v>
      </c>
      <c r="B26" s="1" t="s">
        <v>206</v>
      </c>
      <c r="C26" s="1" t="s">
        <v>226</v>
      </c>
      <c r="D26" s="6">
        <f t="shared" si="0"/>
        <v>15346.780713936234</v>
      </c>
      <c r="E26" s="6">
        <v>1872.1435878681248</v>
      </c>
      <c r="F26" s="6">
        <v>6840.2225429098116</v>
      </c>
      <c r="G26" s="6">
        <v>510.16664772193747</v>
      </c>
      <c r="H26" s="6">
        <v>315.18831884473394</v>
      </c>
      <c r="I26" s="6">
        <v>774.74338128820864</v>
      </c>
      <c r="J26" s="6">
        <v>2370.7088952916583</v>
      </c>
      <c r="K26" s="6">
        <v>74.379395383087129</v>
      </c>
      <c r="L26" s="6">
        <v>200.79617283523521</v>
      </c>
      <c r="M26" s="6">
        <v>1856.5794220704447</v>
      </c>
      <c r="N26" s="6">
        <v>416.47499542855445</v>
      </c>
      <c r="O26" s="6">
        <v>115.37735429444062</v>
      </c>
      <c r="P26" s="6">
        <v>0</v>
      </c>
    </row>
    <row r="27" spans="1:16" s="10" customFormat="1" x14ac:dyDescent="0.25">
      <c r="A27" s="8" t="s">
        <v>88</v>
      </c>
      <c r="B27" s="8" t="s">
        <v>206</v>
      </c>
      <c r="C27" s="8" t="s">
        <v>227</v>
      </c>
      <c r="D27" s="6">
        <f t="shared" si="0"/>
        <v>14604.594673401105</v>
      </c>
      <c r="E27" s="9">
        <v>2059.6002826883064</v>
      </c>
      <c r="F27" s="9">
        <v>3479.6662103457988</v>
      </c>
      <c r="G27" s="9">
        <v>355.046875849424</v>
      </c>
      <c r="H27" s="9">
        <v>227.54876620392105</v>
      </c>
      <c r="I27" s="9">
        <v>315.70798100255507</v>
      </c>
      <c r="J27" s="9">
        <v>450.35385459343786</v>
      </c>
      <c r="K27" s="9">
        <v>37.586672135927607</v>
      </c>
      <c r="L27" s="9">
        <v>166.09667742397809</v>
      </c>
      <c r="M27" s="9">
        <v>1147.9440850437129</v>
      </c>
      <c r="N27" s="9">
        <v>2349.3254029049681</v>
      </c>
      <c r="O27" s="9">
        <v>1355.7906623900999</v>
      </c>
      <c r="P27" s="9">
        <v>2659.9272028189757</v>
      </c>
    </row>
    <row r="28" spans="1:16" x14ac:dyDescent="0.25">
      <c r="A28" s="1" t="s">
        <v>60</v>
      </c>
      <c r="B28" s="1" t="s">
        <v>206</v>
      </c>
      <c r="C28" s="1" t="s">
        <v>228</v>
      </c>
      <c r="D28" s="6">
        <f t="shared" si="0"/>
        <v>12115.428752168349</v>
      </c>
      <c r="E28" s="6">
        <v>1514.7781242741285</v>
      </c>
      <c r="F28" s="6">
        <v>3306.0607483332756</v>
      </c>
      <c r="G28" s="6">
        <v>117.1935772426029</v>
      </c>
      <c r="H28" s="6">
        <v>79.01434692576467</v>
      </c>
      <c r="I28" s="6">
        <v>182.39944055391092</v>
      </c>
      <c r="J28" s="6">
        <v>244.96745625003089</v>
      </c>
      <c r="K28" s="6">
        <v>18.835591050839415</v>
      </c>
      <c r="L28" s="6">
        <v>29.312849962687121</v>
      </c>
      <c r="M28" s="6">
        <v>417.12414069179562</v>
      </c>
      <c r="N28" s="6">
        <v>3524.7139757738096</v>
      </c>
      <c r="O28" s="6">
        <v>1050.2216533312246</v>
      </c>
      <c r="P28" s="6">
        <v>1630.8068477782774</v>
      </c>
    </row>
    <row r="29" spans="1:16" s="10" customFormat="1" x14ac:dyDescent="0.25">
      <c r="A29" s="8" t="s">
        <v>58</v>
      </c>
      <c r="B29" s="8" t="s">
        <v>206</v>
      </c>
      <c r="C29" s="8" t="s">
        <v>209</v>
      </c>
      <c r="D29" s="6">
        <f t="shared" si="0"/>
        <v>2705.7622452963533</v>
      </c>
      <c r="E29" s="9">
        <v>0.74526917165407247</v>
      </c>
      <c r="F29" s="9">
        <v>522.02003528661726</v>
      </c>
      <c r="G29" s="9">
        <v>1035.6953292182086</v>
      </c>
      <c r="H29" s="9">
        <v>300.96395724092258</v>
      </c>
      <c r="I29" s="9">
        <v>128.85817646273901</v>
      </c>
      <c r="J29" s="9">
        <v>0.83496834582861768</v>
      </c>
      <c r="K29" s="9">
        <v>71.697315943719332</v>
      </c>
      <c r="L29" s="9">
        <v>370.09978106482555</v>
      </c>
      <c r="M29" s="9">
        <v>258.66523675145669</v>
      </c>
      <c r="N29" s="9">
        <v>5.7746005545039854</v>
      </c>
      <c r="O29" s="9">
        <v>6.8112067133530685</v>
      </c>
      <c r="P29" s="9">
        <v>3.5963685425243272</v>
      </c>
    </row>
    <row r="30" spans="1:16" x14ac:dyDescent="0.25">
      <c r="A30" s="1" t="s">
        <v>82</v>
      </c>
      <c r="B30" s="1" t="s">
        <v>229</v>
      </c>
      <c r="C30" s="1" t="s">
        <v>207</v>
      </c>
      <c r="D30" s="6">
        <f t="shared" si="0"/>
        <v>2168.902309444853</v>
      </c>
      <c r="E30" s="6">
        <v>110.97295186885634</v>
      </c>
      <c r="F30" s="6">
        <v>1503.6529556248547</v>
      </c>
      <c r="G30" s="6">
        <v>29.67584744715656</v>
      </c>
      <c r="H30" s="6">
        <v>43.58910365073168</v>
      </c>
      <c r="I30" s="6">
        <v>59.614367682598356</v>
      </c>
      <c r="J30" s="6">
        <v>241.03403626515373</v>
      </c>
      <c r="K30" s="6">
        <v>12.606316996387323</v>
      </c>
      <c r="L30" s="6">
        <v>25.948513168234136</v>
      </c>
      <c r="M30" s="6">
        <v>83.620387164369404</v>
      </c>
      <c r="N30" s="6">
        <v>34.238397177070617</v>
      </c>
      <c r="O30" s="6">
        <v>23.949432399440553</v>
      </c>
      <c r="P30" s="6">
        <v>0</v>
      </c>
    </row>
    <row r="31" spans="1:16" x14ac:dyDescent="0.25">
      <c r="A31" s="1" t="s">
        <v>61</v>
      </c>
      <c r="B31" s="1" t="s">
        <v>229</v>
      </c>
      <c r="C31" s="1" t="s">
        <v>230</v>
      </c>
      <c r="D31" s="6">
        <f t="shared" si="0"/>
        <v>16974.657141586318</v>
      </c>
      <c r="E31" s="6">
        <v>924.35171960482944</v>
      </c>
      <c r="F31" s="6">
        <v>8909.8026618168151</v>
      </c>
      <c r="G31" s="6">
        <v>752.40433323613865</v>
      </c>
      <c r="H31" s="6">
        <v>468.75305792639227</v>
      </c>
      <c r="I31" s="6">
        <v>440.17608713916468</v>
      </c>
      <c r="J31" s="6">
        <v>2094.1636231547423</v>
      </c>
      <c r="K31" s="6">
        <v>160.48961416999848</v>
      </c>
      <c r="L31" s="6">
        <v>570.89175311228951</v>
      </c>
      <c r="M31" s="6">
        <v>1556.6928433402686</v>
      </c>
      <c r="N31" s="6">
        <v>882.95690980167342</v>
      </c>
      <c r="O31" s="6">
        <v>213.9745382840029</v>
      </c>
      <c r="P31" s="6">
        <v>0</v>
      </c>
    </row>
    <row r="32" spans="1:16" x14ac:dyDescent="0.25">
      <c r="A32" s="1" t="s">
        <v>62</v>
      </c>
      <c r="B32" s="1" t="s">
        <v>229</v>
      </c>
      <c r="C32" s="1" t="s">
        <v>231</v>
      </c>
      <c r="D32" s="6">
        <f t="shared" si="0"/>
        <v>10955.482028041492</v>
      </c>
      <c r="E32" s="6">
        <v>679.48508226130878</v>
      </c>
      <c r="F32" s="6">
        <v>6421.7993703760449</v>
      </c>
      <c r="G32" s="6">
        <v>367.63293022244403</v>
      </c>
      <c r="H32" s="6">
        <v>323.12088878785033</v>
      </c>
      <c r="I32" s="6">
        <v>249.66368987313621</v>
      </c>
      <c r="J32" s="6">
        <v>1212.8440321632079</v>
      </c>
      <c r="K32" s="6">
        <v>134.24358638549393</v>
      </c>
      <c r="L32" s="6">
        <v>293.61257864121814</v>
      </c>
      <c r="M32" s="6">
        <v>771.71955540839065</v>
      </c>
      <c r="N32" s="6">
        <v>408.41615474713728</v>
      </c>
      <c r="O32" s="6">
        <v>92.944159175261802</v>
      </c>
      <c r="P32" s="6">
        <v>0</v>
      </c>
    </row>
    <row r="33" spans="1:16" x14ac:dyDescent="0.25">
      <c r="A33" s="1" t="s">
        <v>76</v>
      </c>
      <c r="B33" s="1" t="s">
        <v>229</v>
      </c>
      <c r="C33" s="1" t="s">
        <v>232</v>
      </c>
      <c r="D33" s="6">
        <f t="shared" si="0"/>
        <v>25010.520502315372</v>
      </c>
      <c r="E33" s="6">
        <v>1923.0104327799825</v>
      </c>
      <c r="F33" s="6">
        <v>13086.506575468387</v>
      </c>
      <c r="G33" s="6">
        <v>202.07741310546942</v>
      </c>
      <c r="H33" s="6">
        <v>387.19822281966759</v>
      </c>
      <c r="I33" s="6">
        <v>493.51719604829424</v>
      </c>
      <c r="J33" s="6">
        <v>4650.9639572409224</v>
      </c>
      <c r="K33" s="6">
        <v>119.48918420701482</v>
      </c>
      <c r="L33" s="6">
        <v>219.99105479309884</v>
      </c>
      <c r="M33" s="6">
        <v>684.26706137598035</v>
      </c>
      <c r="N33" s="6">
        <v>1719.008317559787</v>
      </c>
      <c r="O33" s="6">
        <v>1524.49108691677</v>
      </c>
      <c r="P33" s="6">
        <v>0</v>
      </c>
    </row>
    <row r="34" spans="1:16" x14ac:dyDescent="0.25">
      <c r="A34" s="1" t="s">
        <v>95</v>
      </c>
      <c r="B34" s="1" t="s">
        <v>229</v>
      </c>
      <c r="C34" s="1" t="s">
        <v>233</v>
      </c>
      <c r="D34" s="6">
        <f t="shared" si="0"/>
        <v>12580.460900550053</v>
      </c>
      <c r="E34" s="6">
        <v>957.37089990758261</v>
      </c>
      <c r="F34" s="6">
        <v>6348.3925809145858</v>
      </c>
      <c r="G34" s="6">
        <v>229.80508344741355</v>
      </c>
      <c r="H34" s="6">
        <v>224.5291411118744</v>
      </c>
      <c r="I34" s="6">
        <v>407.46998907795177</v>
      </c>
      <c r="J34" s="6">
        <v>1999.012814873754</v>
      </c>
      <c r="K34" s="6">
        <v>47.399959474753267</v>
      </c>
      <c r="L34" s="6">
        <v>165.26566276075772</v>
      </c>
      <c r="M34" s="6">
        <v>886.16655876407879</v>
      </c>
      <c r="N34" s="6">
        <v>993.27379746272413</v>
      </c>
      <c r="O34" s="6">
        <v>321.77441275458011</v>
      </c>
      <c r="P34" s="6">
        <v>0</v>
      </c>
    </row>
    <row r="35" spans="1:16" x14ac:dyDescent="0.25">
      <c r="A35" s="1" t="s">
        <v>77</v>
      </c>
      <c r="B35" s="1" t="s">
        <v>229</v>
      </c>
      <c r="C35" s="1" t="s">
        <v>234</v>
      </c>
      <c r="D35" s="6">
        <f t="shared" si="0"/>
        <v>7722.2248854667569</v>
      </c>
      <c r="E35" s="6">
        <v>503.02011930237268</v>
      </c>
      <c r="F35" s="6">
        <v>4133.5232748353046</v>
      </c>
      <c r="G35" s="6">
        <v>85.108701561210424</v>
      </c>
      <c r="H35" s="6">
        <v>145.76659434722228</v>
      </c>
      <c r="I35" s="6">
        <v>206.53469603593896</v>
      </c>
      <c r="J35" s="6">
        <v>1552.1243630864424</v>
      </c>
      <c r="K35" s="6">
        <v>52.977864319497087</v>
      </c>
      <c r="L35" s="6">
        <v>103.78540399223101</v>
      </c>
      <c r="M35" s="6">
        <v>441.82007778870531</v>
      </c>
      <c r="N35" s="6">
        <v>275.34359972917275</v>
      </c>
      <c r="O35" s="6">
        <v>222.22019046865964</v>
      </c>
      <c r="P35" s="6">
        <v>0</v>
      </c>
    </row>
    <row r="36" spans="1:16" x14ac:dyDescent="0.25">
      <c r="A36" s="1" t="s">
        <v>63</v>
      </c>
      <c r="B36" s="1" t="s">
        <v>229</v>
      </c>
      <c r="C36" s="1" t="s">
        <v>235</v>
      </c>
      <c r="D36" s="6">
        <f t="shared" si="0"/>
        <v>2924.0598884073079</v>
      </c>
      <c r="E36" s="6">
        <v>237.19846992483059</v>
      </c>
      <c r="F36" s="6">
        <v>798.77238155014004</v>
      </c>
      <c r="G36" s="6">
        <v>24.645033433328557</v>
      </c>
      <c r="H36" s="6">
        <v>36.374868416500696</v>
      </c>
      <c r="I36" s="6">
        <v>41.634254706117829</v>
      </c>
      <c r="J36" s="6">
        <v>572.81843206831957</v>
      </c>
      <c r="K36" s="6">
        <v>11.6564447497566</v>
      </c>
      <c r="L36" s="6">
        <v>21.388187384787216</v>
      </c>
      <c r="M36" s="6">
        <v>57.727472657813713</v>
      </c>
      <c r="N36" s="6">
        <v>412.93224870640444</v>
      </c>
      <c r="O36" s="6">
        <v>708.91209480930888</v>
      </c>
      <c r="P36" s="6">
        <v>0</v>
      </c>
    </row>
    <row r="37" spans="1:16" x14ac:dyDescent="0.25">
      <c r="A37" s="1" t="s">
        <v>78</v>
      </c>
      <c r="B37" s="1" t="s">
        <v>229</v>
      </c>
      <c r="C37" s="1" t="s">
        <v>236</v>
      </c>
      <c r="D37" s="6">
        <f t="shared" si="0"/>
        <v>445.4895894594822</v>
      </c>
      <c r="E37" s="6">
        <v>29.337807584151662</v>
      </c>
      <c r="F37" s="6">
        <v>275.10909692947126</v>
      </c>
      <c r="G37" s="6">
        <v>1.5614575250935292</v>
      </c>
      <c r="H37" s="6">
        <v>10.417459462398007</v>
      </c>
      <c r="I37" s="6">
        <v>9.5941050592311079</v>
      </c>
      <c r="J37" s="6">
        <v>64.288856051358337</v>
      </c>
      <c r="K37" s="6">
        <v>4.3132206204316432</v>
      </c>
      <c r="L37" s="6">
        <v>1.0069535392872497</v>
      </c>
      <c r="M37" s="6">
        <v>10.383111844738883</v>
      </c>
      <c r="N37" s="6">
        <v>39.477520843320498</v>
      </c>
      <c r="O37" s="6">
        <v>0</v>
      </c>
      <c r="P37" s="6">
        <v>0</v>
      </c>
    </row>
    <row r="38" spans="1:16" x14ac:dyDescent="0.25">
      <c r="A38" s="1" t="s">
        <v>17</v>
      </c>
      <c r="B38" s="1" t="s">
        <v>229</v>
      </c>
      <c r="C38" s="1" t="s">
        <v>237</v>
      </c>
      <c r="D38" s="6">
        <f t="shared" si="0"/>
        <v>9315.3131069520568</v>
      </c>
      <c r="E38" s="6">
        <v>632.38708529576013</v>
      </c>
      <c r="F38" s="6">
        <v>4286.5137415181152</v>
      </c>
      <c r="G38" s="6">
        <v>92.916977607330125</v>
      </c>
      <c r="H38" s="6">
        <v>126.88182936894283</v>
      </c>
      <c r="I38" s="6">
        <v>172.15742575725378</v>
      </c>
      <c r="J38" s="6">
        <v>1456.8314693367204</v>
      </c>
      <c r="K38" s="6">
        <v>62.356246571415859</v>
      </c>
      <c r="L38" s="6">
        <v>57.307146775524728</v>
      </c>
      <c r="M38" s="6">
        <v>246.80937813514674</v>
      </c>
      <c r="N38" s="6">
        <v>1499.417573130773</v>
      </c>
      <c r="O38" s="6">
        <v>681.73423345507376</v>
      </c>
      <c r="P38" s="6">
        <v>0</v>
      </c>
    </row>
    <row r="39" spans="1:16" x14ac:dyDescent="0.25">
      <c r="A39" s="1" t="s">
        <v>99</v>
      </c>
      <c r="B39" s="1" t="s">
        <v>229</v>
      </c>
      <c r="C39" s="1" t="s">
        <v>238</v>
      </c>
      <c r="D39" s="6">
        <f t="shared" si="0"/>
        <v>1500.3200011861047</v>
      </c>
      <c r="E39" s="6">
        <v>169.19315222172253</v>
      </c>
      <c r="F39" s="6">
        <v>470.64959005253456</v>
      </c>
      <c r="G39" s="6">
        <v>16.033912712572217</v>
      </c>
      <c r="H39" s="6">
        <v>21.220897189425877</v>
      </c>
      <c r="I39" s="6">
        <v>33.408370934502301</v>
      </c>
      <c r="J39" s="6">
        <v>200.17766861220798</v>
      </c>
      <c r="K39" s="6">
        <v>5.7733650286889091</v>
      </c>
      <c r="L39" s="6">
        <v>5.8074655411850173</v>
      </c>
      <c r="M39" s="6">
        <v>63.479586642483305</v>
      </c>
      <c r="N39" s="6">
        <v>345.42830737905439</v>
      </c>
      <c r="O39" s="6">
        <v>169.14768487172771</v>
      </c>
      <c r="P39" s="6">
        <v>0</v>
      </c>
    </row>
    <row r="40" spans="1:16" x14ac:dyDescent="0.25">
      <c r="A40" s="1" t="s">
        <v>73</v>
      </c>
      <c r="B40" s="1" t="s">
        <v>229</v>
      </c>
      <c r="C40" s="1" t="s">
        <v>239</v>
      </c>
      <c r="D40" s="6">
        <f t="shared" si="0"/>
        <v>1560.0038054195099</v>
      </c>
      <c r="E40" s="6">
        <v>191.97056483298161</v>
      </c>
      <c r="F40" s="6">
        <v>544.4220951552561</v>
      </c>
      <c r="G40" s="6">
        <v>18.276639172098861</v>
      </c>
      <c r="H40" s="6">
        <v>18.951236267130565</v>
      </c>
      <c r="I40" s="6">
        <v>32.459240003360627</v>
      </c>
      <c r="J40" s="6">
        <v>241.62758286671641</v>
      </c>
      <c r="K40" s="6">
        <v>4.9322190537849098</v>
      </c>
      <c r="L40" s="6">
        <v>10.461691286577741</v>
      </c>
      <c r="M40" s="6">
        <v>74.145633898874678</v>
      </c>
      <c r="N40" s="6">
        <v>247.00360279327674</v>
      </c>
      <c r="O40" s="6">
        <v>175.75330008945207</v>
      </c>
      <c r="P40" s="6">
        <v>0</v>
      </c>
    </row>
    <row r="41" spans="1:16" x14ac:dyDescent="0.25">
      <c r="A41" s="1" t="s">
        <v>75</v>
      </c>
      <c r="B41" s="1" t="s">
        <v>229</v>
      </c>
      <c r="C41" s="1" t="s">
        <v>240</v>
      </c>
      <c r="D41" s="6">
        <f t="shared" si="0"/>
        <v>28.288599061988801</v>
      </c>
      <c r="E41" s="6">
        <v>1.0909692947124436</v>
      </c>
      <c r="F41" s="6">
        <v>17.38903742654799</v>
      </c>
      <c r="G41" s="6">
        <v>1.6027240873170803</v>
      </c>
      <c r="H41" s="6">
        <v>0.48160796271677297</v>
      </c>
      <c r="I41" s="6">
        <v>0.43441087658085525</v>
      </c>
      <c r="J41" s="6">
        <v>3.5694340797556623</v>
      </c>
      <c r="K41" s="6">
        <v>0.47740717494551332</v>
      </c>
      <c r="L41" s="6">
        <v>0</v>
      </c>
      <c r="M41" s="6">
        <v>2.6333997222537966</v>
      </c>
      <c r="N41" s="6">
        <v>0.60960843715868596</v>
      </c>
      <c r="O41" s="6">
        <v>0</v>
      </c>
      <c r="P41" s="6">
        <v>0</v>
      </c>
    </row>
    <row r="42" spans="1:16" x14ac:dyDescent="0.25">
      <c r="A42" s="1" t="s">
        <v>81</v>
      </c>
      <c r="B42" s="1" t="s">
        <v>229</v>
      </c>
      <c r="C42" s="1" t="s">
        <v>241</v>
      </c>
      <c r="D42" s="6">
        <f t="shared" si="0"/>
        <v>28134.490691548512</v>
      </c>
      <c r="E42" s="6">
        <v>1612.6391819830683</v>
      </c>
      <c r="F42" s="6">
        <v>12975.928497650029</v>
      </c>
      <c r="G42" s="6">
        <v>215.53772554523755</v>
      </c>
      <c r="H42" s="6">
        <v>518.48198356256455</v>
      </c>
      <c r="I42" s="6">
        <v>527.58731460935144</v>
      </c>
      <c r="J42" s="6">
        <v>4871.7400651369207</v>
      </c>
      <c r="K42" s="6">
        <v>208.46755262104446</v>
      </c>
      <c r="L42" s="6">
        <v>143.97434059987248</v>
      </c>
      <c r="M42" s="6">
        <v>537.8451441364416</v>
      </c>
      <c r="N42" s="6">
        <v>3526.092328373109</v>
      </c>
      <c r="O42" s="6">
        <v>2996.1965573308689</v>
      </c>
      <c r="P42" s="6">
        <v>0</v>
      </c>
    </row>
    <row r="43" spans="1:16" x14ac:dyDescent="0.25">
      <c r="A43" s="1" t="s">
        <v>97</v>
      </c>
      <c r="B43" s="1" t="s">
        <v>229</v>
      </c>
      <c r="C43" s="1" t="s">
        <v>242</v>
      </c>
      <c r="D43" s="6">
        <f t="shared" si="0"/>
        <v>1135.1203155038722</v>
      </c>
      <c r="E43" s="6">
        <v>53.186668182245</v>
      </c>
      <c r="F43" s="6">
        <v>608.71959988731999</v>
      </c>
      <c r="G43" s="6">
        <v>3.1804905531696179</v>
      </c>
      <c r="H43" s="6">
        <v>15.138403601804855</v>
      </c>
      <c r="I43" s="6">
        <v>11.550683739986063</v>
      </c>
      <c r="J43" s="6">
        <v>141.10989755019941</v>
      </c>
      <c r="K43" s="6">
        <v>10.195559026010288</v>
      </c>
      <c r="L43" s="6">
        <v>1.7697671775154069</v>
      </c>
      <c r="M43" s="6">
        <v>44.004734534923372</v>
      </c>
      <c r="N43" s="6">
        <v>180.38676900115149</v>
      </c>
      <c r="O43" s="6">
        <v>65.877742249546557</v>
      </c>
      <c r="P43" s="6">
        <v>0</v>
      </c>
    </row>
    <row r="44" spans="1:16" x14ac:dyDescent="0.25">
      <c r="A44" s="1" t="s">
        <v>80</v>
      </c>
      <c r="B44" s="1" t="s">
        <v>229</v>
      </c>
      <c r="C44" s="1" t="s">
        <v>243</v>
      </c>
      <c r="D44" s="6">
        <f t="shared" si="0"/>
        <v>3413.3884048373297</v>
      </c>
      <c r="E44" s="6">
        <v>125.25933686858453</v>
      </c>
      <c r="F44" s="6">
        <v>2321.1344103823703</v>
      </c>
      <c r="G44" s="6">
        <v>25.92429686225864</v>
      </c>
      <c r="H44" s="6">
        <v>39.61194605200081</v>
      </c>
      <c r="I44" s="6">
        <v>47.610493073642282</v>
      </c>
      <c r="J44" s="6">
        <v>305.046875849424</v>
      </c>
      <c r="K44" s="6">
        <v>19.289770340461494</v>
      </c>
      <c r="L44" s="6">
        <v>10.5014752178232</v>
      </c>
      <c r="M44" s="6">
        <v>106.07038543463327</v>
      </c>
      <c r="N44" s="6">
        <v>293.61480258768523</v>
      </c>
      <c r="O44" s="6">
        <v>119.32461216844665</v>
      </c>
      <c r="P44" s="6">
        <v>0</v>
      </c>
    </row>
    <row r="45" spans="1:16" x14ac:dyDescent="0.25">
      <c r="A45" s="1" t="s">
        <v>98</v>
      </c>
      <c r="B45" s="1" t="s">
        <v>229</v>
      </c>
      <c r="C45" s="1" t="s">
        <v>244</v>
      </c>
      <c r="D45" s="6">
        <f t="shared" si="0"/>
        <v>33515.952615113936</v>
      </c>
      <c r="E45" s="6">
        <v>2166.9815610127357</v>
      </c>
      <c r="F45" s="6">
        <v>20516.441883336709</v>
      </c>
      <c r="G45" s="6">
        <v>419.74913883850689</v>
      </c>
      <c r="H45" s="6">
        <v>623.81055929782599</v>
      </c>
      <c r="I45" s="6">
        <v>960.83012508463344</v>
      </c>
      <c r="J45" s="6">
        <v>4142.4390762220582</v>
      </c>
      <c r="K45" s="6">
        <v>296.31961570205044</v>
      </c>
      <c r="L45" s="6">
        <v>197.48990575409081</v>
      </c>
      <c r="M45" s="6">
        <v>1823.5679020277448</v>
      </c>
      <c r="N45" s="6">
        <v>1927.9685978758839</v>
      </c>
      <c r="O45" s="6">
        <v>440.35424996169871</v>
      </c>
      <c r="P45" s="6">
        <v>0</v>
      </c>
    </row>
    <row r="46" spans="1:16" x14ac:dyDescent="0.25">
      <c r="A46" s="1" t="s">
        <v>79</v>
      </c>
      <c r="B46" s="1" t="s">
        <v>229</v>
      </c>
      <c r="C46" s="1" t="s">
        <v>245</v>
      </c>
      <c r="D46" s="6">
        <f t="shared" si="0"/>
        <v>15131.024794532055</v>
      </c>
      <c r="E46" s="6">
        <v>979.83374764632333</v>
      </c>
      <c r="F46" s="6">
        <v>8235.0417360620322</v>
      </c>
      <c r="G46" s="6">
        <v>250.10353706330341</v>
      </c>
      <c r="H46" s="6">
        <v>331.72583187953126</v>
      </c>
      <c r="I46" s="6">
        <v>479.262440509432</v>
      </c>
      <c r="J46" s="6">
        <v>2281.7206426711077</v>
      </c>
      <c r="K46" s="6">
        <v>155.0728218915406</v>
      </c>
      <c r="L46" s="6">
        <v>115.16929174718176</v>
      </c>
      <c r="M46" s="6">
        <v>1151.9803007764044</v>
      </c>
      <c r="N46" s="6">
        <v>846.09054921593531</v>
      </c>
      <c r="O46" s="6">
        <v>305.02389506926357</v>
      </c>
      <c r="P46" s="6">
        <v>0</v>
      </c>
    </row>
    <row r="47" spans="1:16" x14ac:dyDescent="0.25">
      <c r="A47" s="1" t="s">
        <v>74</v>
      </c>
      <c r="B47" s="1" t="s">
        <v>229</v>
      </c>
      <c r="C47" s="1" t="s">
        <v>246</v>
      </c>
      <c r="D47" s="6">
        <f t="shared" si="0"/>
        <v>2421.3096079429479</v>
      </c>
      <c r="E47" s="6">
        <v>46.968266754965576</v>
      </c>
      <c r="F47" s="6">
        <v>1681.7441176615944</v>
      </c>
      <c r="G47" s="6">
        <v>6.5569355006103498</v>
      </c>
      <c r="H47" s="6">
        <v>19.68118491867769</v>
      </c>
      <c r="I47" s="6">
        <v>118.22277024656152</v>
      </c>
      <c r="J47" s="6">
        <v>89.961599857667423</v>
      </c>
      <c r="K47" s="6">
        <v>13.80477703701141</v>
      </c>
      <c r="L47" s="6">
        <v>1.9778297247742693</v>
      </c>
      <c r="M47" s="6">
        <v>111.24476754817314</v>
      </c>
      <c r="N47" s="6">
        <v>294.81153289216826</v>
      </c>
      <c r="O47" s="6">
        <v>36.335825800744281</v>
      </c>
      <c r="P47" s="6">
        <v>0</v>
      </c>
    </row>
    <row r="48" spans="1:16" x14ac:dyDescent="0.25">
      <c r="A48" s="1" t="s">
        <v>96</v>
      </c>
      <c r="B48" s="1" t="s">
        <v>229</v>
      </c>
      <c r="C48" s="1" t="s">
        <v>247</v>
      </c>
      <c r="D48" s="6">
        <f t="shared" si="0"/>
        <v>356.62958441853681</v>
      </c>
      <c r="E48" s="6">
        <v>16.456462541328339</v>
      </c>
      <c r="F48" s="6">
        <v>206.1277138324528</v>
      </c>
      <c r="G48" s="6">
        <v>1.4897970278190993</v>
      </c>
      <c r="H48" s="6">
        <v>3.4592251770508491</v>
      </c>
      <c r="I48" s="6">
        <v>4.2593516948943133</v>
      </c>
      <c r="J48" s="6">
        <v>57.976554662133111</v>
      </c>
      <c r="K48" s="6">
        <v>0.83818071294781626</v>
      </c>
      <c r="L48" s="6">
        <v>0.87104569962884804</v>
      </c>
      <c r="M48" s="6">
        <v>6.1983859090751841</v>
      </c>
      <c r="N48" s="6">
        <v>37.320539875360154</v>
      </c>
      <c r="O48" s="6">
        <v>21.632327285846308</v>
      </c>
      <c r="P48" s="6">
        <v>0</v>
      </c>
    </row>
    <row r="49" spans="1:16" x14ac:dyDescent="0.25">
      <c r="A49" s="1" t="s">
        <v>5</v>
      </c>
      <c r="B49" s="1" t="s">
        <v>248</v>
      </c>
      <c r="C49" s="1" t="s">
        <v>249</v>
      </c>
      <c r="D49" s="6">
        <f t="shared" si="0"/>
        <v>16852.544441863567</v>
      </c>
      <c r="E49" s="6">
        <v>1179.0150882412536</v>
      </c>
      <c r="F49" s="6">
        <v>5458.5078307626154</v>
      </c>
      <c r="G49" s="6">
        <v>240.58949407688922</v>
      </c>
      <c r="H49" s="6">
        <v>244.18685104006562</v>
      </c>
      <c r="I49" s="6">
        <v>529.62173141645621</v>
      </c>
      <c r="J49" s="6">
        <v>2090.3557325926768</v>
      </c>
      <c r="K49" s="6">
        <v>89.822232545726806</v>
      </c>
      <c r="L49" s="6">
        <v>128.87374408800898</v>
      </c>
      <c r="M49" s="6">
        <v>1049.402993926155</v>
      </c>
      <c r="N49" s="6">
        <v>4701.3840360180484</v>
      </c>
      <c r="O49" s="6">
        <v>1140.7847071556712</v>
      </c>
      <c r="P49" s="6">
        <v>0</v>
      </c>
    </row>
    <row r="50" spans="1:16" x14ac:dyDescent="0.25">
      <c r="A50" s="1" t="s">
        <v>10</v>
      </c>
      <c r="B50" s="1" t="s">
        <v>248</v>
      </c>
      <c r="C50" s="1" t="s">
        <v>250</v>
      </c>
      <c r="D50" s="6">
        <f t="shared" si="0"/>
        <v>33398.999224089785</v>
      </c>
      <c r="E50" s="6">
        <v>2403.2380660561521</v>
      </c>
      <c r="F50" s="6">
        <v>20871.960977152656</v>
      </c>
      <c r="G50" s="6">
        <v>413.96712512911245</v>
      </c>
      <c r="H50" s="6">
        <v>629.45814779854004</v>
      </c>
      <c r="I50" s="6">
        <v>1095.5909025763183</v>
      </c>
      <c r="J50" s="6">
        <v>4650.6953539287251</v>
      </c>
      <c r="K50" s="6">
        <v>236.51398862327829</v>
      </c>
      <c r="L50" s="6">
        <v>351.93952842450688</v>
      </c>
      <c r="M50" s="6">
        <v>2511.5370929560199</v>
      </c>
      <c r="N50" s="6">
        <v>152.4021092896715</v>
      </c>
      <c r="O50" s="6">
        <v>81.695932154806442</v>
      </c>
      <c r="P50" s="6">
        <v>0</v>
      </c>
    </row>
    <row r="51" spans="1:16" x14ac:dyDescent="0.25">
      <c r="A51" s="1" t="s">
        <v>18</v>
      </c>
      <c r="B51" s="1" t="s">
        <v>248</v>
      </c>
      <c r="C51" s="1" t="s">
        <v>251</v>
      </c>
      <c r="D51" s="6">
        <f t="shared" si="0"/>
        <v>2798.3720711860556</v>
      </c>
      <c r="E51" s="6">
        <v>202.0561620614501</v>
      </c>
      <c r="F51" s="6">
        <v>1428.2087840943348</v>
      </c>
      <c r="G51" s="6">
        <v>50.662983152369982</v>
      </c>
      <c r="H51" s="6">
        <v>48.776088127585339</v>
      </c>
      <c r="I51" s="6">
        <v>107.89352732735998</v>
      </c>
      <c r="J51" s="6">
        <v>427.04195351457673</v>
      </c>
      <c r="K51" s="6">
        <v>15.194990684135353</v>
      </c>
      <c r="L51" s="6">
        <v>54.517329485082257</v>
      </c>
      <c r="M51" s="6">
        <v>238.98083946565978</v>
      </c>
      <c r="N51" s="6">
        <v>139.33716511072782</v>
      </c>
      <c r="O51" s="6">
        <v>85.702248162773117</v>
      </c>
      <c r="P51" s="6">
        <v>0</v>
      </c>
    </row>
    <row r="52" spans="1:16" x14ac:dyDescent="0.25">
      <c r="A52" s="1" t="s">
        <v>35</v>
      </c>
      <c r="B52" s="1" t="s">
        <v>248</v>
      </c>
      <c r="C52" s="1" t="s">
        <v>252</v>
      </c>
      <c r="D52" s="6">
        <f t="shared" si="0"/>
        <v>16915.705015740601</v>
      </c>
      <c r="E52" s="6">
        <v>1391.199843829537</v>
      </c>
      <c r="F52" s="6">
        <v>9506.4647652748044</v>
      </c>
      <c r="G52" s="6">
        <v>670.59695665281231</v>
      </c>
      <c r="H52" s="6">
        <v>478.03086837696384</v>
      </c>
      <c r="I52" s="6">
        <v>499.46575863756095</v>
      </c>
      <c r="J52" s="6">
        <v>1642.8697805211941</v>
      </c>
      <c r="K52" s="6">
        <v>198.52502928196182</v>
      </c>
      <c r="L52" s="6">
        <v>603.21903895859998</v>
      </c>
      <c r="M52" s="6">
        <v>1736.8199048150911</v>
      </c>
      <c r="N52" s="6">
        <v>162.62756804040663</v>
      </c>
      <c r="O52" s="6">
        <v>25.885501351665241</v>
      </c>
      <c r="P52" s="6">
        <v>0</v>
      </c>
    </row>
    <row r="53" spans="1:16" x14ac:dyDescent="0.25">
      <c r="A53" s="1" t="s">
        <v>34</v>
      </c>
      <c r="B53" s="1" t="s">
        <v>248</v>
      </c>
      <c r="C53" s="1" t="s">
        <v>253</v>
      </c>
      <c r="D53" s="6">
        <f t="shared" si="0"/>
        <v>33944.315592829997</v>
      </c>
      <c r="E53" s="6">
        <v>1877.1818150368433</v>
      </c>
      <c r="F53" s="6">
        <v>20619.138294875531</v>
      </c>
      <c r="G53" s="6">
        <v>377.8927365908383</v>
      </c>
      <c r="H53" s="6">
        <v>391.00981995917823</v>
      </c>
      <c r="I53" s="6">
        <v>1028.0377873215282</v>
      </c>
      <c r="J53" s="6">
        <v>5426.864779112695</v>
      </c>
      <c r="K53" s="6">
        <v>184.76151880717396</v>
      </c>
      <c r="L53" s="6">
        <v>353.32603549418559</v>
      </c>
      <c r="M53" s="6">
        <v>966.80142134889763</v>
      </c>
      <c r="N53" s="6">
        <v>2002.2639775035459</v>
      </c>
      <c r="O53" s="6">
        <v>717.03740677957728</v>
      </c>
      <c r="P53" s="6">
        <v>0</v>
      </c>
    </row>
    <row r="54" spans="1:16" x14ac:dyDescent="0.25">
      <c r="A54" s="1" t="s">
        <v>4</v>
      </c>
      <c r="B54" s="1" t="s">
        <v>248</v>
      </c>
      <c r="C54" s="1" t="s">
        <v>254</v>
      </c>
      <c r="D54" s="6">
        <f t="shared" si="0"/>
        <v>8695.7030883203261</v>
      </c>
      <c r="E54" s="6">
        <v>279.30321286132954</v>
      </c>
      <c r="F54" s="6">
        <v>6627.7437321775396</v>
      </c>
      <c r="G54" s="6">
        <v>99.461804954952726</v>
      </c>
      <c r="H54" s="6">
        <v>69.41974765620752</v>
      </c>
      <c r="I54" s="6">
        <v>230.3415487563197</v>
      </c>
      <c r="J54" s="6">
        <v>425.74489851390956</v>
      </c>
      <c r="K54" s="6">
        <v>29.021265870329092</v>
      </c>
      <c r="L54" s="6">
        <v>117.85013566073449</v>
      </c>
      <c r="M54" s="6">
        <v>438.06556194185117</v>
      </c>
      <c r="N54" s="6">
        <v>223.76459773750511</v>
      </c>
      <c r="O54" s="6">
        <v>154.98658218964826</v>
      </c>
      <c r="P54" s="6">
        <v>0</v>
      </c>
    </row>
    <row r="55" spans="1:16" x14ac:dyDescent="0.25">
      <c r="A55" s="1" t="s">
        <v>45</v>
      </c>
      <c r="B55" s="1" t="s">
        <v>248</v>
      </c>
      <c r="C55" s="1" t="s">
        <v>255</v>
      </c>
      <c r="D55" s="6">
        <f t="shared" si="0"/>
        <v>11754.418981630204</v>
      </c>
      <c r="E55" s="6">
        <v>185.45909668236607</v>
      </c>
      <c r="F55" s="6">
        <v>10214.074615875024</v>
      </c>
      <c r="G55" s="6">
        <v>83.8855310042848</v>
      </c>
      <c r="H55" s="6">
        <v>68.974711257617017</v>
      </c>
      <c r="I55" s="6">
        <v>210.94725293190274</v>
      </c>
      <c r="J55" s="6">
        <v>320.91448678728693</v>
      </c>
      <c r="K55" s="6">
        <v>65.788784390861068</v>
      </c>
      <c r="L55" s="6">
        <v>127.00142826784223</v>
      </c>
      <c r="M55" s="6">
        <v>227.02737430995882</v>
      </c>
      <c r="N55" s="6">
        <v>45.304013482057691</v>
      </c>
      <c r="O55" s="6">
        <v>205.04168664100067</v>
      </c>
      <c r="P55" s="6">
        <v>0</v>
      </c>
    </row>
    <row r="56" spans="1:16" x14ac:dyDescent="0.25">
      <c r="A56" s="1" t="s">
        <v>48</v>
      </c>
      <c r="B56" s="1" t="s">
        <v>248</v>
      </c>
      <c r="C56" s="1" t="s">
        <v>256</v>
      </c>
      <c r="D56" s="6">
        <f>SUM(F56:P56)</f>
        <v>31028.695828370641</v>
      </c>
      <c r="E56" s="6">
        <v>2558.5614525829901</v>
      </c>
      <c r="F56" s="6">
        <v>21989.217813316991</v>
      </c>
      <c r="G56" s="6">
        <v>415.99561141230481</v>
      </c>
      <c r="H56" s="6">
        <v>614.88215554775798</v>
      </c>
      <c r="I56" s="6">
        <v>1111.4384979959771</v>
      </c>
      <c r="J56" s="6">
        <v>2992.9525607508044</v>
      </c>
      <c r="K56" s="6">
        <v>273.95585713367893</v>
      </c>
      <c r="L56" s="6">
        <v>584.77313274983567</v>
      </c>
      <c r="M56" s="6">
        <v>2098.4644885170228</v>
      </c>
      <c r="N56" s="6">
        <v>578.86954330023775</v>
      </c>
      <c r="O56" s="6">
        <v>368.14616764602681</v>
      </c>
      <c r="P56" s="6">
        <v>0</v>
      </c>
    </row>
    <row r="57" spans="1:16" x14ac:dyDescent="0.25">
      <c r="A57" s="1" t="s">
        <v>30</v>
      </c>
      <c r="B57" s="1" t="s">
        <v>248</v>
      </c>
      <c r="C57" s="1" t="s">
        <v>257</v>
      </c>
      <c r="D57" s="6">
        <f t="shared" si="0"/>
        <v>4378.8403848910011</v>
      </c>
      <c r="E57" s="6">
        <v>207.79740341894703</v>
      </c>
      <c r="F57" s="6">
        <v>2529.651878246344</v>
      </c>
      <c r="G57" s="6">
        <v>36.886870314268343</v>
      </c>
      <c r="H57" s="6">
        <v>48.474125618380668</v>
      </c>
      <c r="I57" s="6">
        <v>184.39481474525928</v>
      </c>
      <c r="J57" s="6">
        <v>678.26981906959963</v>
      </c>
      <c r="K57" s="6">
        <v>22.910602294124331</v>
      </c>
      <c r="L57" s="6">
        <v>80.73741122747019</v>
      </c>
      <c r="M57" s="6">
        <v>375.88772529813235</v>
      </c>
      <c r="N57" s="6">
        <v>156.33182269710343</v>
      </c>
      <c r="O57" s="6">
        <v>57.497911961372516</v>
      </c>
      <c r="P57" s="6">
        <v>0</v>
      </c>
    </row>
    <row r="58" spans="1:16" x14ac:dyDescent="0.25">
      <c r="A58" s="1" t="s">
        <v>15</v>
      </c>
      <c r="B58" s="1" t="s">
        <v>248</v>
      </c>
      <c r="C58" s="1" t="s">
        <v>258</v>
      </c>
      <c r="D58" s="6">
        <f t="shared" si="0"/>
        <v>31828.383734549741</v>
      </c>
      <c r="E58" s="6">
        <v>974.44784351324233</v>
      </c>
      <c r="F58" s="6">
        <v>25213.995048012534</v>
      </c>
      <c r="G58" s="6">
        <v>280.3398190201786</v>
      </c>
      <c r="H58" s="6">
        <v>309.09519973510328</v>
      </c>
      <c r="I58" s="6">
        <v>808.07811488413233</v>
      </c>
      <c r="J58" s="6">
        <v>1406.1746638134257</v>
      </c>
      <c r="K58" s="6">
        <v>127.63797116776958</v>
      </c>
      <c r="L58" s="6">
        <v>619.43753922794463</v>
      </c>
      <c r="M58" s="6">
        <v>990.25911447393776</v>
      </c>
      <c r="N58" s="6">
        <v>571.90710822711924</v>
      </c>
      <c r="O58" s="6">
        <v>527.01131247436285</v>
      </c>
      <c r="P58" s="6">
        <v>0</v>
      </c>
    </row>
    <row r="59" spans="1:16" x14ac:dyDescent="0.25">
      <c r="A59" s="1" t="s">
        <v>7</v>
      </c>
      <c r="B59" s="1" t="s">
        <v>248</v>
      </c>
      <c r="C59" s="1" t="s">
        <v>259</v>
      </c>
      <c r="D59" s="6">
        <f t="shared" si="0"/>
        <v>26356.270293511512</v>
      </c>
      <c r="E59" s="6">
        <v>794.67661347316186</v>
      </c>
      <c r="F59" s="6">
        <v>21582.927010076946</v>
      </c>
      <c r="G59" s="6">
        <v>263.88360358401326</v>
      </c>
      <c r="H59" s="6">
        <v>306.59029469761742</v>
      </c>
      <c r="I59" s="6">
        <v>395.53233865268379</v>
      </c>
      <c r="J59" s="6">
        <v>892.41584833673517</v>
      </c>
      <c r="K59" s="6">
        <v>193.02916335133907</v>
      </c>
      <c r="L59" s="6">
        <v>554.93147773829583</v>
      </c>
      <c r="M59" s="6">
        <v>849.53791334516143</v>
      </c>
      <c r="N59" s="6">
        <v>198.49315271593284</v>
      </c>
      <c r="O59" s="6">
        <v>324.25287753962328</v>
      </c>
      <c r="P59" s="6">
        <v>0</v>
      </c>
    </row>
    <row r="60" spans="1:16" x14ac:dyDescent="0.25">
      <c r="A60" s="1" t="s">
        <v>16</v>
      </c>
      <c r="B60" s="1" t="s">
        <v>248</v>
      </c>
      <c r="C60" s="1" t="s">
        <v>260</v>
      </c>
      <c r="D60" s="6">
        <f t="shared" si="0"/>
        <v>14886.325941594223</v>
      </c>
      <c r="E60" s="6">
        <v>998.97797304576875</v>
      </c>
      <c r="F60" s="6">
        <v>9514.4549107209041</v>
      </c>
      <c r="G60" s="6">
        <v>273.68799513697036</v>
      </c>
      <c r="H60" s="6">
        <v>311.01150027428673</v>
      </c>
      <c r="I60" s="6">
        <v>455.06689136762822</v>
      </c>
      <c r="J60" s="6">
        <v>1592.7561121462072</v>
      </c>
      <c r="K60" s="6">
        <v>187.36674854084401</v>
      </c>
      <c r="L60" s="6">
        <v>392.67530875790118</v>
      </c>
      <c r="M60" s="6">
        <v>772.96125885254241</v>
      </c>
      <c r="N60" s="6">
        <v>232.33791136832014</v>
      </c>
      <c r="O60" s="6">
        <v>155.0293313828499</v>
      </c>
      <c r="P60" s="6">
        <v>0</v>
      </c>
    </row>
    <row r="61" spans="1:16" x14ac:dyDescent="0.25">
      <c r="A61" s="1" t="s">
        <v>43</v>
      </c>
      <c r="B61" s="1" t="s">
        <v>248</v>
      </c>
      <c r="C61" s="1" t="s">
        <v>261</v>
      </c>
      <c r="D61" s="6">
        <f t="shared" si="0"/>
        <v>19090.567007507059</v>
      </c>
      <c r="E61" s="6">
        <v>2615.8510548919407</v>
      </c>
      <c r="F61" s="6">
        <v>8463.4983666348726</v>
      </c>
      <c r="G61" s="6">
        <v>843.57600707709184</v>
      </c>
      <c r="H61" s="6">
        <v>478.86484830214039</v>
      </c>
      <c r="I61" s="6">
        <v>844.87429760357406</v>
      </c>
      <c r="J61" s="6">
        <v>1903.4866538501456</v>
      </c>
      <c r="K61" s="6">
        <v>179.1638455493889</v>
      </c>
      <c r="L61" s="6">
        <v>760.06904118254647</v>
      </c>
      <c r="M61" s="6">
        <v>2123.2708816218005</v>
      </c>
      <c r="N61" s="6">
        <v>718.72241688617839</v>
      </c>
      <c r="O61" s="6">
        <v>159.1895939073751</v>
      </c>
      <c r="P61" s="6">
        <v>0</v>
      </c>
    </row>
    <row r="62" spans="1:16" x14ac:dyDescent="0.25">
      <c r="A62" s="1" t="s">
        <v>40</v>
      </c>
      <c r="B62" s="1" t="s">
        <v>248</v>
      </c>
      <c r="C62" s="1" t="s">
        <v>262</v>
      </c>
      <c r="D62" s="6">
        <f t="shared" si="0"/>
        <v>15262.2895281774</v>
      </c>
      <c r="E62" s="6">
        <v>685.7954068092298</v>
      </c>
      <c r="F62" s="6">
        <v>9048.9905754090814</v>
      </c>
      <c r="G62" s="6">
        <v>884.92905610769833</v>
      </c>
      <c r="H62" s="6">
        <v>220.96909702831331</v>
      </c>
      <c r="I62" s="6">
        <v>725.45825652481176</v>
      </c>
      <c r="J62" s="6">
        <v>1036.5816954379445</v>
      </c>
      <c r="K62" s="6">
        <v>170.15093183356973</v>
      </c>
      <c r="L62" s="6">
        <v>868.74737450764292</v>
      </c>
      <c r="M62" s="6">
        <v>1306.0738449069154</v>
      </c>
      <c r="N62" s="6">
        <v>215.57948631778712</v>
      </c>
      <c r="O62" s="6">
        <v>99.013803294406031</v>
      </c>
      <c r="P62" s="6">
        <v>0</v>
      </c>
    </row>
    <row r="63" spans="1:16" x14ac:dyDescent="0.25">
      <c r="A63" s="1" t="s">
        <v>27</v>
      </c>
      <c r="B63" s="1" t="s">
        <v>248</v>
      </c>
      <c r="C63" s="1" t="s">
        <v>263</v>
      </c>
      <c r="D63" s="6">
        <f t="shared" si="0"/>
        <v>8154.5862718255648</v>
      </c>
      <c r="E63" s="6">
        <v>159.50860667282782</v>
      </c>
      <c r="F63" s="6">
        <v>7011.8328778361492</v>
      </c>
      <c r="G63" s="6">
        <v>30.119648319931997</v>
      </c>
      <c r="H63" s="6">
        <v>30.906925369298666</v>
      </c>
      <c r="I63" s="6">
        <v>137.10160470092862</v>
      </c>
      <c r="J63" s="6">
        <v>278.68421442797626</v>
      </c>
      <c r="K63" s="6">
        <v>29.356587576540825</v>
      </c>
      <c r="L63" s="6">
        <v>189.8543562169188</v>
      </c>
      <c r="M63" s="6">
        <v>110.57387703058667</v>
      </c>
      <c r="N63" s="6">
        <v>5.9940299392615506</v>
      </c>
      <c r="O63" s="6">
        <v>170.65354373514279</v>
      </c>
      <c r="P63" s="6">
        <v>0</v>
      </c>
    </row>
    <row r="64" spans="1:16" x14ac:dyDescent="0.25">
      <c r="A64" s="1" t="s">
        <v>46</v>
      </c>
      <c r="B64" s="1" t="s">
        <v>248</v>
      </c>
      <c r="C64" s="1" t="s">
        <v>264</v>
      </c>
      <c r="D64" s="6">
        <f t="shared" si="0"/>
        <v>26510.621815432212</v>
      </c>
      <c r="E64" s="6">
        <v>3977.5808898751129</v>
      </c>
      <c r="F64" s="6">
        <v>11865.608150516697</v>
      </c>
      <c r="G64" s="6">
        <v>660.89659637348461</v>
      </c>
      <c r="H64" s="6">
        <v>498.10717445130297</v>
      </c>
      <c r="I64" s="6">
        <v>923.56048887285453</v>
      </c>
      <c r="J64" s="6">
        <v>4179.1892973811791</v>
      </c>
      <c r="K64" s="6">
        <v>133.91394809803157</v>
      </c>
      <c r="L64" s="6">
        <v>533.95669729123324</v>
      </c>
      <c r="M64" s="6">
        <v>2438.5180114953323</v>
      </c>
      <c r="N64" s="6">
        <v>1121.723014880673</v>
      </c>
      <c r="O64" s="6">
        <v>177.56754619631022</v>
      </c>
      <c r="P64" s="6">
        <v>0</v>
      </c>
    </row>
    <row r="65" spans="1:16" x14ac:dyDescent="0.25">
      <c r="A65" s="1" t="s">
        <v>29</v>
      </c>
      <c r="B65" s="1" t="s">
        <v>248</v>
      </c>
      <c r="C65" s="1" t="s">
        <v>265</v>
      </c>
      <c r="D65" s="6">
        <f t="shared" si="0"/>
        <v>14971.080788561994</v>
      </c>
      <c r="E65" s="6">
        <v>580.6946620342685</v>
      </c>
      <c r="F65" s="6">
        <v>11162.341420261635</v>
      </c>
      <c r="G65" s="6">
        <v>127.6755311525479</v>
      </c>
      <c r="H65" s="6">
        <v>208.1139451327696</v>
      </c>
      <c r="I65" s="6">
        <v>304.91838116465607</v>
      </c>
      <c r="J65" s="6">
        <v>1495.1903451070707</v>
      </c>
      <c r="K65" s="6">
        <v>70.529002732983102</v>
      </c>
      <c r="L65" s="6">
        <v>174.84395308955584</v>
      </c>
      <c r="M65" s="6">
        <v>487.24418437998844</v>
      </c>
      <c r="N65" s="6">
        <v>320.785992102519</v>
      </c>
      <c r="O65" s="6">
        <v>38.743371404002112</v>
      </c>
      <c r="P65" s="6">
        <v>0</v>
      </c>
    </row>
    <row r="66" spans="1:16" x14ac:dyDescent="0.25">
      <c r="A66" s="1" t="s">
        <v>6</v>
      </c>
      <c r="B66" s="1" t="s">
        <v>248</v>
      </c>
      <c r="C66" s="1" t="s">
        <v>266</v>
      </c>
      <c r="D66" s="6">
        <f t="shared" si="0"/>
        <v>26600.745022066498</v>
      </c>
      <c r="E66" s="6">
        <v>1595.8970658732942</v>
      </c>
      <c r="F66" s="6">
        <v>17829.858458162624</v>
      </c>
      <c r="G66" s="6">
        <v>355.13954028555469</v>
      </c>
      <c r="H66" s="6">
        <v>377.3520704941609</v>
      </c>
      <c r="I66" s="6">
        <v>653.10635900426496</v>
      </c>
      <c r="J66" s="6">
        <v>2858.9027048131143</v>
      </c>
      <c r="K66" s="6">
        <v>238.55606569043653</v>
      </c>
      <c r="L66" s="6">
        <v>562.455829952111</v>
      </c>
      <c r="M66" s="6">
        <v>1465.1969675254395</v>
      </c>
      <c r="N66" s="6">
        <v>487.41048615469771</v>
      </c>
      <c r="O66" s="6">
        <v>176.86947411079205</v>
      </c>
      <c r="P66" s="6">
        <v>0</v>
      </c>
    </row>
    <row r="67" spans="1:16" x14ac:dyDescent="0.25">
      <c r="A67" s="1" t="s">
        <v>52</v>
      </c>
      <c r="B67" s="1" t="s">
        <v>248</v>
      </c>
      <c r="C67" s="1" t="s">
        <v>267</v>
      </c>
      <c r="D67" s="6">
        <f t="shared" ref="D67:D130" si="1">SUM(E67:P67)</f>
        <v>1925.0816682563766</v>
      </c>
      <c r="E67" s="6">
        <v>71.184819835625646</v>
      </c>
      <c r="F67" s="6">
        <v>1532.7498356750666</v>
      </c>
      <c r="G67" s="6">
        <v>14.042739308995122</v>
      </c>
      <c r="H67" s="6">
        <v>10.928472939513599</v>
      </c>
      <c r="I67" s="6">
        <v>33.886272319773852</v>
      </c>
      <c r="J67" s="6">
        <v>119.34709873828103</v>
      </c>
      <c r="K67" s="6">
        <v>6.7714227821076092</v>
      </c>
      <c r="L67" s="6">
        <v>31.595360353459224</v>
      </c>
      <c r="M67" s="6">
        <v>46.235352841462266</v>
      </c>
      <c r="N67" s="6">
        <v>40.852661075500514</v>
      </c>
      <c r="O67" s="6">
        <v>17.487632386591084</v>
      </c>
      <c r="P67" s="6">
        <v>0</v>
      </c>
    </row>
    <row r="68" spans="1:16" x14ac:dyDescent="0.25">
      <c r="A68" s="1" t="s">
        <v>114</v>
      </c>
      <c r="B68" s="1" t="s">
        <v>248</v>
      </c>
      <c r="C68" s="1" t="s">
        <v>268</v>
      </c>
      <c r="D68" s="6">
        <f t="shared" si="1"/>
        <v>23.704304077729393</v>
      </c>
      <c r="E68" s="6">
        <v>0.71635786758128517</v>
      </c>
      <c r="F68" s="6">
        <v>19.592968375481238</v>
      </c>
      <c r="G68" s="6">
        <v>1.4826309780916562E-2</v>
      </c>
      <c r="H68" s="6">
        <v>0.11119732335687421</v>
      </c>
      <c r="I68" s="6">
        <v>1.1416258531305752</v>
      </c>
      <c r="J68" s="6">
        <v>1.2026608283953484</v>
      </c>
      <c r="K68" s="6">
        <v>7.017786629633839E-2</v>
      </c>
      <c r="L68" s="6">
        <v>0</v>
      </c>
      <c r="M68" s="6">
        <v>0.40970036027932766</v>
      </c>
      <c r="N68" s="6">
        <v>0.44478929342749685</v>
      </c>
      <c r="O68" s="6">
        <v>0</v>
      </c>
      <c r="P68" s="6">
        <v>0</v>
      </c>
    </row>
    <row r="69" spans="1:16" x14ac:dyDescent="0.25">
      <c r="A69" s="1" t="s">
        <v>47</v>
      </c>
      <c r="B69" s="1" t="s">
        <v>248</v>
      </c>
      <c r="C69" s="1" t="s">
        <v>269</v>
      </c>
      <c r="D69" s="6">
        <f t="shared" si="1"/>
        <v>12810.383853160225</v>
      </c>
      <c r="E69" s="6">
        <v>821.11291223318813</v>
      </c>
      <c r="F69" s="6">
        <v>7777.9221421052371</v>
      </c>
      <c r="G69" s="6">
        <v>223.78906114864364</v>
      </c>
      <c r="H69" s="6">
        <v>190.55835882634932</v>
      </c>
      <c r="I69" s="6">
        <v>276.58851554044367</v>
      </c>
      <c r="J69" s="6">
        <v>1571.529531538032</v>
      </c>
      <c r="K69" s="6">
        <v>101.44605941396539</v>
      </c>
      <c r="L69" s="6">
        <v>353.61811379686964</v>
      </c>
      <c r="M69" s="6">
        <v>801.48831439684102</v>
      </c>
      <c r="N69" s="6">
        <v>388.0917550891308</v>
      </c>
      <c r="O69" s="6">
        <v>304.23908907152708</v>
      </c>
      <c r="P69" s="6">
        <v>0</v>
      </c>
    </row>
    <row r="70" spans="1:16" x14ac:dyDescent="0.25">
      <c r="A70" s="1" t="s">
        <v>39</v>
      </c>
      <c r="B70" s="1" t="s">
        <v>248</v>
      </c>
      <c r="C70" s="1" t="s">
        <v>270</v>
      </c>
      <c r="D70" s="6">
        <f t="shared" si="1"/>
        <v>12542.052356641938</v>
      </c>
      <c r="E70" s="6">
        <v>370.53468615173244</v>
      </c>
      <c r="F70" s="6">
        <v>6214.9441789436751</v>
      </c>
      <c r="G70" s="6">
        <v>818.1370247549952</v>
      </c>
      <c r="H70" s="6">
        <v>515.57182605773369</v>
      </c>
      <c r="I70" s="6">
        <v>472.78111918870434</v>
      </c>
      <c r="J70" s="6">
        <v>758.29186085014055</v>
      </c>
      <c r="K70" s="6">
        <v>144.17004788898058</v>
      </c>
      <c r="L70" s="6">
        <v>662.1575740203516</v>
      </c>
      <c r="M70" s="6">
        <v>1157.1873007714623</v>
      </c>
      <c r="N70" s="6">
        <v>589.84546043105024</v>
      </c>
      <c r="O70" s="6">
        <v>838.4312775831138</v>
      </c>
      <c r="P70" s="6">
        <v>0</v>
      </c>
    </row>
    <row r="71" spans="1:16" x14ac:dyDescent="0.25">
      <c r="A71" s="1" t="s">
        <v>49</v>
      </c>
      <c r="B71" s="1" t="s">
        <v>248</v>
      </c>
      <c r="C71" s="1" t="s">
        <v>271</v>
      </c>
      <c r="D71" s="6">
        <f t="shared" si="1"/>
        <v>28736.508799414856</v>
      </c>
      <c r="E71" s="6">
        <v>4550.6627360472066</v>
      </c>
      <c r="F71" s="6">
        <v>9384.1469682667539</v>
      </c>
      <c r="G71" s="6">
        <v>1242.1257468753552</v>
      </c>
      <c r="H71" s="6">
        <v>460.01393673119406</v>
      </c>
      <c r="I71" s="6">
        <v>2337.8305649318236</v>
      </c>
      <c r="J71" s="6">
        <v>5204.0824243981751</v>
      </c>
      <c r="K71" s="6">
        <v>182.72166568648285</v>
      </c>
      <c r="L71" s="6">
        <v>852.02132023346496</v>
      </c>
      <c r="M71" s="6">
        <v>3702.044053908462</v>
      </c>
      <c r="N71" s="6">
        <v>376.13161809402845</v>
      </c>
      <c r="O71" s="6">
        <v>444.72776424190607</v>
      </c>
      <c r="P71" s="6">
        <v>0</v>
      </c>
    </row>
    <row r="72" spans="1:16" x14ac:dyDescent="0.25">
      <c r="A72" s="1" t="s">
        <v>38</v>
      </c>
      <c r="B72" s="1" t="s">
        <v>248</v>
      </c>
      <c r="C72" s="1" t="s">
        <v>272</v>
      </c>
      <c r="D72" s="6">
        <f t="shared" si="1"/>
        <v>8912.214408207843</v>
      </c>
      <c r="E72" s="6">
        <v>1256.7234843804827</v>
      </c>
      <c r="F72" s="6">
        <v>3675.916636602205</v>
      </c>
      <c r="G72" s="6">
        <v>429.16606949585605</v>
      </c>
      <c r="H72" s="6">
        <v>130.42531740658188</v>
      </c>
      <c r="I72" s="6">
        <v>421.96517794042785</v>
      </c>
      <c r="J72" s="6">
        <v>1452.1920699011084</v>
      </c>
      <c r="K72" s="6">
        <v>50.465299021957762</v>
      </c>
      <c r="L72" s="6">
        <v>253.13032820507752</v>
      </c>
      <c r="M72" s="6">
        <v>814.22535002446341</v>
      </c>
      <c r="N72" s="6">
        <v>362.27025397468651</v>
      </c>
      <c r="O72" s="6">
        <v>65.734421254997699</v>
      </c>
      <c r="P72" s="6">
        <v>0</v>
      </c>
    </row>
    <row r="73" spans="1:16" x14ac:dyDescent="0.25">
      <c r="A73" s="1" t="s">
        <v>42</v>
      </c>
      <c r="B73" s="1" t="s">
        <v>248</v>
      </c>
      <c r="C73" s="1" t="s">
        <v>273</v>
      </c>
      <c r="D73" s="6">
        <f t="shared" si="1"/>
        <v>22215.753448352552</v>
      </c>
      <c r="E73" s="6">
        <v>872.53351981536298</v>
      </c>
      <c r="F73" s="6">
        <v>13669.187468802973</v>
      </c>
      <c r="G73" s="6">
        <v>1107.8082760461198</v>
      </c>
      <c r="H73" s="6">
        <v>431.55261116025758</v>
      </c>
      <c r="I73" s="6">
        <v>738.18170136846834</v>
      </c>
      <c r="J73" s="6">
        <v>1276.5000518920842</v>
      </c>
      <c r="K73" s="6">
        <v>212.48647099232491</v>
      </c>
      <c r="L73" s="6">
        <v>821.14627143019527</v>
      </c>
      <c r="M73" s="6">
        <v>1230.7282683364385</v>
      </c>
      <c r="N73" s="6">
        <v>748.92558675120961</v>
      </c>
      <c r="O73" s="6">
        <v>1106.7032217571154</v>
      </c>
      <c r="P73" s="6">
        <v>0</v>
      </c>
    </row>
    <row r="74" spans="1:16" x14ac:dyDescent="0.25">
      <c r="A74" s="1" t="s">
        <v>33</v>
      </c>
      <c r="B74" s="1" t="s">
        <v>248</v>
      </c>
      <c r="C74" s="1" t="s">
        <v>274</v>
      </c>
      <c r="D74" s="6">
        <f t="shared" si="1"/>
        <v>37851.677349846548</v>
      </c>
      <c r="E74" s="6">
        <v>1284.2131924504431</v>
      </c>
      <c r="F74" s="6">
        <v>25479.168787652648</v>
      </c>
      <c r="G74" s="6">
        <v>641.29522642246081</v>
      </c>
      <c r="H74" s="6">
        <v>666.52145119920135</v>
      </c>
      <c r="I74" s="6">
        <v>868.44071700034101</v>
      </c>
      <c r="J74" s="6">
        <v>1782.0920417311199</v>
      </c>
      <c r="K74" s="6">
        <v>326.36043747498059</v>
      </c>
      <c r="L74" s="6">
        <v>340.95422129749977</v>
      </c>
      <c r="M74" s="6">
        <v>2313.8238041345635</v>
      </c>
      <c r="N74" s="6">
        <v>1565.2142648868505</v>
      </c>
      <c r="O74" s="6">
        <v>2583.5932055964377</v>
      </c>
      <c r="P74" s="6">
        <v>0</v>
      </c>
    </row>
    <row r="75" spans="1:16" x14ac:dyDescent="0.25">
      <c r="A75" s="1" t="s">
        <v>12</v>
      </c>
      <c r="B75" s="1" t="s">
        <v>248</v>
      </c>
      <c r="C75" s="1" t="s">
        <v>275</v>
      </c>
      <c r="D75" s="6">
        <f t="shared" si="1"/>
        <v>722.21005915697594</v>
      </c>
      <c r="E75" s="6">
        <v>12.017218287758904</v>
      </c>
      <c r="F75" s="6">
        <v>626.91543567111285</v>
      </c>
      <c r="G75" s="6">
        <v>1.1591703197046599</v>
      </c>
      <c r="H75" s="6">
        <v>0.38993194723810559</v>
      </c>
      <c r="I75" s="6">
        <v>8.7994148549739801</v>
      </c>
      <c r="J75" s="6">
        <v>31.178493943452455</v>
      </c>
      <c r="K75" s="6">
        <v>1.0064593289612194</v>
      </c>
      <c r="L75" s="6">
        <v>6.2695521960235832</v>
      </c>
      <c r="M75" s="6">
        <v>5.3270931042833212</v>
      </c>
      <c r="N75" s="6">
        <v>21.888575339893151</v>
      </c>
      <c r="O75" s="6">
        <v>7.2587141635737336</v>
      </c>
      <c r="P75" s="6">
        <v>0</v>
      </c>
    </row>
    <row r="76" spans="1:16" x14ac:dyDescent="0.25">
      <c r="A76" s="1" t="s">
        <v>36</v>
      </c>
      <c r="B76" s="1" t="s">
        <v>248</v>
      </c>
      <c r="C76" s="1" t="s">
        <v>276</v>
      </c>
      <c r="D76" s="6">
        <f t="shared" si="1"/>
        <v>12614.862881345041</v>
      </c>
      <c r="E76" s="6">
        <v>1227.0674053463672</v>
      </c>
      <c r="F76" s="6">
        <v>6863.3597406384206</v>
      </c>
      <c r="G76" s="6">
        <v>341.63721996807402</v>
      </c>
      <c r="H76" s="6">
        <v>196.10735236702035</v>
      </c>
      <c r="I76" s="6">
        <v>324.09127076301132</v>
      </c>
      <c r="J76" s="6">
        <v>1750.4307042991356</v>
      </c>
      <c r="K76" s="6">
        <v>109.86863889534108</v>
      </c>
      <c r="L76" s="6">
        <v>428.3824990239346</v>
      </c>
      <c r="M76" s="6">
        <v>1075.5486970144755</v>
      </c>
      <c r="N76" s="6">
        <v>186.9330789797522</v>
      </c>
      <c r="O76" s="6">
        <v>111.43627404950999</v>
      </c>
      <c r="P76" s="6">
        <v>0</v>
      </c>
    </row>
    <row r="77" spans="1:16" x14ac:dyDescent="0.25">
      <c r="A77" s="1" t="s">
        <v>8</v>
      </c>
      <c r="B77" s="1" t="s">
        <v>248</v>
      </c>
      <c r="C77" s="1" t="s">
        <v>277</v>
      </c>
      <c r="D77" s="6">
        <f t="shared" si="1"/>
        <v>4500.0778381263499</v>
      </c>
      <c r="E77" s="6">
        <v>596.23831810341846</v>
      </c>
      <c r="F77" s="6">
        <v>2493.8863711618392</v>
      </c>
      <c r="G77" s="6">
        <v>70.455612499567565</v>
      </c>
      <c r="H77" s="6">
        <v>112.71207800615785</v>
      </c>
      <c r="I77" s="6">
        <v>135.26931991717035</v>
      </c>
      <c r="J77" s="6">
        <v>615.69760258570841</v>
      </c>
      <c r="K77" s="6">
        <v>30.378861635935021</v>
      </c>
      <c r="L77" s="6">
        <v>112.45780679341514</v>
      </c>
      <c r="M77" s="6">
        <v>264.77466480184637</v>
      </c>
      <c r="N77" s="6">
        <v>61.415764320979719</v>
      </c>
      <c r="O77" s="6">
        <v>6.7914383003118468</v>
      </c>
      <c r="P77" s="6">
        <v>0</v>
      </c>
    </row>
    <row r="78" spans="1:16" x14ac:dyDescent="0.25">
      <c r="A78" s="1" t="s">
        <v>41</v>
      </c>
      <c r="B78" s="1" t="s">
        <v>248</v>
      </c>
      <c r="C78" s="1" t="s">
        <v>278</v>
      </c>
      <c r="D78" s="6">
        <f t="shared" si="1"/>
        <v>14463.091137326219</v>
      </c>
      <c r="E78" s="6">
        <v>1173.4314999777605</v>
      </c>
      <c r="F78" s="6">
        <v>8137.0311797294689</v>
      </c>
      <c r="G78" s="6">
        <v>420.79340525740946</v>
      </c>
      <c r="H78" s="6">
        <v>336.56538649718544</v>
      </c>
      <c r="I78" s="6">
        <v>1278.9683853654437</v>
      </c>
      <c r="J78" s="6">
        <v>1024.5894347716501</v>
      </c>
      <c r="K78" s="6">
        <v>167.61044365260966</v>
      </c>
      <c r="L78" s="6">
        <v>502.68628022713904</v>
      </c>
      <c r="M78" s="6">
        <v>1144.5854316680093</v>
      </c>
      <c r="N78" s="6">
        <v>243.48309553579813</v>
      </c>
      <c r="O78" s="6">
        <v>33.346594643748489</v>
      </c>
      <c r="P78" s="6">
        <v>0</v>
      </c>
    </row>
    <row r="79" spans="1:16" x14ac:dyDescent="0.25">
      <c r="A79" s="1" t="s">
        <v>14</v>
      </c>
      <c r="B79" s="1" t="s">
        <v>248</v>
      </c>
      <c r="C79" s="1" t="s">
        <v>279</v>
      </c>
      <c r="D79" s="6">
        <f t="shared" si="1"/>
        <v>17232.202003528662</v>
      </c>
      <c r="E79" s="6">
        <v>952.92893749722009</v>
      </c>
      <c r="F79" s="6">
        <v>11352.402109289671</v>
      </c>
      <c r="G79" s="6">
        <v>286.34076790400457</v>
      </c>
      <c r="H79" s="6">
        <v>255.50402040100224</v>
      </c>
      <c r="I79" s="6">
        <v>270.38667015908629</v>
      </c>
      <c r="J79" s="6">
        <v>1796.8170383952001</v>
      </c>
      <c r="K79" s="6">
        <v>177.83194872073656</v>
      </c>
      <c r="L79" s="6">
        <v>577.69109877781784</v>
      </c>
      <c r="M79" s="6">
        <v>624.96972961753056</v>
      </c>
      <c r="N79" s="6">
        <v>598.99947119495118</v>
      </c>
      <c r="O79" s="6">
        <v>338.33021157144054</v>
      </c>
      <c r="P79" s="6">
        <v>0</v>
      </c>
    </row>
    <row r="80" spans="1:16" x14ac:dyDescent="0.25">
      <c r="A80" s="1" t="s">
        <v>32</v>
      </c>
      <c r="B80" s="1" t="s">
        <v>248</v>
      </c>
      <c r="C80" s="1" t="s">
        <v>280</v>
      </c>
      <c r="D80" s="6">
        <f t="shared" si="1"/>
        <v>20420.787227628334</v>
      </c>
      <c r="E80" s="6">
        <v>334.6602056903377</v>
      </c>
      <c r="F80" s="6">
        <v>16517.003553372244</v>
      </c>
      <c r="G80" s="6">
        <v>77.957231038385316</v>
      </c>
      <c r="H80" s="6">
        <v>165.99437588648976</v>
      </c>
      <c r="I80" s="6">
        <v>670.73780659573094</v>
      </c>
      <c r="J80" s="6">
        <v>1394.0810900302949</v>
      </c>
      <c r="K80" s="6">
        <v>97.228715596783672</v>
      </c>
      <c r="L80" s="6">
        <v>233.52574588693454</v>
      </c>
      <c r="M80" s="6">
        <v>633.61569216627208</v>
      </c>
      <c r="N80" s="6">
        <v>258.71688173052689</v>
      </c>
      <c r="O80" s="6">
        <v>37.26592963433378</v>
      </c>
      <c r="P80" s="6">
        <v>0</v>
      </c>
    </row>
    <row r="81" spans="1:16" x14ac:dyDescent="0.25">
      <c r="A81" s="1" t="s">
        <v>28</v>
      </c>
      <c r="B81" s="1" t="s">
        <v>248</v>
      </c>
      <c r="C81" s="1" t="s">
        <v>281</v>
      </c>
      <c r="D81" s="6">
        <f t="shared" si="1"/>
        <v>11871.948621894504</v>
      </c>
      <c r="E81" s="6">
        <v>536.08575537577281</v>
      </c>
      <c r="F81" s="6">
        <v>5737.6029810766868</v>
      </c>
      <c r="G81" s="6">
        <v>263.41336245879523</v>
      </c>
      <c r="H81" s="6">
        <v>210.21162086160626</v>
      </c>
      <c r="I81" s="6">
        <v>934.78326406151928</v>
      </c>
      <c r="J81" s="6">
        <v>722.52165876753827</v>
      </c>
      <c r="K81" s="6">
        <v>89.424393233272212</v>
      </c>
      <c r="L81" s="6">
        <v>179.10182215347206</v>
      </c>
      <c r="M81" s="6">
        <v>702.98750142085464</v>
      </c>
      <c r="N81" s="6">
        <v>1712.2944702806619</v>
      </c>
      <c r="O81" s="6">
        <v>783.52179220432629</v>
      </c>
      <c r="P81" s="6">
        <v>0</v>
      </c>
    </row>
    <row r="82" spans="1:16" x14ac:dyDescent="0.25">
      <c r="A82" s="1" t="s">
        <v>107</v>
      </c>
      <c r="B82" s="1" t="s">
        <v>248</v>
      </c>
      <c r="C82" s="1" t="s">
        <v>282</v>
      </c>
      <c r="D82" s="6">
        <f t="shared" si="1"/>
        <v>11334.708391197126</v>
      </c>
      <c r="E82" s="6">
        <v>773.09346011475566</v>
      </c>
      <c r="F82" s="6">
        <v>6991.0930943991143</v>
      </c>
      <c r="G82" s="6">
        <v>227.27349105232204</v>
      </c>
      <c r="H82" s="6">
        <v>227.18033240586527</v>
      </c>
      <c r="I82" s="6">
        <v>398.5818634694553</v>
      </c>
      <c r="J82" s="6">
        <v>1037.1211260088069</v>
      </c>
      <c r="K82" s="6">
        <v>123.6024967505671</v>
      </c>
      <c r="L82" s="6">
        <v>119.43037317821718</v>
      </c>
      <c r="M82" s="6">
        <v>921.01925937640533</v>
      </c>
      <c r="N82" s="6">
        <v>406.11313462783488</v>
      </c>
      <c r="O82" s="6">
        <v>110.19975981378154</v>
      </c>
      <c r="P82" s="6">
        <v>0</v>
      </c>
    </row>
    <row r="83" spans="1:16" x14ac:dyDescent="0.25">
      <c r="A83" s="1" t="s">
        <v>44</v>
      </c>
      <c r="B83" s="1" t="s">
        <v>248</v>
      </c>
      <c r="C83" s="1" t="s">
        <v>224</v>
      </c>
      <c r="D83" s="6">
        <f t="shared" si="1"/>
        <v>4232.6344375639374</v>
      </c>
      <c r="E83" s="6">
        <v>135.41362933237127</v>
      </c>
      <c r="F83" s="6">
        <v>2810.2197753319856</v>
      </c>
      <c r="G83" s="6">
        <v>37.498702697894167</v>
      </c>
      <c r="H83" s="6">
        <v>64.716100878211748</v>
      </c>
      <c r="I83" s="6">
        <v>113.50182610715468</v>
      </c>
      <c r="J83" s="6">
        <v>333.26480283479043</v>
      </c>
      <c r="K83" s="6">
        <v>33.674008984743729</v>
      </c>
      <c r="L83" s="6">
        <v>17.000835215450991</v>
      </c>
      <c r="M83" s="6">
        <v>183.4101006706434</v>
      </c>
      <c r="N83" s="6">
        <v>388.42040495594114</v>
      </c>
      <c r="O83" s="6">
        <v>115.51425055475109</v>
      </c>
      <c r="P83" s="6">
        <v>0</v>
      </c>
    </row>
    <row r="84" spans="1:16" x14ac:dyDescent="0.25">
      <c r="A84" s="1" t="s">
        <v>31</v>
      </c>
      <c r="B84" s="1" t="s">
        <v>248</v>
      </c>
      <c r="C84" s="1" t="s">
        <v>283</v>
      </c>
      <c r="D84" s="6">
        <f t="shared" si="1"/>
        <v>12646.564249813438</v>
      </c>
      <c r="E84" s="6">
        <v>264.76576901597781</v>
      </c>
      <c r="F84" s="6">
        <v>8924.2316264956044</v>
      </c>
      <c r="G84" s="6">
        <v>36.013847773335378</v>
      </c>
      <c r="H84" s="6">
        <v>93.125040154588987</v>
      </c>
      <c r="I84" s="6">
        <v>145.64155913473655</v>
      </c>
      <c r="J84" s="6">
        <v>524.38384327602137</v>
      </c>
      <c r="K84" s="6">
        <v>54.57811735518402</v>
      </c>
      <c r="L84" s="6">
        <v>114.30022288885704</v>
      </c>
      <c r="M84" s="6">
        <v>149.8821308372417</v>
      </c>
      <c r="N84" s="6">
        <v>1208.5661475810875</v>
      </c>
      <c r="O84" s="6">
        <v>1131.0759453008011</v>
      </c>
      <c r="P84" s="6">
        <v>0</v>
      </c>
    </row>
    <row r="85" spans="1:16" x14ac:dyDescent="0.25">
      <c r="A85" s="1" t="s">
        <v>51</v>
      </c>
      <c r="B85" s="1" t="s">
        <v>248</v>
      </c>
      <c r="C85" s="1" t="s">
        <v>284</v>
      </c>
      <c r="D85" s="6">
        <f t="shared" si="1"/>
        <v>22683.782241046152</v>
      </c>
      <c r="E85" s="6">
        <v>959.53998902853073</v>
      </c>
      <c r="F85" s="6">
        <v>13146.999896215832</v>
      </c>
      <c r="G85" s="6">
        <v>197.1303677419036</v>
      </c>
      <c r="H85" s="6">
        <v>262.09703325541284</v>
      </c>
      <c r="I85" s="6">
        <v>646.01987713931294</v>
      </c>
      <c r="J85" s="6">
        <v>3298.4536158898504</v>
      </c>
      <c r="K85" s="6">
        <v>112.88159214798634</v>
      </c>
      <c r="L85" s="6">
        <v>126.29297776547743</v>
      </c>
      <c r="M85" s="6">
        <v>576.51265425539805</v>
      </c>
      <c r="N85" s="6">
        <v>2431.2432354961625</v>
      </c>
      <c r="O85" s="6">
        <v>926.61100211027804</v>
      </c>
      <c r="P85" s="6">
        <v>0</v>
      </c>
    </row>
    <row r="86" spans="1:16" x14ac:dyDescent="0.25">
      <c r="A86" s="1" t="s">
        <v>9</v>
      </c>
      <c r="B86" s="1" t="s">
        <v>248</v>
      </c>
      <c r="C86" s="1" t="s">
        <v>245</v>
      </c>
      <c r="D86" s="6">
        <f t="shared" si="1"/>
        <v>33012.025125652974</v>
      </c>
      <c r="E86" s="6">
        <v>441.35774402870373</v>
      </c>
      <c r="F86" s="6">
        <v>21953.014435883622</v>
      </c>
      <c r="G86" s="6">
        <v>314.50037807089939</v>
      </c>
      <c r="H86" s="6">
        <v>473.31041844788302</v>
      </c>
      <c r="I86" s="6">
        <v>4487.8938238535557</v>
      </c>
      <c r="J86" s="6">
        <v>1599.1245064074369</v>
      </c>
      <c r="K86" s="6">
        <v>161.85437598533184</v>
      </c>
      <c r="L86" s="6">
        <v>168.67274874841235</v>
      </c>
      <c r="M86" s="6">
        <v>2082.15925433546</v>
      </c>
      <c r="N86" s="6">
        <v>634.26384900886114</v>
      </c>
      <c r="O86" s="6">
        <v>695.87359088280789</v>
      </c>
      <c r="P86" s="6">
        <v>0</v>
      </c>
    </row>
    <row r="87" spans="1:16" x14ac:dyDescent="0.25">
      <c r="A87" s="1" t="s">
        <v>37</v>
      </c>
      <c r="B87" s="1" t="s">
        <v>248</v>
      </c>
      <c r="C87" s="1" t="s">
        <v>285</v>
      </c>
      <c r="D87" s="6">
        <f t="shared" si="1"/>
        <v>10256.640209940546</v>
      </c>
      <c r="E87" s="6">
        <v>972.32397463712607</v>
      </c>
      <c r="F87" s="6">
        <v>4281.240270234206</v>
      </c>
      <c r="G87" s="6">
        <v>118.79037080600762</v>
      </c>
      <c r="H87" s="6">
        <v>177.87741607073139</v>
      </c>
      <c r="I87" s="6">
        <v>278.06892257206823</v>
      </c>
      <c r="J87" s="6">
        <v>815.87082330498208</v>
      </c>
      <c r="K87" s="6">
        <v>91.501806338741645</v>
      </c>
      <c r="L87" s="6">
        <v>83.94162387628927</v>
      </c>
      <c r="M87" s="6">
        <v>550.95308461374987</v>
      </c>
      <c r="N87" s="6">
        <v>1820.5880608669438</v>
      </c>
      <c r="O87" s="6">
        <v>1065.4838566197002</v>
      </c>
      <c r="P87" s="6">
        <v>0</v>
      </c>
    </row>
    <row r="88" spans="1:16" x14ac:dyDescent="0.25">
      <c r="A88" s="1" t="s">
        <v>50</v>
      </c>
      <c r="B88" s="1" t="s">
        <v>248</v>
      </c>
      <c r="C88" s="1" t="s">
        <v>286</v>
      </c>
      <c r="D88" s="6">
        <f t="shared" si="1"/>
        <v>1471.2035998280148</v>
      </c>
      <c r="E88" s="6">
        <v>45.871119831177751</v>
      </c>
      <c r="F88" s="6">
        <v>989.00159629935308</v>
      </c>
      <c r="G88" s="6">
        <v>7.3439654448140042</v>
      </c>
      <c r="H88" s="6">
        <v>12.364895252121398</v>
      </c>
      <c r="I88" s="6">
        <v>29.67782428846068</v>
      </c>
      <c r="J88" s="6">
        <v>139.71029390688088</v>
      </c>
      <c r="K88" s="6">
        <v>7.135655792392126</v>
      </c>
      <c r="L88" s="6">
        <v>10.458231814295528</v>
      </c>
      <c r="M88" s="6">
        <v>27.985401026969058</v>
      </c>
      <c r="N88" s="6">
        <v>113.65923209599541</v>
      </c>
      <c r="O88" s="6">
        <v>87.995384075554867</v>
      </c>
      <c r="P88" s="6">
        <v>0</v>
      </c>
    </row>
    <row r="89" spans="1:16" x14ac:dyDescent="0.25">
      <c r="A89" s="1" t="s">
        <v>11</v>
      </c>
      <c r="B89" s="1" t="s">
        <v>248</v>
      </c>
      <c r="C89" s="1" t="s">
        <v>287</v>
      </c>
      <c r="D89" s="6">
        <f t="shared" si="1"/>
        <v>11239.06436101076</v>
      </c>
      <c r="E89" s="6">
        <v>289.16221465531299</v>
      </c>
      <c r="F89" s="6">
        <v>6533.0515510791083</v>
      </c>
      <c r="G89" s="6">
        <v>191.60583761237106</v>
      </c>
      <c r="H89" s="6">
        <v>145.21950351630647</v>
      </c>
      <c r="I89" s="6">
        <v>424.33664618988547</v>
      </c>
      <c r="J89" s="6">
        <v>740.51437410733263</v>
      </c>
      <c r="K89" s="6">
        <v>87.901237008446046</v>
      </c>
      <c r="L89" s="6">
        <v>103.96233128894995</v>
      </c>
      <c r="M89" s="6">
        <v>396.19976969798807</v>
      </c>
      <c r="N89" s="6">
        <v>1222.6148174139951</v>
      </c>
      <c r="O89" s="6">
        <v>1104.496078441063</v>
      </c>
      <c r="P89" s="6">
        <v>0</v>
      </c>
    </row>
    <row r="90" spans="1:16" x14ac:dyDescent="0.25">
      <c r="A90" s="1" t="s">
        <v>13</v>
      </c>
      <c r="B90" s="1" t="s">
        <v>248</v>
      </c>
      <c r="C90" s="1" t="s">
        <v>288</v>
      </c>
      <c r="D90" s="6">
        <f t="shared" si="1"/>
        <v>28560.507158636578</v>
      </c>
      <c r="E90" s="6">
        <v>2106.4808271104016</v>
      </c>
      <c r="F90" s="6">
        <v>14590.504737005975</v>
      </c>
      <c r="G90" s="6">
        <v>793.19348828474415</v>
      </c>
      <c r="H90" s="6">
        <v>393.60837785344688</v>
      </c>
      <c r="I90" s="6">
        <v>996.73302263977496</v>
      </c>
      <c r="J90" s="6">
        <v>2205.356992829008</v>
      </c>
      <c r="K90" s="6">
        <v>289.36706483545265</v>
      </c>
      <c r="L90" s="6">
        <v>572.82658653869908</v>
      </c>
      <c r="M90" s="6">
        <v>2814.4289646787879</v>
      </c>
      <c r="N90" s="6">
        <v>2478.3711321864357</v>
      </c>
      <c r="O90" s="6">
        <v>1319.6359646738458</v>
      </c>
      <c r="P90" s="6">
        <v>0</v>
      </c>
    </row>
    <row r="91" spans="1:16" x14ac:dyDescent="0.25">
      <c r="A91" s="1" t="s">
        <v>53</v>
      </c>
      <c r="B91" s="1" t="s">
        <v>289</v>
      </c>
      <c r="C91" s="1" t="s">
        <v>290</v>
      </c>
      <c r="D91" s="6">
        <f t="shared" si="1"/>
        <v>10987.845391241604</v>
      </c>
      <c r="E91" s="6">
        <v>683.54007798638941</v>
      </c>
      <c r="F91" s="6">
        <v>1975.849918208191</v>
      </c>
      <c r="G91" s="6">
        <v>98.662419752598311</v>
      </c>
      <c r="H91" s="6">
        <v>113.58707738839495</v>
      </c>
      <c r="I91" s="6">
        <v>248.52725322842895</v>
      </c>
      <c r="J91" s="6">
        <v>24.372229333359691</v>
      </c>
      <c r="K91" s="6">
        <v>74.680122366476724</v>
      </c>
      <c r="L91" s="6">
        <v>246.23337600015813</v>
      </c>
      <c r="M91" s="6">
        <v>380.89432300598486</v>
      </c>
      <c r="N91" s="6">
        <v>1006.4274523951904</v>
      </c>
      <c r="O91" s="6">
        <v>478.61131840488673</v>
      </c>
      <c r="P91" s="6">
        <v>5656.4598231715454</v>
      </c>
    </row>
    <row r="92" spans="1:16" x14ac:dyDescent="0.25">
      <c r="A92" s="1" t="s">
        <v>133</v>
      </c>
      <c r="B92" s="1" t="s">
        <v>289</v>
      </c>
      <c r="C92" s="1" t="s">
        <v>291</v>
      </c>
      <c r="D92" s="6">
        <f t="shared" si="1"/>
        <v>23468.618138507387</v>
      </c>
      <c r="E92" s="6">
        <v>212.74148352055667</v>
      </c>
      <c r="F92" s="6">
        <v>17669.347840053768</v>
      </c>
      <c r="G92" s="6">
        <v>118.45826146691509</v>
      </c>
      <c r="H92" s="6">
        <v>202.63611787904696</v>
      </c>
      <c r="I92" s="6">
        <v>321.13836406497876</v>
      </c>
      <c r="J92" s="6">
        <v>2172.4200985455391</v>
      </c>
      <c r="K92" s="6">
        <v>88.127338232605027</v>
      </c>
      <c r="L92" s="6">
        <v>170.86976075278116</v>
      </c>
      <c r="M92" s="6">
        <v>1176.4533490162744</v>
      </c>
      <c r="N92" s="6">
        <v>1014.4195746825934</v>
      </c>
      <c r="O92" s="6">
        <v>322.00595029232539</v>
      </c>
      <c r="P92" s="6">
        <v>0</v>
      </c>
    </row>
    <row r="93" spans="1:16" x14ac:dyDescent="0.25">
      <c r="A93" s="1" t="s">
        <v>109</v>
      </c>
      <c r="B93" s="1" t="s">
        <v>289</v>
      </c>
      <c r="C93" s="1" t="s">
        <v>292</v>
      </c>
      <c r="D93" s="6">
        <f t="shared" si="1"/>
        <v>15654.439244253568</v>
      </c>
      <c r="E93" s="6">
        <v>56.635267837286193</v>
      </c>
      <c r="F93" s="6">
        <v>13470.681219513401</v>
      </c>
      <c r="G93" s="6">
        <v>194.87775707585632</v>
      </c>
      <c r="H93" s="6">
        <v>301.65980537997359</v>
      </c>
      <c r="I93" s="6">
        <v>121.48159313640699</v>
      </c>
      <c r="J93" s="6">
        <v>846.99050621963693</v>
      </c>
      <c r="K93" s="6">
        <v>99.311317910676422</v>
      </c>
      <c r="L93" s="6">
        <v>174.35394355129657</v>
      </c>
      <c r="M93" s="6">
        <v>353.39942572760117</v>
      </c>
      <c r="N93" s="6">
        <v>32.293185333814364</v>
      </c>
      <c r="O93" s="6">
        <v>2.7552225676203279</v>
      </c>
      <c r="P93" s="6">
        <v>0</v>
      </c>
    </row>
    <row r="94" spans="1:16" x14ac:dyDescent="0.25">
      <c r="A94" s="1" t="s">
        <v>184</v>
      </c>
      <c r="B94" s="1" t="s">
        <v>289</v>
      </c>
      <c r="C94" s="1" t="s">
        <v>293</v>
      </c>
      <c r="D94" s="6">
        <f t="shared" si="1"/>
        <v>10780.140652258788</v>
      </c>
      <c r="E94" s="6">
        <v>41.838116465605431</v>
      </c>
      <c r="F94" s="6">
        <v>6249.6972961753063</v>
      </c>
      <c r="G94" s="6">
        <v>11.448382202497738</v>
      </c>
      <c r="H94" s="6">
        <v>15.808552803902284</v>
      </c>
      <c r="I94" s="6">
        <v>42.932792337763104</v>
      </c>
      <c r="J94" s="6">
        <v>197.47631497012497</v>
      </c>
      <c r="K94" s="6">
        <v>8.068230677611778</v>
      </c>
      <c r="L94" s="6">
        <v>24.255101486090449</v>
      </c>
      <c r="M94" s="6">
        <v>49.416090499794905</v>
      </c>
      <c r="N94" s="6">
        <v>3945.733976465704</v>
      </c>
      <c r="O94" s="6">
        <v>193.46579817438706</v>
      </c>
      <c r="P94" s="6">
        <v>0</v>
      </c>
    </row>
    <row r="95" spans="1:16" x14ac:dyDescent="0.25">
      <c r="A95" s="1" t="s">
        <v>181</v>
      </c>
      <c r="B95" s="1" t="s">
        <v>289</v>
      </c>
      <c r="C95" s="1" t="s">
        <v>294</v>
      </c>
      <c r="D95" s="6">
        <f t="shared" si="1"/>
        <v>15887.507598483764</v>
      </c>
      <c r="E95" s="6">
        <v>85.844333631506899</v>
      </c>
      <c r="F95" s="6">
        <v>13272.762833406641</v>
      </c>
      <c r="G95" s="6">
        <v>72.806818125657912</v>
      </c>
      <c r="H95" s="6">
        <v>137.98154618642602</v>
      </c>
      <c r="I95" s="6">
        <v>94.580489564748959</v>
      </c>
      <c r="J95" s="6">
        <v>1322.9822627913986</v>
      </c>
      <c r="K95" s="6">
        <v>172.54636928383982</v>
      </c>
      <c r="L95" s="6">
        <v>66.554563291045397</v>
      </c>
      <c r="M95" s="6">
        <v>223.9924286978052</v>
      </c>
      <c r="N95" s="6">
        <v>416.72704269483006</v>
      </c>
      <c r="O95" s="6">
        <v>20.728910809862462</v>
      </c>
      <c r="P95" s="6">
        <v>0</v>
      </c>
    </row>
    <row r="96" spans="1:16" x14ac:dyDescent="0.25">
      <c r="A96" s="1" t="s">
        <v>110</v>
      </c>
      <c r="B96" s="1" t="s">
        <v>289</v>
      </c>
      <c r="C96" s="1" t="s">
        <v>295</v>
      </c>
      <c r="D96" s="6">
        <f t="shared" si="1"/>
        <v>7247.6606554217342</v>
      </c>
      <c r="E96" s="6">
        <v>15.713911526467433</v>
      </c>
      <c r="F96" s="6">
        <v>5862.9656079034112</v>
      </c>
      <c r="G96" s="6">
        <v>17.763895958842163</v>
      </c>
      <c r="H96" s="6">
        <v>25.405623125089576</v>
      </c>
      <c r="I96" s="6">
        <v>60.780456946867446</v>
      </c>
      <c r="J96" s="6">
        <v>386.65903935396824</v>
      </c>
      <c r="K96" s="6">
        <v>25.573901741102979</v>
      </c>
      <c r="L96" s="6">
        <v>34.171925888219505</v>
      </c>
      <c r="M96" s="6">
        <v>40.99548785972334</v>
      </c>
      <c r="N96" s="6">
        <v>723.06257196937872</v>
      </c>
      <c r="O96" s="6">
        <v>54.56823314866341</v>
      </c>
      <c r="P96" s="6">
        <v>0</v>
      </c>
    </row>
    <row r="97" spans="1:16" x14ac:dyDescent="0.25">
      <c r="A97" s="1" t="s">
        <v>156</v>
      </c>
      <c r="B97" s="1" t="s">
        <v>289</v>
      </c>
      <c r="C97" s="1" t="s">
        <v>296</v>
      </c>
      <c r="D97" s="6">
        <f t="shared" si="1"/>
        <v>966.27014524841479</v>
      </c>
      <c r="E97" s="6">
        <v>2.4601790029800883</v>
      </c>
      <c r="F97" s="6">
        <v>206.32218559574582</v>
      </c>
      <c r="G97" s="6">
        <v>123.11990036719827</v>
      </c>
      <c r="H97" s="6">
        <v>230.64005179324215</v>
      </c>
      <c r="I97" s="6">
        <v>89.610463421022715</v>
      </c>
      <c r="J97" s="6">
        <v>2.471792945641806</v>
      </c>
      <c r="K97" s="6">
        <v>57.314065720089154</v>
      </c>
      <c r="L97" s="6">
        <v>122.50732666808339</v>
      </c>
      <c r="M97" s="6">
        <v>120.63772900470983</v>
      </c>
      <c r="N97" s="6">
        <v>6.73213306118818</v>
      </c>
      <c r="O97" s="6">
        <v>0.33952249398298928</v>
      </c>
      <c r="P97" s="6">
        <v>4.1147951745303768</v>
      </c>
    </row>
    <row r="98" spans="1:16" x14ac:dyDescent="0.25">
      <c r="A98" s="1" t="s">
        <v>166</v>
      </c>
      <c r="B98" s="1" t="s">
        <v>289</v>
      </c>
      <c r="C98" s="1" t="s">
        <v>297</v>
      </c>
      <c r="D98" s="6">
        <f t="shared" si="1"/>
        <v>35786.788028249066</v>
      </c>
      <c r="E98" s="6">
        <v>1126.1407609850601</v>
      </c>
      <c r="F98" s="6">
        <v>22481.952427314016</v>
      </c>
      <c r="G98" s="6">
        <v>360.47404654472848</v>
      </c>
      <c r="H98" s="6">
        <v>541.05849967629217</v>
      </c>
      <c r="I98" s="6">
        <v>794.54589484192684</v>
      </c>
      <c r="J98" s="6">
        <v>7226.7377670589049</v>
      </c>
      <c r="K98" s="6">
        <v>393.29504850674351</v>
      </c>
      <c r="L98" s="6">
        <v>280.96128850516203</v>
      </c>
      <c r="M98" s="6">
        <v>2276.0873862698486</v>
      </c>
      <c r="N98" s="6">
        <v>197.9878226575666</v>
      </c>
      <c r="O98" s="6">
        <v>107.54708588881256</v>
      </c>
      <c r="P98" s="6">
        <v>0</v>
      </c>
    </row>
    <row r="99" spans="1:16" x14ac:dyDescent="0.25">
      <c r="A99" s="1" t="s">
        <v>193</v>
      </c>
      <c r="B99" s="1" t="s">
        <v>289</v>
      </c>
      <c r="C99" s="1" t="s">
        <v>298</v>
      </c>
      <c r="D99" s="6">
        <f t="shared" si="1"/>
        <v>18183.137296570672</v>
      </c>
      <c r="E99" s="6">
        <v>53.392506783036723</v>
      </c>
      <c r="F99" s="6">
        <v>15859.194041800309</v>
      </c>
      <c r="G99" s="6">
        <v>96.716960804179038</v>
      </c>
      <c r="H99" s="6">
        <v>156.95403349757589</v>
      </c>
      <c r="I99" s="6">
        <v>159.18564022476684</v>
      </c>
      <c r="J99" s="6">
        <v>1113.3557869558126</v>
      </c>
      <c r="K99" s="6">
        <v>56.634773626960161</v>
      </c>
      <c r="L99" s="6">
        <v>190.12913715819178</v>
      </c>
      <c r="M99" s="6">
        <v>329.68597875884018</v>
      </c>
      <c r="N99" s="6">
        <v>146.43056592024433</v>
      </c>
      <c r="O99" s="6">
        <v>21.457871040757524</v>
      </c>
      <c r="P99" s="6">
        <v>0</v>
      </c>
    </row>
    <row r="100" spans="1:16" x14ac:dyDescent="0.25">
      <c r="A100" s="1" t="s">
        <v>165</v>
      </c>
      <c r="B100" s="1" t="s">
        <v>289</v>
      </c>
      <c r="C100" s="1" t="s">
        <v>250</v>
      </c>
      <c r="D100" s="6">
        <f t="shared" si="1"/>
        <v>3584.0058712186737</v>
      </c>
      <c r="E100" s="6">
        <v>5.4279120107935537</v>
      </c>
      <c r="F100" s="6">
        <v>2947.6772114676564</v>
      </c>
      <c r="G100" s="6">
        <v>49.752894836984723</v>
      </c>
      <c r="H100" s="6">
        <v>35.780580499448952</v>
      </c>
      <c r="I100" s="6">
        <v>59.250628882639873</v>
      </c>
      <c r="J100" s="6">
        <v>216.51774462175612</v>
      </c>
      <c r="K100" s="6">
        <v>73.0880238011693</v>
      </c>
      <c r="L100" s="6">
        <v>52.662558131489597</v>
      </c>
      <c r="M100" s="6">
        <v>121.60292177144748</v>
      </c>
      <c r="N100" s="6">
        <v>17.392744003993219</v>
      </c>
      <c r="O100" s="6">
        <v>4.8526511912939911</v>
      </c>
      <c r="P100" s="6">
        <v>0</v>
      </c>
    </row>
    <row r="101" spans="1:16" x14ac:dyDescent="0.25">
      <c r="A101" s="1" t="s">
        <v>124</v>
      </c>
      <c r="B101" s="1" t="s">
        <v>289</v>
      </c>
      <c r="C101" s="1" t="s">
        <v>299</v>
      </c>
      <c r="D101" s="6">
        <f t="shared" si="1"/>
        <v>16378.98123483392</v>
      </c>
      <c r="E101" s="6">
        <v>180.0242657270081</v>
      </c>
      <c r="F101" s="6">
        <v>12930.024018621845</v>
      </c>
      <c r="G101" s="6">
        <v>177.26212421482333</v>
      </c>
      <c r="H101" s="6">
        <v>270.87050206827018</v>
      </c>
      <c r="I101" s="6">
        <v>222.79643970881128</v>
      </c>
      <c r="J101" s="6">
        <v>1734.4479423553075</v>
      </c>
      <c r="K101" s="6">
        <v>80.051447294939777</v>
      </c>
      <c r="L101" s="6">
        <v>142.88040604320386</v>
      </c>
      <c r="M101" s="6">
        <v>493.88884221346922</v>
      </c>
      <c r="N101" s="6">
        <v>124.56101767790337</v>
      </c>
      <c r="O101" s="6">
        <v>22.174228908338812</v>
      </c>
      <c r="P101" s="6">
        <v>0</v>
      </c>
    </row>
    <row r="102" spans="1:16" x14ac:dyDescent="0.25">
      <c r="A102" s="1" t="s">
        <v>178</v>
      </c>
      <c r="B102" s="1" t="s">
        <v>289</v>
      </c>
      <c r="C102" s="1" t="s">
        <v>300</v>
      </c>
      <c r="D102" s="6">
        <f t="shared" si="1"/>
        <v>17906.513444991917</v>
      </c>
      <c r="E102" s="6">
        <v>12.436308644232811</v>
      </c>
      <c r="F102" s="6">
        <v>13541.502547654231</v>
      </c>
      <c r="G102" s="6">
        <v>17.39991005372066</v>
      </c>
      <c r="H102" s="6">
        <v>32.30232822484593</v>
      </c>
      <c r="I102" s="6">
        <v>72.026954231181705</v>
      </c>
      <c r="J102" s="6">
        <v>503.98135838650211</v>
      </c>
      <c r="K102" s="6">
        <v>14.254261328536199</v>
      </c>
      <c r="L102" s="6">
        <v>48.579886628151208</v>
      </c>
      <c r="M102" s="6">
        <v>65.746776513148461</v>
      </c>
      <c r="N102" s="6">
        <v>3061.0816781405829</v>
      </c>
      <c r="O102" s="6">
        <v>537.20143518678674</v>
      </c>
      <c r="P102" s="6">
        <v>0</v>
      </c>
    </row>
    <row r="103" spans="1:16" x14ac:dyDescent="0.25">
      <c r="A103" s="1" t="s">
        <v>134</v>
      </c>
      <c r="B103" s="1" t="s">
        <v>289</v>
      </c>
      <c r="C103" s="1" t="s">
        <v>301</v>
      </c>
      <c r="D103" s="6">
        <f t="shared" si="1"/>
        <v>2179.402796242025</v>
      </c>
      <c r="E103" s="6">
        <v>10.667776992532481</v>
      </c>
      <c r="F103" s="6">
        <v>1784.9834192435617</v>
      </c>
      <c r="G103" s="6">
        <v>28.131440178311085</v>
      </c>
      <c r="H103" s="6">
        <v>36.033121976050566</v>
      </c>
      <c r="I103" s="6">
        <v>37.104075752558771</v>
      </c>
      <c r="J103" s="6">
        <v>92.355554676959414</v>
      </c>
      <c r="K103" s="6">
        <v>13.558907399811211</v>
      </c>
      <c r="L103" s="6">
        <v>27.294742096341359</v>
      </c>
      <c r="M103" s="6">
        <v>37.077388394953125</v>
      </c>
      <c r="N103" s="6">
        <v>99.749929575028531</v>
      </c>
      <c r="O103" s="6">
        <v>12.446439955916439</v>
      </c>
      <c r="P103" s="6">
        <v>0</v>
      </c>
    </row>
    <row r="104" spans="1:16" x14ac:dyDescent="0.25">
      <c r="A104" s="1" t="s">
        <v>152</v>
      </c>
      <c r="B104" s="1" t="s">
        <v>289</v>
      </c>
      <c r="C104" s="1" t="s">
        <v>211</v>
      </c>
      <c r="D104" s="6">
        <f t="shared" si="1"/>
        <v>16949.550021498151</v>
      </c>
      <c r="E104" s="6">
        <v>187.13891758054393</v>
      </c>
      <c r="F104" s="6">
        <v>9279.7850679292096</v>
      </c>
      <c r="G104" s="6">
        <v>56.096825687075906</v>
      </c>
      <c r="H104" s="6">
        <v>72.666462393065245</v>
      </c>
      <c r="I104" s="6">
        <v>161.26354754056231</v>
      </c>
      <c r="J104" s="6">
        <v>44.112719491161045</v>
      </c>
      <c r="K104" s="6">
        <v>10.976658446301577</v>
      </c>
      <c r="L104" s="6">
        <v>54.730828345927456</v>
      </c>
      <c r="M104" s="6">
        <v>167.67172573303745</v>
      </c>
      <c r="N104" s="6">
        <v>5282.3141892726708</v>
      </c>
      <c r="O104" s="6">
        <v>912.31918079696356</v>
      </c>
      <c r="P104" s="6">
        <v>720.47389828163068</v>
      </c>
    </row>
    <row r="105" spans="1:16" x14ac:dyDescent="0.25">
      <c r="A105" s="1" t="s">
        <v>172</v>
      </c>
      <c r="B105" s="1" t="s">
        <v>289</v>
      </c>
      <c r="C105" s="1" t="s">
        <v>302</v>
      </c>
      <c r="D105" s="6">
        <f t="shared" si="1"/>
        <v>6986.6461898854905</v>
      </c>
      <c r="E105" s="6">
        <v>167.40855873442618</v>
      </c>
      <c r="F105" s="6">
        <v>2027.1808266161913</v>
      </c>
      <c r="G105" s="6">
        <v>22.852779685978756</v>
      </c>
      <c r="H105" s="6">
        <v>13.734352065552057</v>
      </c>
      <c r="I105" s="6">
        <v>64.334076296190133</v>
      </c>
      <c r="J105" s="6">
        <v>12.5153822963977</v>
      </c>
      <c r="K105" s="6">
        <v>34.577425460727575</v>
      </c>
      <c r="L105" s="6">
        <v>147.77926589998171</v>
      </c>
      <c r="M105" s="6">
        <v>109.91707150729206</v>
      </c>
      <c r="N105" s="6">
        <v>1952.8058791260385</v>
      </c>
      <c r="O105" s="6">
        <v>641.01871574504673</v>
      </c>
      <c r="P105" s="6">
        <v>1792.5218564516686</v>
      </c>
    </row>
    <row r="106" spans="1:16" x14ac:dyDescent="0.25">
      <c r="A106" s="1" t="s">
        <v>140</v>
      </c>
      <c r="B106" s="1" t="s">
        <v>289</v>
      </c>
      <c r="C106" s="1" t="s">
        <v>303</v>
      </c>
      <c r="D106" s="6">
        <f t="shared" si="1"/>
        <v>13337.469791393822</v>
      </c>
      <c r="E106" s="6">
        <v>20.992572018799759</v>
      </c>
      <c r="F106" s="6">
        <v>7056.7583262084672</v>
      </c>
      <c r="G106" s="6">
        <v>349.45859258783349</v>
      </c>
      <c r="H106" s="6">
        <v>241.86949882130835</v>
      </c>
      <c r="I106" s="6">
        <v>265.1524885960967</v>
      </c>
      <c r="J106" s="6">
        <v>37.118902062339693</v>
      </c>
      <c r="K106" s="6">
        <v>17.748822543898232</v>
      </c>
      <c r="L106" s="6">
        <v>458.11147408113942</v>
      </c>
      <c r="M106" s="6">
        <v>1108.7331906712859</v>
      </c>
      <c r="N106" s="6">
        <v>2816.1572181889169</v>
      </c>
      <c r="O106" s="6">
        <v>192.95083101466321</v>
      </c>
      <c r="P106" s="6">
        <v>772.41787459907187</v>
      </c>
    </row>
    <row r="107" spans="1:16" x14ac:dyDescent="0.25">
      <c r="A107" s="1" t="s">
        <v>145</v>
      </c>
      <c r="B107" s="1" t="s">
        <v>289</v>
      </c>
      <c r="C107" s="1" t="s">
        <v>304</v>
      </c>
      <c r="D107" s="6">
        <f t="shared" si="1"/>
        <v>6129.9335781321824</v>
      </c>
      <c r="E107" s="6">
        <v>236.03411039670263</v>
      </c>
      <c r="F107" s="6">
        <v>2731.5034372328173</v>
      </c>
      <c r="G107" s="6">
        <v>84.642414118600598</v>
      </c>
      <c r="H107" s="6">
        <v>133.6040782236104</v>
      </c>
      <c r="I107" s="6">
        <v>157.2290615440119</v>
      </c>
      <c r="J107" s="6">
        <v>2055.7941218623823</v>
      </c>
      <c r="K107" s="6">
        <v>14.864363976020915</v>
      </c>
      <c r="L107" s="6">
        <v>56.545074452785613</v>
      </c>
      <c r="M107" s="6">
        <v>399.8010803437727</v>
      </c>
      <c r="N107" s="6">
        <v>173.77744720598193</v>
      </c>
      <c r="O107" s="6">
        <v>86.138388775495073</v>
      </c>
      <c r="P107" s="6">
        <v>0</v>
      </c>
    </row>
    <row r="108" spans="1:16" x14ac:dyDescent="0.25">
      <c r="A108" s="1" t="s">
        <v>164</v>
      </c>
      <c r="B108" s="1" t="s">
        <v>289</v>
      </c>
      <c r="C108" s="1" t="s">
        <v>305</v>
      </c>
      <c r="D108" s="6">
        <f t="shared" si="1"/>
        <v>10835.309350953579</v>
      </c>
      <c r="E108" s="6">
        <v>33.965098866775719</v>
      </c>
      <c r="F108" s="6">
        <v>9375.9690228967647</v>
      </c>
      <c r="G108" s="6">
        <v>56.292532976184006</v>
      </c>
      <c r="H108" s="6">
        <v>97.260097952486618</v>
      </c>
      <c r="I108" s="6">
        <v>68.170383952002297</v>
      </c>
      <c r="J108" s="6">
        <v>712.11260088068275</v>
      </c>
      <c r="K108" s="6">
        <v>62.263829240448146</v>
      </c>
      <c r="L108" s="6">
        <v>137.72060313428187</v>
      </c>
      <c r="M108" s="6">
        <v>231.83628788739912</v>
      </c>
      <c r="N108" s="6">
        <v>38.442150210286492</v>
      </c>
      <c r="O108" s="6">
        <v>21.276742956267327</v>
      </c>
      <c r="P108" s="6">
        <v>0</v>
      </c>
    </row>
    <row r="109" spans="1:16" x14ac:dyDescent="0.25">
      <c r="A109" s="1" t="s">
        <v>151</v>
      </c>
      <c r="B109" s="1" t="s">
        <v>289</v>
      </c>
      <c r="C109" s="1" t="s">
        <v>306</v>
      </c>
      <c r="D109" s="6">
        <f t="shared" si="1"/>
        <v>11748.033537112724</v>
      </c>
      <c r="E109" s="6">
        <v>527.80081347019666</v>
      </c>
      <c r="F109" s="6">
        <v>7656.0743391172409</v>
      </c>
      <c r="G109" s="6">
        <v>67.320342191229742</v>
      </c>
      <c r="H109" s="6">
        <v>80.418645567180477</v>
      </c>
      <c r="I109" s="6">
        <v>227.33674997405396</v>
      </c>
      <c r="J109" s="6">
        <v>1281.0653197787915</v>
      </c>
      <c r="K109" s="6">
        <v>5.1217487138176265</v>
      </c>
      <c r="L109" s="6">
        <v>60.838279555013024</v>
      </c>
      <c r="M109" s="6">
        <v>309.16265944460645</v>
      </c>
      <c r="N109" s="6">
        <v>1122.7620920911522</v>
      </c>
      <c r="O109" s="6">
        <v>410.13254720944138</v>
      </c>
      <c r="P109" s="6">
        <v>0</v>
      </c>
    </row>
    <row r="110" spans="1:16" x14ac:dyDescent="0.25">
      <c r="A110" s="1" t="s">
        <v>169</v>
      </c>
      <c r="B110" s="1" t="s">
        <v>289</v>
      </c>
      <c r="C110" s="1" t="s">
        <v>261</v>
      </c>
      <c r="D110" s="6">
        <f t="shared" si="1"/>
        <v>9432.6843528068675</v>
      </c>
      <c r="E110" s="6">
        <v>43.090939642092877</v>
      </c>
      <c r="F110" s="6">
        <v>6249.8650805809939</v>
      </c>
      <c r="G110" s="6">
        <v>6.9053537804618887</v>
      </c>
      <c r="H110" s="6">
        <v>14.871530025748358</v>
      </c>
      <c r="I110" s="6">
        <v>29.188308960527419</v>
      </c>
      <c r="J110" s="6">
        <v>153.09227400997315</v>
      </c>
      <c r="K110" s="6">
        <v>6.7677162046623804</v>
      </c>
      <c r="L110" s="6">
        <v>6.0881770063703708</v>
      </c>
      <c r="M110" s="6">
        <v>33.538595355411353</v>
      </c>
      <c r="N110" s="6">
        <v>2729.0400458627182</v>
      </c>
      <c r="O110" s="6">
        <v>160.23633137790782</v>
      </c>
      <c r="P110" s="6">
        <v>0</v>
      </c>
    </row>
    <row r="111" spans="1:16" x14ac:dyDescent="0.25">
      <c r="A111" s="1" t="s">
        <v>122</v>
      </c>
      <c r="B111" s="1" t="s">
        <v>289</v>
      </c>
      <c r="C111" s="1" t="s">
        <v>307</v>
      </c>
      <c r="D111" s="6">
        <f t="shared" si="1"/>
        <v>2259.8604844249612</v>
      </c>
      <c r="E111" s="6">
        <v>3.012211937156215</v>
      </c>
      <c r="F111" s="6">
        <v>1501.359078396584</v>
      </c>
      <c r="G111" s="6">
        <v>31.66257295779938</v>
      </c>
      <c r="H111" s="6">
        <v>10.652456472425534</v>
      </c>
      <c r="I111" s="6">
        <v>39.181241752865184</v>
      </c>
      <c r="J111" s="6">
        <v>10.455266552339344</v>
      </c>
      <c r="K111" s="6">
        <v>3.5894495979598995</v>
      </c>
      <c r="L111" s="6">
        <v>15.614081040609262</v>
      </c>
      <c r="M111" s="6">
        <v>93.333349807010862</v>
      </c>
      <c r="N111" s="6">
        <v>498.65302975640373</v>
      </c>
      <c r="O111" s="6">
        <v>52.347746153808139</v>
      </c>
      <c r="P111" s="6">
        <v>0</v>
      </c>
    </row>
    <row r="112" spans="1:16" x14ac:dyDescent="0.25">
      <c r="A112" s="1" t="s">
        <v>143</v>
      </c>
      <c r="B112" s="1" t="s">
        <v>289</v>
      </c>
      <c r="C112" s="1" t="s">
        <v>308</v>
      </c>
      <c r="D112" s="6">
        <f t="shared" si="1"/>
        <v>8943.0741364910082</v>
      </c>
      <c r="E112" s="6">
        <v>223.29435661228706</v>
      </c>
      <c r="F112" s="6">
        <v>3895.7930345996647</v>
      </c>
      <c r="G112" s="6">
        <v>34.27892242380512</v>
      </c>
      <c r="H112" s="6">
        <v>35.25943571064974</v>
      </c>
      <c r="I112" s="6">
        <v>130.48165738374936</v>
      </c>
      <c r="J112" s="6">
        <v>2.0289804935184317</v>
      </c>
      <c r="K112" s="6">
        <v>7.3224672956316743</v>
      </c>
      <c r="L112" s="6">
        <v>31.316872834741009</v>
      </c>
      <c r="M112" s="6">
        <v>174.65738869147933</v>
      </c>
      <c r="N112" s="6">
        <v>2408.8935619220829</v>
      </c>
      <c r="O112" s="6">
        <v>310.1471264140593</v>
      </c>
      <c r="P112" s="6">
        <v>1689.600332109339</v>
      </c>
    </row>
    <row r="113" spans="1:16" x14ac:dyDescent="0.25">
      <c r="A113" s="1" t="s">
        <v>119</v>
      </c>
      <c r="B113" s="1" t="s">
        <v>289</v>
      </c>
      <c r="C113" s="1" t="s">
        <v>309</v>
      </c>
      <c r="D113" s="6">
        <f t="shared" si="1"/>
        <v>13595.264970866299</v>
      </c>
      <c r="E113" s="6">
        <v>0.59577054802983054</v>
      </c>
      <c r="F113" s="6">
        <v>6683.3285559668484</v>
      </c>
      <c r="G113" s="6">
        <v>456.04493360284266</v>
      </c>
      <c r="H113" s="6">
        <v>840.07106744488317</v>
      </c>
      <c r="I113" s="6">
        <v>866.06504796311208</v>
      </c>
      <c r="J113" s="6">
        <v>0.96667539771575983</v>
      </c>
      <c r="K113" s="6">
        <v>206.19418512130392</v>
      </c>
      <c r="L113" s="6">
        <v>1121.0155527989602</v>
      </c>
      <c r="M113" s="6">
        <v>1019.9796879556001</v>
      </c>
      <c r="N113" s="6">
        <v>1571.7464898711594</v>
      </c>
      <c r="O113" s="6">
        <v>311.7130318320871</v>
      </c>
      <c r="P113" s="6">
        <v>517.5439723637586</v>
      </c>
    </row>
    <row r="114" spans="1:16" x14ac:dyDescent="0.25">
      <c r="A114" s="1" t="s">
        <v>171</v>
      </c>
      <c r="B114" s="1" t="s">
        <v>289</v>
      </c>
      <c r="C114" s="1" t="s">
        <v>310</v>
      </c>
      <c r="D114" s="6">
        <f t="shared" si="1"/>
        <v>21349.559905704664</v>
      </c>
      <c r="E114" s="6">
        <v>425.20818609984036</v>
      </c>
      <c r="F114" s="6">
        <v>12393.451960285258</v>
      </c>
      <c r="G114" s="6">
        <v>155.08320030838723</v>
      </c>
      <c r="H114" s="6">
        <v>259.79154208448028</v>
      </c>
      <c r="I114" s="6">
        <v>325.79234270520845</v>
      </c>
      <c r="J114" s="6">
        <v>1938.1194308673885</v>
      </c>
      <c r="K114" s="6">
        <v>19.430373178217184</v>
      </c>
      <c r="L114" s="6">
        <v>164.47640887008691</v>
      </c>
      <c r="M114" s="6">
        <v>1171.7440188195292</v>
      </c>
      <c r="N114" s="6">
        <v>4465.9684298443726</v>
      </c>
      <c r="O114" s="6">
        <v>30.494012641900138</v>
      </c>
      <c r="P114" s="6">
        <v>0</v>
      </c>
    </row>
    <row r="115" spans="1:16" x14ac:dyDescent="0.25">
      <c r="A115" s="1" t="s">
        <v>137</v>
      </c>
      <c r="B115" s="1" t="s">
        <v>289</v>
      </c>
      <c r="C115" s="1" t="s">
        <v>311</v>
      </c>
      <c r="D115" s="6">
        <f t="shared" si="1"/>
        <v>9138.3949531241506</v>
      </c>
      <c r="E115" s="6">
        <v>83.518826942370126</v>
      </c>
      <c r="F115" s="6">
        <v>6942.2599249788727</v>
      </c>
      <c r="G115" s="6">
        <v>37.325481978620459</v>
      </c>
      <c r="H115" s="6">
        <v>27.112378486036086</v>
      </c>
      <c r="I115" s="6">
        <v>68.936904167675678</v>
      </c>
      <c r="J115" s="6">
        <v>246.77478341232461</v>
      </c>
      <c r="K115" s="6">
        <v>2.044548118788394</v>
      </c>
      <c r="L115" s="6">
        <v>84.911758746287248</v>
      </c>
      <c r="M115" s="6">
        <v>63.486258481884718</v>
      </c>
      <c r="N115" s="6">
        <v>1440.0715616552093</v>
      </c>
      <c r="O115" s="6">
        <v>141.95252615608149</v>
      </c>
      <c r="P115" s="6">
        <v>0</v>
      </c>
    </row>
    <row r="116" spans="1:16" x14ac:dyDescent="0.25">
      <c r="A116" s="1" t="s">
        <v>123</v>
      </c>
      <c r="B116" s="1" t="s">
        <v>289</v>
      </c>
      <c r="C116" s="1" t="s">
        <v>216</v>
      </c>
      <c r="D116" s="6">
        <f t="shared" si="1"/>
        <v>14008.878488507138</v>
      </c>
      <c r="E116" s="6">
        <v>418.89193102800687</v>
      </c>
      <c r="F116" s="6">
        <v>9503.4191941406425</v>
      </c>
      <c r="G116" s="6">
        <v>202.5511137029697</v>
      </c>
      <c r="H116" s="6">
        <v>408.58962257157401</v>
      </c>
      <c r="I116" s="6">
        <v>329.73614110693228</v>
      </c>
      <c r="J116" s="6">
        <v>1877.3142634042194</v>
      </c>
      <c r="K116" s="6">
        <v>21.899695072228837</v>
      </c>
      <c r="L116" s="6">
        <v>147.23810559297826</v>
      </c>
      <c r="M116" s="6">
        <v>960.03963566814764</v>
      </c>
      <c r="N116" s="6">
        <v>119.6181731021088</v>
      </c>
      <c r="O116" s="6">
        <v>19.580613117330472</v>
      </c>
      <c r="P116" s="6">
        <v>0</v>
      </c>
    </row>
    <row r="117" spans="1:16" x14ac:dyDescent="0.25">
      <c r="A117" s="1" t="s">
        <v>125</v>
      </c>
      <c r="B117" s="1" t="s">
        <v>289</v>
      </c>
      <c r="C117" s="1" t="s">
        <v>312</v>
      </c>
      <c r="D117" s="6">
        <f t="shared" si="1"/>
        <v>422.70599921914771</v>
      </c>
      <c r="E117" s="6">
        <v>0</v>
      </c>
      <c r="F117" s="6">
        <v>412.37576787929407</v>
      </c>
      <c r="G117" s="6">
        <v>0.64395605481780938</v>
      </c>
      <c r="H117" s="6">
        <v>0.3896848420750903</v>
      </c>
      <c r="I117" s="6">
        <v>1.4858433452108548</v>
      </c>
      <c r="J117" s="6">
        <v>4.1474130560483928</v>
      </c>
      <c r="K117" s="6">
        <v>0.18162229481622788</v>
      </c>
      <c r="L117" s="6">
        <v>0.36027932767627247</v>
      </c>
      <c r="M117" s="6">
        <v>3.1214324192089666</v>
      </c>
      <c r="N117" s="6">
        <v>0</v>
      </c>
      <c r="O117" s="6">
        <v>0</v>
      </c>
      <c r="P117" s="6">
        <v>0</v>
      </c>
    </row>
    <row r="118" spans="1:16" x14ac:dyDescent="0.25">
      <c r="A118" s="1" t="s">
        <v>54</v>
      </c>
      <c r="B118" s="1" t="s">
        <v>289</v>
      </c>
      <c r="C118" s="1" t="s">
        <v>313</v>
      </c>
      <c r="D118" s="6">
        <f t="shared" si="1"/>
        <v>7766.0489861275155</v>
      </c>
      <c r="E118" s="6">
        <v>75.975941841328833</v>
      </c>
      <c r="F118" s="6">
        <v>2787.4566948201814</v>
      </c>
      <c r="G118" s="6">
        <v>29.131227667870892</v>
      </c>
      <c r="H118" s="6">
        <v>41.1274420167735</v>
      </c>
      <c r="I118" s="6">
        <v>71.046440944337093</v>
      </c>
      <c r="J118" s="6">
        <v>25.137761128381015</v>
      </c>
      <c r="K118" s="6">
        <v>27.77017242998275</v>
      </c>
      <c r="L118" s="6">
        <v>101.45124862238872</v>
      </c>
      <c r="M118" s="6">
        <v>157.98965123577293</v>
      </c>
      <c r="N118" s="6">
        <v>1600.2807114651853</v>
      </c>
      <c r="O118" s="6">
        <v>107.92985178632323</v>
      </c>
      <c r="P118" s="6">
        <v>2740.7518421689902</v>
      </c>
    </row>
    <row r="119" spans="1:16" x14ac:dyDescent="0.25">
      <c r="A119" s="1" t="s">
        <v>129</v>
      </c>
      <c r="B119" s="1" t="s">
        <v>289</v>
      </c>
      <c r="C119" s="1" t="s">
        <v>314</v>
      </c>
      <c r="D119" s="6">
        <f t="shared" si="1"/>
        <v>8352.5434534429169</v>
      </c>
      <c r="E119" s="6">
        <v>110.03963566814765</v>
      </c>
      <c r="F119" s="6">
        <v>4782.0861112072071</v>
      </c>
      <c r="G119" s="6">
        <v>59.704808172261949</v>
      </c>
      <c r="H119" s="6">
        <v>57.211517077437811</v>
      </c>
      <c r="I119" s="6">
        <v>90.059453502221473</v>
      </c>
      <c r="J119" s="6">
        <v>244.96943309133499</v>
      </c>
      <c r="K119" s="6">
        <v>2.608442100789254</v>
      </c>
      <c r="L119" s="6">
        <v>58.136925912930025</v>
      </c>
      <c r="M119" s="6">
        <v>154.88180960052978</v>
      </c>
      <c r="N119" s="6">
        <v>2562.973021058302</v>
      </c>
      <c r="O119" s="6">
        <v>229.87229605175369</v>
      </c>
      <c r="P119" s="6">
        <v>0</v>
      </c>
    </row>
    <row r="120" spans="1:16" x14ac:dyDescent="0.25">
      <c r="A120" s="1" t="s">
        <v>111</v>
      </c>
      <c r="B120" s="1" t="s">
        <v>289</v>
      </c>
      <c r="C120" s="1" t="s">
        <v>315</v>
      </c>
      <c r="D120" s="6">
        <f t="shared" si="1"/>
        <v>5005.3619349322689</v>
      </c>
      <c r="E120" s="6">
        <v>28.87028461572676</v>
      </c>
      <c r="F120" s="6">
        <v>3867.7465985974309</v>
      </c>
      <c r="G120" s="6">
        <v>34.730877766960063</v>
      </c>
      <c r="H120" s="6">
        <v>62.163998754589976</v>
      </c>
      <c r="I120" s="6">
        <v>56.484286582683858</v>
      </c>
      <c r="J120" s="6">
        <v>644.3141101990185</v>
      </c>
      <c r="K120" s="6">
        <v>15.554775801485595</v>
      </c>
      <c r="L120" s="6">
        <v>40.234898167962321</v>
      </c>
      <c r="M120" s="6">
        <v>144.64028901419866</v>
      </c>
      <c r="N120" s="6">
        <v>101.00695353928725</v>
      </c>
      <c r="O120" s="6">
        <v>9.6148618929243899</v>
      </c>
      <c r="P120" s="6">
        <v>0</v>
      </c>
    </row>
    <row r="121" spans="1:16" x14ac:dyDescent="0.25">
      <c r="A121" s="1" t="s">
        <v>180</v>
      </c>
      <c r="B121" s="1" t="s">
        <v>289</v>
      </c>
      <c r="C121" s="1" t="s">
        <v>316</v>
      </c>
      <c r="D121" s="6">
        <f t="shared" si="1"/>
        <v>14848.107915766792</v>
      </c>
      <c r="E121" s="6">
        <v>199.47391310794046</v>
      </c>
      <c r="F121" s="6">
        <v>7453.5365690930748</v>
      </c>
      <c r="G121" s="6">
        <v>147.13778089679406</v>
      </c>
      <c r="H121" s="6">
        <v>123.60818016931646</v>
      </c>
      <c r="I121" s="6">
        <v>231.28079548094078</v>
      </c>
      <c r="J121" s="6">
        <v>150.12231705569255</v>
      </c>
      <c r="K121" s="6">
        <v>7.1307136891318201</v>
      </c>
      <c r="L121" s="6">
        <v>149.31626001393673</v>
      </c>
      <c r="M121" s="6">
        <v>465.39712270748186</v>
      </c>
      <c r="N121" s="6">
        <v>4734.8072332623315</v>
      </c>
      <c r="O121" s="6">
        <v>598.51638060125629</v>
      </c>
      <c r="P121" s="6">
        <v>587.78064968889453</v>
      </c>
    </row>
    <row r="122" spans="1:16" x14ac:dyDescent="0.25">
      <c r="A122" s="1" t="s">
        <v>183</v>
      </c>
      <c r="B122" s="1" t="s">
        <v>289</v>
      </c>
      <c r="C122" s="1" t="s">
        <v>317</v>
      </c>
      <c r="D122" s="6">
        <f t="shared" si="1"/>
        <v>8211.9626080467315</v>
      </c>
      <c r="E122" s="6">
        <v>106.6515767780452</v>
      </c>
      <c r="F122" s="6">
        <v>2218.0253332213124</v>
      </c>
      <c r="G122" s="6">
        <v>373.65661278126743</v>
      </c>
      <c r="H122" s="6">
        <v>355.66439165179918</v>
      </c>
      <c r="I122" s="6">
        <v>608.00151228359766</v>
      </c>
      <c r="J122" s="6">
        <v>26.895914363234706</v>
      </c>
      <c r="K122" s="6">
        <v>6.6239009997874891</v>
      </c>
      <c r="L122" s="6">
        <v>353.30849102761152</v>
      </c>
      <c r="M122" s="6">
        <v>541.31845430778424</v>
      </c>
      <c r="N122" s="6">
        <v>2861.0735236702035</v>
      </c>
      <c r="O122" s="6">
        <v>179.22982262791399</v>
      </c>
      <c r="P122" s="6">
        <v>581.51307433417514</v>
      </c>
    </row>
    <row r="123" spans="1:16" x14ac:dyDescent="0.25">
      <c r="A123" s="1" t="s">
        <v>177</v>
      </c>
      <c r="B123" s="1" t="s">
        <v>289</v>
      </c>
      <c r="C123" s="1" t="s">
        <v>318</v>
      </c>
      <c r="D123" s="6">
        <f t="shared" si="1"/>
        <v>14385.820364430692</v>
      </c>
      <c r="E123" s="6">
        <v>32.947519805478812</v>
      </c>
      <c r="F123" s="6">
        <v>9984.3550308140129</v>
      </c>
      <c r="G123" s="6">
        <v>101.55577410634417</v>
      </c>
      <c r="H123" s="6">
        <v>151.8584779310379</v>
      </c>
      <c r="I123" s="6">
        <v>149.84901874539767</v>
      </c>
      <c r="J123" s="6">
        <v>3273.0778924894857</v>
      </c>
      <c r="K123" s="6">
        <v>51.863172929135182</v>
      </c>
      <c r="L123" s="6">
        <v>159.08902210602787</v>
      </c>
      <c r="M123" s="6">
        <v>388.49997281843207</v>
      </c>
      <c r="N123" s="6">
        <v>61.379686967179488</v>
      </c>
      <c r="O123" s="6">
        <v>31.344795718161734</v>
      </c>
      <c r="P123" s="6">
        <v>0</v>
      </c>
    </row>
    <row r="124" spans="1:16" x14ac:dyDescent="0.25">
      <c r="A124" s="1" t="s">
        <v>168</v>
      </c>
      <c r="B124" s="1" t="s">
        <v>289</v>
      </c>
      <c r="C124" s="1" t="s">
        <v>319</v>
      </c>
      <c r="D124" s="6">
        <f t="shared" si="1"/>
        <v>5118.4688869889242</v>
      </c>
      <c r="E124" s="6">
        <v>71.392635277721496</v>
      </c>
      <c r="F124" s="6">
        <v>1773.9659884453624</v>
      </c>
      <c r="G124" s="6">
        <v>57.589587976851185</v>
      </c>
      <c r="H124" s="6">
        <v>29.302471545840479</v>
      </c>
      <c r="I124" s="6">
        <v>97.050552774249667</v>
      </c>
      <c r="J124" s="6">
        <v>28.716832309494272</v>
      </c>
      <c r="K124" s="6">
        <v>48.345630933612725</v>
      </c>
      <c r="L124" s="6">
        <v>94.548860103883001</v>
      </c>
      <c r="M124" s="6">
        <v>131.59956114123048</v>
      </c>
      <c r="N124" s="6">
        <v>1190.198326603836</v>
      </c>
      <c r="O124" s="6">
        <v>247.23934111879333</v>
      </c>
      <c r="P124" s="6">
        <v>1348.5190987580495</v>
      </c>
    </row>
    <row r="125" spans="1:16" x14ac:dyDescent="0.25">
      <c r="A125" s="1" t="s">
        <v>161</v>
      </c>
      <c r="B125" s="1" t="s">
        <v>289</v>
      </c>
      <c r="C125" s="1" t="s">
        <v>320</v>
      </c>
      <c r="D125" s="6">
        <f t="shared" si="1"/>
        <v>4849.0973248395048</v>
      </c>
      <c r="E125" s="6">
        <v>8.5915994128781321</v>
      </c>
      <c r="F125" s="6">
        <v>1294.1399010590926</v>
      </c>
      <c r="G125" s="6">
        <v>41.069619408627922</v>
      </c>
      <c r="H125" s="6">
        <v>42.194442110673457</v>
      </c>
      <c r="I125" s="6">
        <v>62.847244530327217</v>
      </c>
      <c r="J125" s="6">
        <v>0.61825711786422066</v>
      </c>
      <c r="K125" s="6">
        <v>22.097379202641058</v>
      </c>
      <c r="L125" s="6">
        <v>86.484088898553438</v>
      </c>
      <c r="M125" s="6">
        <v>109.8560365320273</v>
      </c>
      <c r="N125" s="6">
        <v>1108.9558324231625</v>
      </c>
      <c r="O125" s="6">
        <v>200.1989196562273</v>
      </c>
      <c r="P125" s="6">
        <v>1872.0440044874297</v>
      </c>
    </row>
    <row r="126" spans="1:16" x14ac:dyDescent="0.25">
      <c r="A126" s="1" t="s">
        <v>170</v>
      </c>
      <c r="B126" s="1" t="s">
        <v>289</v>
      </c>
      <c r="C126" s="1" t="s">
        <v>321</v>
      </c>
      <c r="D126" s="6">
        <f t="shared" si="1"/>
        <v>11622.721319739254</v>
      </c>
      <c r="E126" s="6">
        <v>79.664974819983883</v>
      </c>
      <c r="F126" s="6">
        <v>5459.1651304962361</v>
      </c>
      <c r="G126" s="6">
        <v>11.777032069308056</v>
      </c>
      <c r="H126" s="6">
        <v>20.64835452671948</v>
      </c>
      <c r="I126" s="6">
        <v>75.461963102257059</v>
      </c>
      <c r="J126" s="6">
        <v>19.565539702386541</v>
      </c>
      <c r="K126" s="6">
        <v>28.032103902778942</v>
      </c>
      <c r="L126" s="6">
        <v>45.948463747201529</v>
      </c>
      <c r="M126" s="6">
        <v>55.345625991509465</v>
      </c>
      <c r="N126" s="6">
        <v>1841.2035504069822</v>
      </c>
      <c r="O126" s="6">
        <v>2273.2590205739757</v>
      </c>
      <c r="P126" s="6">
        <v>1712.6495603999149</v>
      </c>
    </row>
    <row r="127" spans="1:16" x14ac:dyDescent="0.25">
      <c r="A127" s="1" t="s">
        <v>141</v>
      </c>
      <c r="B127" s="1" t="s">
        <v>289</v>
      </c>
      <c r="C127" s="1" t="s">
        <v>322</v>
      </c>
      <c r="D127" s="6">
        <f t="shared" si="1"/>
        <v>6186.3056789708553</v>
      </c>
      <c r="E127" s="6">
        <v>111.27244332643086</v>
      </c>
      <c r="F127" s="6">
        <v>3144.321523353909</v>
      </c>
      <c r="G127" s="6">
        <v>20.164028407209539</v>
      </c>
      <c r="H127" s="6">
        <v>24.919814374601543</v>
      </c>
      <c r="I127" s="6">
        <v>131.95440415532042</v>
      </c>
      <c r="J127" s="6">
        <v>86.466050221653333</v>
      </c>
      <c r="K127" s="6">
        <v>4.7399712369590246</v>
      </c>
      <c r="L127" s="6">
        <v>22.019046865965215</v>
      </c>
      <c r="M127" s="6">
        <v>148.84552467839262</v>
      </c>
      <c r="N127" s="6">
        <v>1435.3209648962404</v>
      </c>
      <c r="O127" s="6">
        <v>88.729039304547229</v>
      </c>
      <c r="P127" s="6">
        <v>967.5528681496271</v>
      </c>
    </row>
    <row r="128" spans="1:16" x14ac:dyDescent="0.25">
      <c r="A128" s="1" t="s">
        <v>112</v>
      </c>
      <c r="B128" s="1" t="s">
        <v>289</v>
      </c>
      <c r="C128" s="1" t="s">
        <v>323</v>
      </c>
      <c r="D128" s="6">
        <f t="shared" si="1"/>
        <v>10808.122346708311</v>
      </c>
      <c r="E128" s="6">
        <v>246.24153047053764</v>
      </c>
      <c r="F128" s="6">
        <v>4809.6961594915565</v>
      </c>
      <c r="G128" s="6">
        <v>29.145065556999747</v>
      </c>
      <c r="H128" s="6">
        <v>34.707649881636627</v>
      </c>
      <c r="I128" s="6">
        <v>110.10882511379192</v>
      </c>
      <c r="J128" s="6">
        <v>17.248434588792296</v>
      </c>
      <c r="K128" s="6">
        <v>8.716387520200847</v>
      </c>
      <c r="L128" s="6">
        <v>48.125707338529132</v>
      </c>
      <c r="M128" s="6">
        <v>150.63629579476432</v>
      </c>
      <c r="N128" s="6">
        <v>2748.0883944589136</v>
      </c>
      <c r="O128" s="6">
        <v>226.67030734940175</v>
      </c>
      <c r="P128" s="6">
        <v>2378.7375891431875</v>
      </c>
    </row>
    <row r="129" spans="1:16" x14ac:dyDescent="0.25">
      <c r="A129" s="1" t="s">
        <v>173</v>
      </c>
      <c r="B129" s="1" t="s">
        <v>289</v>
      </c>
      <c r="C129" s="1" t="s">
        <v>271</v>
      </c>
      <c r="D129" s="6">
        <f t="shared" si="1"/>
        <v>4562.0446469608542</v>
      </c>
      <c r="E129" s="6">
        <v>26.329796434766706</v>
      </c>
      <c r="F129" s="6">
        <v>2329.2592281423126</v>
      </c>
      <c r="G129" s="6">
        <v>29.401313611046589</v>
      </c>
      <c r="H129" s="6">
        <v>15.958051427526526</v>
      </c>
      <c r="I129" s="6">
        <v>64.029148525029285</v>
      </c>
      <c r="J129" s="6">
        <v>5.178830006474155</v>
      </c>
      <c r="K129" s="6">
        <v>18.604053513094101</v>
      </c>
      <c r="L129" s="6">
        <v>194.71689161473338</v>
      </c>
      <c r="M129" s="6">
        <v>135.49690377230741</v>
      </c>
      <c r="N129" s="6">
        <v>661.82027547283576</v>
      </c>
      <c r="O129" s="6">
        <v>39.322338800946909</v>
      </c>
      <c r="P129" s="6">
        <v>1041.92781563978</v>
      </c>
    </row>
    <row r="130" spans="1:16" x14ac:dyDescent="0.25">
      <c r="A130" s="1" t="s">
        <v>139</v>
      </c>
      <c r="B130" s="1" t="s">
        <v>289</v>
      </c>
      <c r="C130" s="1" t="s">
        <v>324</v>
      </c>
      <c r="D130" s="6">
        <f t="shared" si="1"/>
        <v>17628.605387880973</v>
      </c>
      <c r="E130" s="6">
        <v>148.8225438982322</v>
      </c>
      <c r="F130" s="6">
        <v>9448.3708356602401</v>
      </c>
      <c r="G130" s="6">
        <v>331.1312968573165</v>
      </c>
      <c r="H130" s="6">
        <v>450.2945493543142</v>
      </c>
      <c r="I130" s="6">
        <v>746.16814023712209</v>
      </c>
      <c r="J130" s="6">
        <v>1884.4598034031324</v>
      </c>
      <c r="K130" s="6">
        <v>206.63724467859032</v>
      </c>
      <c r="L130" s="6">
        <v>754.6156773399623</v>
      </c>
      <c r="M130" s="6">
        <v>1577.9821886598497</v>
      </c>
      <c r="N130" s="6">
        <v>1868.7733205497595</v>
      </c>
      <c r="O130" s="6">
        <v>211.34978724245462</v>
      </c>
      <c r="P130" s="6">
        <v>0</v>
      </c>
    </row>
    <row r="131" spans="1:16" x14ac:dyDescent="0.25">
      <c r="A131" s="1" t="s">
        <v>138</v>
      </c>
      <c r="B131" s="1" t="s">
        <v>289</v>
      </c>
      <c r="C131" s="1" t="s">
        <v>325</v>
      </c>
      <c r="D131" s="6">
        <f t="shared" ref="D131:D194" si="2">SUM(E131:P131)</f>
        <v>14597.437025249206</v>
      </c>
      <c r="E131" s="6">
        <v>36.051901968439729</v>
      </c>
      <c r="F131" s="6">
        <v>9528.7934349100287</v>
      </c>
      <c r="G131" s="6">
        <v>25.140232180011168</v>
      </c>
      <c r="H131" s="6">
        <v>48.445955629796927</v>
      </c>
      <c r="I131" s="6">
        <v>146.94256781801198</v>
      </c>
      <c r="J131" s="6">
        <v>502.86419594451007</v>
      </c>
      <c r="K131" s="6">
        <v>0.88191832680152016</v>
      </c>
      <c r="L131" s="6">
        <v>51.020297218090072</v>
      </c>
      <c r="M131" s="6">
        <v>163.1640333493128</v>
      </c>
      <c r="N131" s="6">
        <v>3671.5263191709128</v>
      </c>
      <c r="O131" s="6">
        <v>422.60616873328951</v>
      </c>
      <c r="P131" s="6">
        <v>0</v>
      </c>
    </row>
    <row r="132" spans="1:16" x14ac:dyDescent="0.25">
      <c r="A132" s="1" t="s">
        <v>179</v>
      </c>
      <c r="B132" s="1" t="s">
        <v>289</v>
      </c>
      <c r="C132" s="1" t="s">
        <v>237</v>
      </c>
      <c r="D132" s="6">
        <f t="shared" si="2"/>
        <v>10475.676450383753</v>
      </c>
      <c r="E132" s="6">
        <v>327.22975343846832</v>
      </c>
      <c r="F132" s="6">
        <v>7653.0176482507422</v>
      </c>
      <c r="G132" s="6">
        <v>76.735048902111757</v>
      </c>
      <c r="H132" s="6">
        <v>89.566231596842982</v>
      </c>
      <c r="I132" s="6">
        <v>96.036927395560994</v>
      </c>
      <c r="J132" s="6">
        <v>1692.9068462956463</v>
      </c>
      <c r="K132" s="6">
        <v>9.5172553535333559</v>
      </c>
      <c r="L132" s="6">
        <v>164.15665478914516</v>
      </c>
      <c r="M132" s="6">
        <v>195.05839095002051</v>
      </c>
      <c r="N132" s="6">
        <v>143.88908931863222</v>
      </c>
      <c r="O132" s="6">
        <v>27.56260409304992</v>
      </c>
      <c r="P132" s="6">
        <v>0</v>
      </c>
    </row>
    <row r="133" spans="1:16" x14ac:dyDescent="0.25">
      <c r="A133" s="1" t="s">
        <v>191</v>
      </c>
      <c r="B133" s="1" t="s">
        <v>289</v>
      </c>
      <c r="C133" s="1" t="s">
        <v>326</v>
      </c>
      <c r="D133" s="6">
        <f t="shared" si="2"/>
        <v>3513.2062883321878</v>
      </c>
      <c r="E133" s="6">
        <v>58.221682983844261</v>
      </c>
      <c r="F133" s="6">
        <v>1117.4429063520852</v>
      </c>
      <c r="G133" s="6">
        <v>33.078485541876908</v>
      </c>
      <c r="H133" s="6">
        <v>30.019817834073823</v>
      </c>
      <c r="I133" s="6">
        <v>63.545563721008385</v>
      </c>
      <c r="J133" s="6">
        <v>14.188284250011119</v>
      </c>
      <c r="K133" s="6">
        <v>24.097942602412733</v>
      </c>
      <c r="L133" s="6">
        <v>136.01458908882441</v>
      </c>
      <c r="M133" s="6">
        <v>239.17481701862678</v>
      </c>
      <c r="N133" s="6">
        <v>11.465926669071823</v>
      </c>
      <c r="O133" s="6">
        <v>238.46463678012088</v>
      </c>
      <c r="P133" s="6">
        <v>1547.4916354902318</v>
      </c>
    </row>
    <row r="134" spans="1:16" x14ac:dyDescent="0.25">
      <c r="A134" s="1" t="s">
        <v>153</v>
      </c>
      <c r="B134" s="1" t="s">
        <v>289</v>
      </c>
      <c r="C134" s="1" t="s">
        <v>327</v>
      </c>
      <c r="D134" s="6">
        <f t="shared" si="2"/>
        <v>4517.9274795767578</v>
      </c>
      <c r="E134" s="6">
        <v>23.197491388385068</v>
      </c>
      <c r="F134" s="6">
        <v>2086.5693401797935</v>
      </c>
      <c r="G134" s="6">
        <v>27.85814186801619</v>
      </c>
      <c r="H134" s="6">
        <v>6.7640096272171508</v>
      </c>
      <c r="I134" s="6">
        <v>35.810727329336821</v>
      </c>
      <c r="J134" s="6">
        <v>6.5285184068635926</v>
      </c>
      <c r="K134" s="6">
        <v>9.6548929293328651</v>
      </c>
      <c r="L134" s="6">
        <v>89.315419856382476</v>
      </c>
      <c r="M134" s="6">
        <v>108.05587541946102</v>
      </c>
      <c r="N134" s="6">
        <v>903.16220477110642</v>
      </c>
      <c r="O134" s="6">
        <v>27.165506096084371</v>
      </c>
      <c r="P134" s="6">
        <v>1193.8453517047785</v>
      </c>
    </row>
    <row r="135" spans="1:16" x14ac:dyDescent="0.25">
      <c r="A135" s="1" t="s">
        <v>189</v>
      </c>
      <c r="B135" s="1" t="s">
        <v>289</v>
      </c>
      <c r="C135" s="1" t="s">
        <v>220</v>
      </c>
      <c r="D135" s="6">
        <f t="shared" si="2"/>
        <v>845.41792896220784</v>
      </c>
      <c r="E135" s="6">
        <v>4.4204642611802729</v>
      </c>
      <c r="F135" s="6">
        <v>754.32236351146321</v>
      </c>
      <c r="G135" s="6">
        <v>8.6842638490088611</v>
      </c>
      <c r="H135" s="6">
        <v>6.9060950959509348</v>
      </c>
      <c r="I135" s="6">
        <v>13.771170734841334</v>
      </c>
      <c r="J135" s="6">
        <v>8.2706098061212892</v>
      </c>
      <c r="K135" s="6">
        <v>2.4265727008100106</v>
      </c>
      <c r="L135" s="6">
        <v>8.1791808958056365</v>
      </c>
      <c r="M135" s="6">
        <v>38.289192114380036</v>
      </c>
      <c r="N135" s="6">
        <v>0.14801599264615034</v>
      </c>
      <c r="O135" s="6">
        <v>0</v>
      </c>
      <c r="P135" s="6">
        <v>0</v>
      </c>
    </row>
    <row r="136" spans="1:16" x14ac:dyDescent="0.25">
      <c r="A136" s="1" t="s">
        <v>147</v>
      </c>
      <c r="B136" s="1" t="s">
        <v>289</v>
      </c>
      <c r="C136" s="1" t="s">
        <v>328</v>
      </c>
      <c r="D136" s="6">
        <f t="shared" si="2"/>
        <v>15852.400873763858</v>
      </c>
      <c r="E136" s="6">
        <v>94.810297366353169</v>
      </c>
      <c r="F136" s="6">
        <v>12482.125895138453</v>
      </c>
      <c r="G136" s="6">
        <v>93.765289631961565</v>
      </c>
      <c r="H136" s="6">
        <v>167.80615094171776</v>
      </c>
      <c r="I136" s="6">
        <v>109.65983503259316</v>
      </c>
      <c r="J136" s="6">
        <v>1457.6921366195024</v>
      </c>
      <c r="K136" s="6">
        <v>119.70713096079429</v>
      </c>
      <c r="L136" s="6">
        <v>224.42115615563671</v>
      </c>
      <c r="M136" s="6">
        <v>492.41930780901737</v>
      </c>
      <c r="N136" s="6">
        <v>426.54205976979682</v>
      </c>
      <c r="O136" s="6">
        <v>183.45161433802997</v>
      </c>
      <c r="P136" s="6">
        <v>0</v>
      </c>
    </row>
    <row r="137" spans="1:16" x14ac:dyDescent="0.25">
      <c r="A137" s="1" t="s">
        <v>136</v>
      </c>
      <c r="B137" s="1" t="s">
        <v>289</v>
      </c>
      <c r="C137" s="1" t="s">
        <v>329</v>
      </c>
      <c r="D137" s="6">
        <f t="shared" si="2"/>
        <v>7662.2648176611001</v>
      </c>
      <c r="E137" s="6">
        <v>34.759541965869836</v>
      </c>
      <c r="F137" s="6">
        <v>3008.2308258748758</v>
      </c>
      <c r="G137" s="6">
        <v>39.753537310408561</v>
      </c>
      <c r="H137" s="6">
        <v>64.355821550535481</v>
      </c>
      <c r="I137" s="6">
        <v>117.16046515075885</v>
      </c>
      <c r="J137" s="6">
        <v>4.5289434277439788</v>
      </c>
      <c r="K137" s="6">
        <v>31.81429552789076</v>
      </c>
      <c r="L137" s="6">
        <v>90.942360249675048</v>
      </c>
      <c r="M137" s="6">
        <v>82.659889395729039</v>
      </c>
      <c r="N137" s="6">
        <v>2230.9815511285292</v>
      </c>
      <c r="O137" s="6">
        <v>251.96003815303717</v>
      </c>
      <c r="P137" s="6">
        <v>1705.1175479260462</v>
      </c>
    </row>
    <row r="138" spans="1:16" x14ac:dyDescent="0.25">
      <c r="A138" s="1" t="s">
        <v>192</v>
      </c>
      <c r="B138" s="1" t="s">
        <v>289</v>
      </c>
      <c r="C138" s="1" t="s">
        <v>330</v>
      </c>
      <c r="D138" s="6">
        <f t="shared" si="2"/>
        <v>4280.8841916943002</v>
      </c>
      <c r="E138" s="6">
        <v>395.26818323342047</v>
      </c>
      <c r="F138" s="6">
        <v>1484.132141956974</v>
      </c>
      <c r="G138" s="6">
        <v>51.145332430575806</v>
      </c>
      <c r="H138" s="6">
        <v>50.978289340377479</v>
      </c>
      <c r="I138" s="6">
        <v>282.24623535284144</v>
      </c>
      <c r="J138" s="6">
        <v>3.2864986681031714</v>
      </c>
      <c r="K138" s="6">
        <v>24.230390969788921</v>
      </c>
      <c r="L138" s="6">
        <v>133.79261946299107</v>
      </c>
      <c r="M138" s="6">
        <v>297.78445510840504</v>
      </c>
      <c r="N138" s="6">
        <v>78.285633800032613</v>
      </c>
      <c r="O138" s="6">
        <v>203.12736294312134</v>
      </c>
      <c r="P138" s="6">
        <v>1276.6070484276697</v>
      </c>
    </row>
    <row r="139" spans="1:16" x14ac:dyDescent="0.25">
      <c r="A139" s="1" t="s">
        <v>130</v>
      </c>
      <c r="B139" s="1" t="s">
        <v>289</v>
      </c>
      <c r="C139" s="1" t="s">
        <v>278</v>
      </c>
      <c r="D139" s="6">
        <f t="shared" si="2"/>
        <v>6263.1704580835503</v>
      </c>
      <c r="E139" s="6">
        <v>55.260621815432209</v>
      </c>
      <c r="F139" s="6">
        <v>3263.0760639112791</v>
      </c>
      <c r="G139" s="6">
        <v>80.887898271746494</v>
      </c>
      <c r="H139" s="6">
        <v>17.680127308579983</v>
      </c>
      <c r="I139" s="6">
        <v>103.61341879877237</v>
      </c>
      <c r="J139" s="6">
        <v>6.2260616873328951</v>
      </c>
      <c r="K139" s="6">
        <v>27.887053172088976</v>
      </c>
      <c r="L139" s="6">
        <v>302.93783328308859</v>
      </c>
      <c r="M139" s="6">
        <v>238.70259905210457</v>
      </c>
      <c r="N139" s="6">
        <v>829.00372140375498</v>
      </c>
      <c r="O139" s="6">
        <v>80.660067311446397</v>
      </c>
      <c r="P139" s="6">
        <v>1257.2349920679242</v>
      </c>
    </row>
    <row r="140" spans="1:16" x14ac:dyDescent="0.25">
      <c r="A140" s="1" t="s">
        <v>182</v>
      </c>
      <c r="B140" s="1" t="s">
        <v>289</v>
      </c>
      <c r="C140" s="1" t="s">
        <v>331</v>
      </c>
      <c r="D140" s="6">
        <f t="shared" si="2"/>
        <v>4818.6873279530291</v>
      </c>
      <c r="E140" s="6">
        <v>5.331540997217596</v>
      </c>
      <c r="F140" s="6">
        <v>2884.4748768180762</v>
      </c>
      <c r="G140" s="6">
        <v>3.6927395561002849</v>
      </c>
      <c r="H140" s="6">
        <v>13.12375520774131</v>
      </c>
      <c r="I140" s="6">
        <v>13.595231858774456</v>
      </c>
      <c r="J140" s="6">
        <v>69.48794868119974</v>
      </c>
      <c r="K140" s="6">
        <v>3.4345146607493215</v>
      </c>
      <c r="L140" s="6">
        <v>7.08104555136575</v>
      </c>
      <c r="M140" s="6">
        <v>32.734268049796633</v>
      </c>
      <c r="N140" s="6">
        <v>1718.8486876244792</v>
      </c>
      <c r="O140" s="6">
        <v>66.882718947529682</v>
      </c>
      <c r="P140" s="6">
        <v>0</v>
      </c>
    </row>
    <row r="141" spans="1:16" x14ac:dyDescent="0.25">
      <c r="A141" s="1" t="s">
        <v>195</v>
      </c>
      <c r="B141" s="1" t="s">
        <v>289</v>
      </c>
      <c r="C141" s="1" t="s">
        <v>332</v>
      </c>
      <c r="D141" s="6">
        <f t="shared" si="2"/>
        <v>10463.364929846844</v>
      </c>
      <c r="E141" s="6">
        <v>245.22988193315311</v>
      </c>
      <c r="F141" s="6">
        <v>7263.8507385973317</v>
      </c>
      <c r="G141" s="6">
        <v>59.141161295424105</v>
      </c>
      <c r="H141" s="6">
        <v>70.195410762912474</v>
      </c>
      <c r="I141" s="6">
        <v>91.432122682771336</v>
      </c>
      <c r="J141" s="6">
        <v>1150.5166968958649</v>
      </c>
      <c r="K141" s="6">
        <v>4.2823324750547336</v>
      </c>
      <c r="L141" s="6">
        <v>61.489648764721288</v>
      </c>
      <c r="M141" s="6">
        <v>273.56123018834353</v>
      </c>
      <c r="N141" s="6">
        <v>717.94181167621309</v>
      </c>
      <c r="O141" s="6">
        <v>525.72389457505324</v>
      </c>
      <c r="P141" s="6">
        <v>0</v>
      </c>
    </row>
    <row r="142" spans="1:16" x14ac:dyDescent="0.25">
      <c r="A142" s="1" t="s">
        <v>132</v>
      </c>
      <c r="B142" s="1" t="s">
        <v>289</v>
      </c>
      <c r="C142" s="1" t="s">
        <v>333</v>
      </c>
      <c r="D142" s="6">
        <f t="shared" si="2"/>
        <v>10312.420246808639</v>
      </c>
      <c r="E142" s="6">
        <v>183.74764632332227</v>
      </c>
      <c r="F142" s="6">
        <v>7108.7504880326969</v>
      </c>
      <c r="G142" s="6">
        <v>281.60845692709904</v>
      </c>
      <c r="H142" s="6">
        <v>256.85469722204374</v>
      </c>
      <c r="I142" s="6">
        <v>145.28449217417949</v>
      </c>
      <c r="J142" s="6">
        <v>1604.6473068008283</v>
      </c>
      <c r="K142" s="6">
        <v>83.420479087490051</v>
      </c>
      <c r="L142" s="6">
        <v>188.33194130758167</v>
      </c>
      <c r="M142" s="6">
        <v>431.80342290071809</v>
      </c>
      <c r="N142" s="6">
        <v>16.001294831054199</v>
      </c>
      <c r="O142" s="6">
        <v>11.970021201622986</v>
      </c>
      <c r="P142" s="6">
        <v>0</v>
      </c>
    </row>
    <row r="143" spans="1:16" x14ac:dyDescent="0.25">
      <c r="A143" s="1" t="s">
        <v>157</v>
      </c>
      <c r="B143" s="1" t="s">
        <v>289</v>
      </c>
      <c r="C143" s="1" t="s">
        <v>334</v>
      </c>
      <c r="D143" s="6">
        <f t="shared" si="2"/>
        <v>7518.0515263685911</v>
      </c>
      <c r="E143" s="6">
        <v>39.435512965607899</v>
      </c>
      <c r="F143" s="6">
        <v>3826.8763930553564</v>
      </c>
      <c r="G143" s="6">
        <v>18.964579945933391</v>
      </c>
      <c r="H143" s="6">
        <v>20.426454090331763</v>
      </c>
      <c r="I143" s="6">
        <v>49.465264427234942</v>
      </c>
      <c r="J143" s="6">
        <v>99.235456625630732</v>
      </c>
      <c r="K143" s="6">
        <v>1.4285149473913108</v>
      </c>
      <c r="L143" s="6">
        <v>18.760965291608802</v>
      </c>
      <c r="M143" s="6">
        <v>106.06346649006883</v>
      </c>
      <c r="N143" s="6">
        <v>2541.5608644727022</v>
      </c>
      <c r="O143" s="6">
        <v>795.83405405672545</v>
      </c>
      <c r="P143" s="6">
        <v>0</v>
      </c>
    </row>
    <row r="144" spans="1:16" x14ac:dyDescent="0.25">
      <c r="A144" s="1" t="s">
        <v>128</v>
      </c>
      <c r="B144" s="1" t="s">
        <v>289</v>
      </c>
      <c r="C144" s="1" t="s">
        <v>335</v>
      </c>
      <c r="D144" s="6">
        <f t="shared" si="2"/>
        <v>10121.974320831461</v>
      </c>
      <c r="E144" s="6">
        <v>18.984101253811598</v>
      </c>
      <c r="F144" s="6">
        <v>6617.630212065651</v>
      </c>
      <c r="G144" s="6">
        <v>17.795031209382088</v>
      </c>
      <c r="H144" s="6">
        <v>30.783866998117059</v>
      </c>
      <c r="I144" s="6">
        <v>80.792515678822596</v>
      </c>
      <c r="J144" s="6">
        <v>277.21912791645866</v>
      </c>
      <c r="K144" s="6">
        <v>12.093573783130624</v>
      </c>
      <c r="L144" s="6">
        <v>13.205052806373336</v>
      </c>
      <c r="M144" s="6">
        <v>75.825701902215542</v>
      </c>
      <c r="N144" s="6">
        <v>2734.7630014381521</v>
      </c>
      <c r="O144" s="6">
        <v>242.88213577934496</v>
      </c>
      <c r="P144" s="6">
        <v>0</v>
      </c>
    </row>
    <row r="145" spans="1:16" x14ac:dyDescent="0.25">
      <c r="A145" s="1" t="s">
        <v>131</v>
      </c>
      <c r="B145" s="1" t="s">
        <v>289</v>
      </c>
      <c r="C145" s="1" t="s">
        <v>336</v>
      </c>
      <c r="D145" s="6">
        <f t="shared" si="2"/>
        <v>4458.7976851188323</v>
      </c>
      <c r="E145" s="6">
        <v>67.305021671122788</v>
      </c>
      <c r="F145" s="6">
        <v>1517.8496414504084</v>
      </c>
      <c r="G145" s="6">
        <v>22.436654591461032</v>
      </c>
      <c r="H145" s="6">
        <v>26.214151218475557</v>
      </c>
      <c r="I145" s="6">
        <v>82.777758558487321</v>
      </c>
      <c r="J145" s="6">
        <v>13.743000746257591</v>
      </c>
      <c r="K145" s="6">
        <v>24.790084164018523</v>
      </c>
      <c r="L145" s="6">
        <v>124.56052346757733</v>
      </c>
      <c r="M145" s="6">
        <v>94.857000242163053</v>
      </c>
      <c r="N145" s="6">
        <v>818.67003059161914</v>
      </c>
      <c r="O145" s="6">
        <v>720.27028362730607</v>
      </c>
      <c r="P145" s="6">
        <v>945.32353478993582</v>
      </c>
    </row>
    <row r="146" spans="1:16" x14ac:dyDescent="0.25">
      <c r="A146" s="1" t="s">
        <v>135</v>
      </c>
      <c r="B146" s="1" t="s">
        <v>289</v>
      </c>
      <c r="C146" s="1" t="s">
        <v>337</v>
      </c>
      <c r="D146" s="6">
        <f t="shared" si="2"/>
        <v>11595.871119831178</v>
      </c>
      <c r="E146" s="6">
        <v>116.65612351304468</v>
      </c>
      <c r="F146" s="6">
        <v>5330.7809017361606</v>
      </c>
      <c r="G146" s="6">
        <v>227.82008767291182</v>
      </c>
      <c r="H146" s="6">
        <v>297.02806620441527</v>
      </c>
      <c r="I146" s="6">
        <v>522.45543458385021</v>
      </c>
      <c r="J146" s="6">
        <v>251.6227396055213</v>
      </c>
      <c r="K146" s="6">
        <v>48.620164769722699</v>
      </c>
      <c r="L146" s="6">
        <v>325.75404140494112</v>
      </c>
      <c r="M146" s="6">
        <v>942.45340832151339</v>
      </c>
      <c r="N146" s="6">
        <v>2675.0322472237735</v>
      </c>
      <c r="O146" s="6">
        <v>538.20888293640007</v>
      </c>
      <c r="P146" s="6">
        <v>319.43902185892273</v>
      </c>
    </row>
    <row r="147" spans="1:16" x14ac:dyDescent="0.25">
      <c r="A147" s="1" t="s">
        <v>185</v>
      </c>
      <c r="B147" s="1" t="s">
        <v>289</v>
      </c>
      <c r="C147" s="1" t="s">
        <v>338</v>
      </c>
      <c r="D147" s="6">
        <f t="shared" si="2"/>
        <v>8525.5103957142073</v>
      </c>
      <c r="E147" s="6">
        <v>36.471486535239663</v>
      </c>
      <c r="F147" s="6">
        <v>6805.6305382444662</v>
      </c>
      <c r="G147" s="6">
        <v>32.043362014005922</v>
      </c>
      <c r="H147" s="6">
        <v>114.67063352821694</v>
      </c>
      <c r="I147" s="6">
        <v>64.137627691592982</v>
      </c>
      <c r="J147" s="6">
        <v>1098.3006577939439</v>
      </c>
      <c r="K147" s="6">
        <v>16.332662854657684</v>
      </c>
      <c r="L147" s="6">
        <v>88.547417009730992</v>
      </c>
      <c r="M147" s="6">
        <v>170.39976673272611</v>
      </c>
      <c r="N147" s="6">
        <v>86.971627385182586</v>
      </c>
      <c r="O147" s="6">
        <v>12.004615924445124</v>
      </c>
      <c r="P147" s="6">
        <v>0</v>
      </c>
    </row>
    <row r="148" spans="1:16" x14ac:dyDescent="0.25">
      <c r="A148" s="1" t="s">
        <v>142</v>
      </c>
      <c r="B148" s="1" t="s">
        <v>289</v>
      </c>
      <c r="C148" s="1" t="s">
        <v>339</v>
      </c>
      <c r="D148" s="6">
        <f t="shared" si="2"/>
        <v>6731.1688568420941</v>
      </c>
      <c r="E148" s="6">
        <v>69.89764904147907</v>
      </c>
      <c r="F148" s="6">
        <v>2943.3113574475024</v>
      </c>
      <c r="G148" s="6">
        <v>19.174125124170345</v>
      </c>
      <c r="H148" s="6">
        <v>18.890201291865793</v>
      </c>
      <c r="I148" s="6">
        <v>77.498850960991973</v>
      </c>
      <c r="J148" s="6">
        <v>8.5770202082602314</v>
      </c>
      <c r="K148" s="6">
        <v>6.7093993861907748</v>
      </c>
      <c r="L148" s="6">
        <v>41.03947257874006</v>
      </c>
      <c r="M148" s="6">
        <v>100.64593289612193</v>
      </c>
      <c r="N148" s="6">
        <v>1389.4589879560942</v>
      </c>
      <c r="O148" s="6">
        <v>184.97650029899725</v>
      </c>
      <c r="P148" s="6">
        <v>1870.9893596516806</v>
      </c>
    </row>
    <row r="149" spans="1:16" x14ac:dyDescent="0.25">
      <c r="A149" s="1" t="s">
        <v>144</v>
      </c>
      <c r="B149" s="1" t="s">
        <v>289</v>
      </c>
      <c r="C149" s="1" t="s">
        <v>340</v>
      </c>
      <c r="D149" s="6">
        <f t="shared" si="2"/>
        <v>747.10961090821024</v>
      </c>
      <c r="E149" s="6">
        <v>1.6484385424749064</v>
      </c>
      <c r="F149" s="6">
        <v>494.79077605847493</v>
      </c>
      <c r="G149" s="6">
        <v>5.7634808221682983</v>
      </c>
      <c r="H149" s="6">
        <v>13.005391834656994</v>
      </c>
      <c r="I149" s="6">
        <v>14.486787286933573</v>
      </c>
      <c r="J149" s="6">
        <v>147.12246037668712</v>
      </c>
      <c r="K149" s="6">
        <v>2.2276530445827136</v>
      </c>
      <c r="L149" s="6">
        <v>4.736758869839826</v>
      </c>
      <c r="M149" s="6">
        <v>62.90753819010294</v>
      </c>
      <c r="N149" s="6">
        <v>0</v>
      </c>
      <c r="O149" s="6">
        <v>0.42032588228898454</v>
      </c>
      <c r="P149" s="6">
        <v>0</v>
      </c>
    </row>
    <row r="150" spans="1:16" x14ac:dyDescent="0.25">
      <c r="A150" s="1" t="s">
        <v>190</v>
      </c>
      <c r="B150" s="1" t="s">
        <v>289</v>
      </c>
      <c r="C150" s="1" t="s">
        <v>341</v>
      </c>
      <c r="D150" s="6">
        <f t="shared" si="2"/>
        <v>20887.272848578894</v>
      </c>
      <c r="E150" s="6">
        <v>213.32094512782749</v>
      </c>
      <c r="F150" s="6">
        <v>15007.618005070597</v>
      </c>
      <c r="G150" s="6">
        <v>234.28954794581477</v>
      </c>
      <c r="H150" s="6">
        <v>459.560004546735</v>
      </c>
      <c r="I150" s="6">
        <v>297.4009478954053</v>
      </c>
      <c r="J150" s="6">
        <v>3250.421808513267</v>
      </c>
      <c r="K150" s="6">
        <v>214.37361312227256</v>
      </c>
      <c r="L150" s="6">
        <v>205.01845875567724</v>
      </c>
      <c r="M150" s="6">
        <v>865.85945646748337</v>
      </c>
      <c r="N150" s="6">
        <v>107.88586706730651</v>
      </c>
      <c r="O150" s="6">
        <v>31.524194066510823</v>
      </c>
      <c r="P150" s="6">
        <v>0</v>
      </c>
    </row>
    <row r="151" spans="1:16" x14ac:dyDescent="0.25">
      <c r="A151" s="1" t="s">
        <v>154</v>
      </c>
      <c r="B151" s="1" t="s">
        <v>289</v>
      </c>
      <c r="C151" s="1" t="s">
        <v>342</v>
      </c>
      <c r="D151" s="6">
        <f t="shared" si="2"/>
        <v>29861.945557790481</v>
      </c>
      <c r="E151" s="6">
        <v>1926.9238372466555</v>
      </c>
      <c r="F151" s="6">
        <v>16987.735676549226</v>
      </c>
      <c r="G151" s="6">
        <v>805.03328506545813</v>
      </c>
      <c r="H151" s="6">
        <v>682.09821936019534</v>
      </c>
      <c r="I151" s="6">
        <v>732.28601928408693</v>
      </c>
      <c r="J151" s="6">
        <v>5122.7517136743054</v>
      </c>
      <c r="K151" s="6">
        <v>209.55185007635549</v>
      </c>
      <c r="L151" s="6">
        <v>482.76243803838037</v>
      </c>
      <c r="M151" s="6">
        <v>2749.5319828212491</v>
      </c>
      <c r="N151" s="6">
        <v>90.943595775490124</v>
      </c>
      <c r="O151" s="6">
        <v>72.326939899082248</v>
      </c>
      <c r="P151" s="6">
        <v>0</v>
      </c>
    </row>
    <row r="152" spans="1:16" x14ac:dyDescent="0.25">
      <c r="A152" s="1" t="s">
        <v>23</v>
      </c>
      <c r="B152" s="1" t="s">
        <v>289</v>
      </c>
      <c r="C152" s="1" t="s">
        <v>343</v>
      </c>
      <c r="D152" s="6">
        <f t="shared" si="2"/>
        <v>17999.792431663067</v>
      </c>
      <c r="E152" s="6">
        <v>824.70137341049599</v>
      </c>
      <c r="F152" s="6">
        <v>11757.410189628501</v>
      </c>
      <c r="G152" s="6">
        <v>423.22739111310989</v>
      </c>
      <c r="H152" s="6">
        <v>433.53439456764011</v>
      </c>
      <c r="I152" s="6">
        <v>312.91124476754817</v>
      </c>
      <c r="J152" s="6">
        <v>2904.6858552062586</v>
      </c>
      <c r="K152" s="6">
        <v>124.85531992705455</v>
      </c>
      <c r="L152" s="6">
        <v>292.32318390060442</v>
      </c>
      <c r="M152" s="6">
        <v>857.06028871767239</v>
      </c>
      <c r="N152" s="6">
        <v>50.92417330967713</v>
      </c>
      <c r="O152" s="6">
        <v>18.159017114503591</v>
      </c>
      <c r="P152" s="6">
        <v>0</v>
      </c>
    </row>
    <row r="153" spans="1:16" x14ac:dyDescent="0.25">
      <c r="A153" s="1" t="s">
        <v>174</v>
      </c>
      <c r="B153" s="1" t="s">
        <v>289</v>
      </c>
      <c r="C153" s="1" t="s">
        <v>344</v>
      </c>
      <c r="D153" s="6">
        <f t="shared" si="2"/>
        <v>11965.037831800459</v>
      </c>
      <c r="E153" s="6">
        <v>25.901068976935203</v>
      </c>
      <c r="F153" s="6">
        <v>6681.0126863790692</v>
      </c>
      <c r="G153" s="6">
        <v>99.101772732439471</v>
      </c>
      <c r="H153" s="6">
        <v>89.494323994405534</v>
      </c>
      <c r="I153" s="6">
        <v>188.57435147249967</v>
      </c>
      <c r="J153" s="6">
        <v>129.37512046376696</v>
      </c>
      <c r="K153" s="6">
        <v>5.9327478588337623</v>
      </c>
      <c r="L153" s="6">
        <v>77.579160138971943</v>
      </c>
      <c r="M153" s="6">
        <v>326.04340155083202</v>
      </c>
      <c r="N153" s="6">
        <v>4075.3020860617862</v>
      </c>
      <c r="O153" s="6">
        <v>251.78508769762234</v>
      </c>
      <c r="P153" s="6">
        <v>14.936024473295344</v>
      </c>
    </row>
    <row r="154" spans="1:16" x14ac:dyDescent="0.25">
      <c r="A154" s="1" t="s">
        <v>65</v>
      </c>
      <c r="B154" s="1" t="s">
        <v>289</v>
      </c>
      <c r="C154" s="1" t="s">
        <v>345</v>
      </c>
      <c r="D154" s="6">
        <f t="shared" si="2"/>
        <v>9337.0020213202333</v>
      </c>
      <c r="E154" s="6">
        <v>87.909144373662542</v>
      </c>
      <c r="F154" s="6">
        <v>4879.0323856026644</v>
      </c>
      <c r="G154" s="6">
        <v>125.00877223328703</v>
      </c>
      <c r="H154" s="6">
        <v>147.03547935930573</v>
      </c>
      <c r="I154" s="6">
        <v>212.80844901973381</v>
      </c>
      <c r="J154" s="6">
        <v>78.367672714153684</v>
      </c>
      <c r="K154" s="6">
        <v>52.618326307309864</v>
      </c>
      <c r="L154" s="6">
        <v>185.89227203313186</v>
      </c>
      <c r="M154" s="6">
        <v>552.86345462902102</v>
      </c>
      <c r="N154" s="6">
        <v>2133.8037391953267</v>
      </c>
      <c r="O154" s="6">
        <v>168.37449281665292</v>
      </c>
      <c r="P154" s="6">
        <v>713.28783303598345</v>
      </c>
    </row>
    <row r="155" spans="1:16" x14ac:dyDescent="0.25">
      <c r="A155" s="1" t="s">
        <v>121</v>
      </c>
      <c r="B155" s="1" t="s">
        <v>289</v>
      </c>
      <c r="C155" s="1" t="s">
        <v>346</v>
      </c>
      <c r="D155" s="6">
        <f t="shared" si="2"/>
        <v>3892.2510291930039</v>
      </c>
      <c r="E155" s="6">
        <v>37.18784440282095</v>
      </c>
      <c r="F155" s="6">
        <v>1261.1824970470932</v>
      </c>
      <c r="G155" s="6">
        <v>17.721393870803535</v>
      </c>
      <c r="H155" s="6">
        <v>9.2632312459536532</v>
      </c>
      <c r="I155" s="6">
        <v>77.155621889563761</v>
      </c>
      <c r="J155" s="6">
        <v>6.677522820161804</v>
      </c>
      <c r="K155" s="6">
        <v>10.426602353429573</v>
      </c>
      <c r="L155" s="6">
        <v>40.663378520630808</v>
      </c>
      <c r="M155" s="6">
        <v>44.396643323465597</v>
      </c>
      <c r="N155" s="6">
        <v>879.23501183633732</v>
      </c>
      <c r="O155" s="6">
        <v>371.78602669724182</v>
      </c>
      <c r="P155" s="6">
        <v>1136.5552551855019</v>
      </c>
    </row>
    <row r="156" spans="1:16" x14ac:dyDescent="0.25">
      <c r="A156" s="1" t="s">
        <v>163</v>
      </c>
      <c r="B156" s="1" t="s">
        <v>289</v>
      </c>
      <c r="C156" s="1" t="s">
        <v>347</v>
      </c>
      <c r="D156" s="6">
        <f t="shared" si="2"/>
        <v>7249.4395654902801</v>
      </c>
      <c r="E156" s="6">
        <v>38.833317683339672</v>
      </c>
      <c r="F156" s="6">
        <v>5100.0368186692895</v>
      </c>
      <c r="G156" s="6">
        <v>168.1348008085281</v>
      </c>
      <c r="H156" s="6">
        <v>215.63335524332444</v>
      </c>
      <c r="I156" s="6">
        <v>155.36045230129037</v>
      </c>
      <c r="J156" s="6">
        <v>817.27882852384312</v>
      </c>
      <c r="K156" s="6">
        <v>18.516578285386693</v>
      </c>
      <c r="L156" s="6">
        <v>114.85695082113045</v>
      </c>
      <c r="M156" s="6">
        <v>535.88263493177419</v>
      </c>
      <c r="N156" s="6">
        <v>55.184513425223507</v>
      </c>
      <c r="O156" s="6">
        <v>29.721314797151372</v>
      </c>
      <c r="P156" s="6">
        <v>0</v>
      </c>
    </row>
    <row r="157" spans="1:16" x14ac:dyDescent="0.25">
      <c r="A157" s="1" t="s">
        <v>55</v>
      </c>
      <c r="B157" s="1" t="s">
        <v>289</v>
      </c>
      <c r="C157" s="1" t="s">
        <v>348</v>
      </c>
      <c r="D157" s="6">
        <f t="shared" si="2"/>
        <v>7716.1110095234317</v>
      </c>
      <c r="E157" s="6">
        <v>171.54262811167175</v>
      </c>
      <c r="F157" s="6">
        <v>3620.9391973035886</v>
      </c>
      <c r="G157" s="6">
        <v>46.306272023247651</v>
      </c>
      <c r="H157" s="6">
        <v>33.764449474407314</v>
      </c>
      <c r="I157" s="6">
        <v>113.42398798080487</v>
      </c>
      <c r="J157" s="6">
        <v>17.828390406389151</v>
      </c>
      <c r="K157" s="6">
        <v>5.4503985806279438</v>
      </c>
      <c r="L157" s="6">
        <v>31.591900881177011</v>
      </c>
      <c r="M157" s="6">
        <v>278.99013061978917</v>
      </c>
      <c r="N157" s="6">
        <v>1817.9682519286557</v>
      </c>
      <c r="O157" s="6">
        <v>141.37380586429973</v>
      </c>
      <c r="P157" s="6">
        <v>1436.9315963487741</v>
      </c>
    </row>
    <row r="158" spans="1:16" x14ac:dyDescent="0.25">
      <c r="A158" s="1" t="s">
        <v>175</v>
      </c>
      <c r="B158" s="1" t="s">
        <v>289</v>
      </c>
      <c r="C158" s="1" t="s">
        <v>288</v>
      </c>
      <c r="D158" s="6">
        <f t="shared" si="2"/>
        <v>3513.2937635598964</v>
      </c>
      <c r="E158" s="6">
        <v>0.567600559446089</v>
      </c>
      <c r="F158" s="6">
        <v>1126.1583054516341</v>
      </c>
      <c r="G158" s="6">
        <v>91.822548840335472</v>
      </c>
      <c r="H158" s="6">
        <v>42.891772880702568</v>
      </c>
      <c r="I158" s="6">
        <v>135.9560251651898</v>
      </c>
      <c r="J158" s="6">
        <v>0.56933029558719594</v>
      </c>
      <c r="K158" s="6">
        <v>41.301651156699265</v>
      </c>
      <c r="L158" s="6">
        <v>161.50496928482823</v>
      </c>
      <c r="M158" s="6">
        <v>216.61905773859237</v>
      </c>
      <c r="N158" s="6">
        <v>327.70864324439196</v>
      </c>
      <c r="O158" s="6">
        <v>171.29379321251537</v>
      </c>
      <c r="P158" s="6">
        <v>1196.9000657299732</v>
      </c>
    </row>
    <row r="159" spans="1:16" x14ac:dyDescent="0.25">
      <c r="A159" s="1" t="s">
        <v>1</v>
      </c>
      <c r="B159" s="1" t="s">
        <v>289</v>
      </c>
      <c r="C159" s="1" t="s">
        <v>349</v>
      </c>
      <c r="D159" s="6">
        <f t="shared" si="2"/>
        <v>657.97902571376324</v>
      </c>
      <c r="E159" s="6">
        <v>5.4363135863360725E-3</v>
      </c>
      <c r="F159" s="6">
        <v>105.28533233173374</v>
      </c>
      <c r="G159" s="6">
        <v>127.42867309469564</v>
      </c>
      <c r="H159" s="6">
        <v>146.6695166128801</v>
      </c>
      <c r="I159" s="6">
        <v>31.122153966284969</v>
      </c>
      <c r="J159" s="6">
        <v>6.4247342383971767E-3</v>
      </c>
      <c r="K159" s="6">
        <v>39.256361722421829</v>
      </c>
      <c r="L159" s="6">
        <v>96.673223190325331</v>
      </c>
      <c r="M159" s="6">
        <v>76.218352006246818</v>
      </c>
      <c r="N159" s="6">
        <v>7.446266982302328</v>
      </c>
      <c r="O159" s="6">
        <v>1.9610265736892305</v>
      </c>
      <c r="P159" s="6">
        <v>25.906258185358524</v>
      </c>
    </row>
    <row r="160" spans="1:16" x14ac:dyDescent="0.25">
      <c r="A160" s="1" t="s">
        <v>2</v>
      </c>
      <c r="B160" s="1" t="s">
        <v>289</v>
      </c>
      <c r="C160" s="1" t="s">
        <v>350</v>
      </c>
      <c r="D160" s="6">
        <f t="shared" si="2"/>
        <v>290.90653000103782</v>
      </c>
      <c r="E160" s="6">
        <v>0</v>
      </c>
      <c r="F160" s="6">
        <v>123.76904563043939</v>
      </c>
      <c r="G160" s="6">
        <v>32.029524124877064</v>
      </c>
      <c r="H160" s="6">
        <v>27.750898227267559</v>
      </c>
      <c r="I160" s="6">
        <v>10.029504356464024</v>
      </c>
      <c r="J160" s="6">
        <v>1.1547224267703848</v>
      </c>
      <c r="K160" s="6">
        <v>4.1446948992552253</v>
      </c>
      <c r="L160" s="6">
        <v>23.176487449528771</v>
      </c>
      <c r="M160" s="6">
        <v>68.034476112343896</v>
      </c>
      <c r="N160" s="6">
        <v>0.81717677409151779</v>
      </c>
      <c r="O160" s="6">
        <v>0</v>
      </c>
      <c r="P160" s="6">
        <v>0</v>
      </c>
    </row>
    <row r="161" spans="1:16" x14ac:dyDescent="0.25">
      <c r="A161" s="1" t="s">
        <v>0</v>
      </c>
      <c r="B161" s="1" t="s">
        <v>289</v>
      </c>
      <c r="C161" s="1" t="s">
        <v>351</v>
      </c>
      <c r="D161" s="6">
        <f t="shared" si="2"/>
        <v>379.10972951868848</v>
      </c>
      <c r="E161" s="6">
        <v>0</v>
      </c>
      <c r="F161" s="6">
        <v>127.75831138215801</v>
      </c>
      <c r="G161" s="6">
        <v>59.804638658120119</v>
      </c>
      <c r="H161" s="6">
        <v>33.906040732815072</v>
      </c>
      <c r="I161" s="6">
        <v>28.002698388380125</v>
      </c>
      <c r="J161" s="6">
        <v>0.14406231003790593</v>
      </c>
      <c r="K161" s="6">
        <v>7.7163529254780245</v>
      </c>
      <c r="L161" s="6">
        <v>65.086511517571651</v>
      </c>
      <c r="M161" s="6">
        <v>46.704358440865263</v>
      </c>
      <c r="N161" s="6">
        <v>7.5989779730457689</v>
      </c>
      <c r="O161" s="6">
        <v>2.3877771902166125</v>
      </c>
      <c r="P161" s="6">
        <v>0</v>
      </c>
    </row>
    <row r="162" spans="1:16" x14ac:dyDescent="0.25">
      <c r="A162" s="1" t="s">
        <v>186</v>
      </c>
      <c r="B162" s="1" t="s">
        <v>289</v>
      </c>
      <c r="C162" s="1" t="s">
        <v>352</v>
      </c>
      <c r="D162" s="6">
        <f t="shared" si="2"/>
        <v>3271.0980859234073</v>
      </c>
      <c r="E162" s="6">
        <v>77.346139970248529</v>
      </c>
      <c r="F162" s="6">
        <v>510.03914145782159</v>
      </c>
      <c r="G162" s="6">
        <v>395.13697039185934</v>
      </c>
      <c r="H162" s="6">
        <v>180.24517774274375</v>
      </c>
      <c r="I162" s="6">
        <v>222.23205151648438</v>
      </c>
      <c r="J162" s="6">
        <v>12.686379069204271</v>
      </c>
      <c r="K162" s="6">
        <v>93.151480407031627</v>
      </c>
      <c r="L162" s="6">
        <v>429.30321286132948</v>
      </c>
      <c r="M162" s="6">
        <v>541.63351339062876</v>
      </c>
      <c r="N162" s="6">
        <v>12.479799152923501</v>
      </c>
      <c r="O162" s="6">
        <v>68.943576007077084</v>
      </c>
      <c r="P162" s="6">
        <v>727.90064395605475</v>
      </c>
    </row>
    <row r="163" spans="1:16" x14ac:dyDescent="0.25">
      <c r="A163" s="1" t="s">
        <v>126</v>
      </c>
      <c r="B163" s="1" t="s">
        <v>289</v>
      </c>
      <c r="C163" s="1" t="s">
        <v>353</v>
      </c>
      <c r="D163" s="6">
        <f t="shared" si="2"/>
        <v>345.32897110352224</v>
      </c>
      <c r="E163" s="6">
        <v>0</v>
      </c>
      <c r="F163" s="6">
        <v>104.73873571114395</v>
      </c>
      <c r="G163" s="6">
        <v>16.509590151376621</v>
      </c>
      <c r="H163" s="6">
        <v>15.289879066733221</v>
      </c>
      <c r="I163" s="6">
        <v>12.594208843399574</v>
      </c>
      <c r="J163" s="6">
        <v>0</v>
      </c>
      <c r="K163" s="6">
        <v>2.2444561956677522</v>
      </c>
      <c r="L163" s="6">
        <v>17.392744003993219</v>
      </c>
      <c r="M163" s="6">
        <v>57.98223808088246</v>
      </c>
      <c r="N163" s="6">
        <v>5.7286389941831439</v>
      </c>
      <c r="O163" s="6">
        <v>0.5678476646091043</v>
      </c>
      <c r="P163" s="6">
        <v>112.28063239153319</v>
      </c>
    </row>
    <row r="164" spans="1:16" x14ac:dyDescent="0.25">
      <c r="A164" s="1" t="s">
        <v>150</v>
      </c>
      <c r="B164" s="1" t="s">
        <v>289</v>
      </c>
      <c r="C164" s="1" t="s">
        <v>354</v>
      </c>
      <c r="D164" s="6">
        <f t="shared" si="2"/>
        <v>241.46647030043047</v>
      </c>
      <c r="E164" s="6">
        <v>5.429394641771645</v>
      </c>
      <c r="F164" s="6">
        <v>100.42106719777803</v>
      </c>
      <c r="G164" s="6">
        <v>41.942147739234862</v>
      </c>
      <c r="H164" s="6">
        <v>24.199008614085983</v>
      </c>
      <c r="I164" s="6">
        <v>9.2296249437835751</v>
      </c>
      <c r="J164" s="6">
        <v>3.9951962756309829</v>
      </c>
      <c r="K164" s="6">
        <v>2.5053992478118836</v>
      </c>
      <c r="L164" s="6">
        <v>24.524199008614087</v>
      </c>
      <c r="M164" s="6">
        <v>26.147927034787465</v>
      </c>
      <c r="N164" s="6">
        <v>3.0512545529126283</v>
      </c>
      <c r="O164" s="6">
        <v>2.1251044019313738E-2</v>
      </c>
      <c r="P164" s="6">
        <v>0</v>
      </c>
    </row>
    <row r="165" spans="1:16" x14ac:dyDescent="0.25">
      <c r="A165" s="1" t="s">
        <v>3</v>
      </c>
      <c r="B165" s="1" t="s">
        <v>289</v>
      </c>
      <c r="C165" s="1" t="s">
        <v>309</v>
      </c>
      <c r="D165" s="6">
        <f t="shared" si="2"/>
        <v>205.08344741355026</v>
      </c>
      <c r="E165" s="6">
        <v>0</v>
      </c>
      <c r="F165" s="6">
        <v>77.365167067800712</v>
      </c>
      <c r="G165" s="6">
        <v>13.969596180742601</v>
      </c>
      <c r="H165" s="6">
        <v>23.62844279268371</v>
      </c>
      <c r="I165" s="6">
        <v>15.293832749341464</v>
      </c>
      <c r="J165" s="6">
        <v>0</v>
      </c>
      <c r="K165" s="6">
        <v>9.1065665726019684</v>
      </c>
      <c r="L165" s="6">
        <v>36.455424699643672</v>
      </c>
      <c r="M165" s="6">
        <v>25.021127491437806</v>
      </c>
      <c r="N165" s="6">
        <v>3.848662913962924</v>
      </c>
      <c r="O165" s="6">
        <v>0.39462694533539583</v>
      </c>
      <c r="P165" s="6">
        <v>0</v>
      </c>
    </row>
    <row r="166" spans="1:16" x14ac:dyDescent="0.25">
      <c r="A166" s="1" t="s">
        <v>19</v>
      </c>
      <c r="B166" s="1" t="s">
        <v>289</v>
      </c>
      <c r="C166" s="1" t="s">
        <v>355</v>
      </c>
      <c r="D166" s="6">
        <f t="shared" si="2"/>
        <v>70.261387841437553</v>
      </c>
      <c r="E166" s="6">
        <v>0</v>
      </c>
      <c r="F166" s="6">
        <v>4.295923259020574</v>
      </c>
      <c r="G166" s="6">
        <v>10.310710031975407</v>
      </c>
      <c r="H166" s="6">
        <v>9.5716184893967178</v>
      </c>
      <c r="I166" s="6">
        <v>7.1443044730976606</v>
      </c>
      <c r="J166" s="6">
        <v>0</v>
      </c>
      <c r="K166" s="6">
        <v>8.3457297756779329</v>
      </c>
      <c r="L166" s="6">
        <v>18.666571119336968</v>
      </c>
      <c r="M166" s="6">
        <v>8.6140859827125222</v>
      </c>
      <c r="N166" s="6">
        <v>3.306019975981378</v>
      </c>
      <c r="O166" s="6">
        <v>6.4247342383971767E-3</v>
      </c>
      <c r="P166" s="6">
        <v>0</v>
      </c>
    </row>
    <row r="167" spans="1:16" x14ac:dyDescent="0.25">
      <c r="A167" s="1" t="s">
        <v>146</v>
      </c>
      <c r="B167" s="1" t="s">
        <v>289</v>
      </c>
      <c r="C167" s="1" t="s">
        <v>356</v>
      </c>
      <c r="D167" s="6">
        <f t="shared" si="2"/>
        <v>398.81241258654859</v>
      </c>
      <c r="E167" s="6">
        <v>0</v>
      </c>
      <c r="F167" s="6">
        <v>188.36406497877365</v>
      </c>
      <c r="G167" s="6">
        <v>21.618242291554438</v>
      </c>
      <c r="H167" s="6">
        <v>35.700024216305977</v>
      </c>
      <c r="I167" s="6">
        <v>26.703666546408819</v>
      </c>
      <c r="J167" s="6">
        <v>0.19298913231493059</v>
      </c>
      <c r="K167" s="6">
        <v>3.0586677078030866</v>
      </c>
      <c r="L167" s="6">
        <v>23.463376543789504</v>
      </c>
      <c r="M167" s="6">
        <v>65.028688909426066</v>
      </c>
      <c r="N167" s="6">
        <v>24.393727482542019</v>
      </c>
      <c r="O167" s="6">
        <v>9.8024147116529843</v>
      </c>
      <c r="P167" s="6">
        <v>0.48655006597707851</v>
      </c>
    </row>
    <row r="168" spans="1:16" x14ac:dyDescent="0.25">
      <c r="A168" s="1" t="s">
        <v>127</v>
      </c>
      <c r="B168" s="1" t="s">
        <v>289</v>
      </c>
      <c r="C168" s="1" t="s">
        <v>357</v>
      </c>
      <c r="D168" s="6">
        <f t="shared" si="2"/>
        <v>2272.9323475484694</v>
      </c>
      <c r="E168" s="6">
        <v>6.4007650375846952</v>
      </c>
      <c r="F168" s="6">
        <v>139.65148287808324</v>
      </c>
      <c r="G168" s="6">
        <v>242.51246645547411</v>
      </c>
      <c r="H168" s="6">
        <v>209.91064677305366</v>
      </c>
      <c r="I168" s="6">
        <v>187.36921959247417</v>
      </c>
      <c r="J168" s="6">
        <v>8.1539761691780779</v>
      </c>
      <c r="K168" s="6">
        <v>102.01835497150877</v>
      </c>
      <c r="L168" s="6">
        <v>287.70973050710921</v>
      </c>
      <c r="M168" s="6">
        <v>337.33635460579313</v>
      </c>
      <c r="N168" s="6">
        <v>2.4157000736373386</v>
      </c>
      <c r="O168" s="6">
        <v>22.557489016175502</v>
      </c>
      <c r="P168" s="6">
        <v>726.89616146839774</v>
      </c>
    </row>
    <row r="169" spans="1:16" x14ac:dyDescent="0.25">
      <c r="A169" s="1" t="s">
        <v>56</v>
      </c>
      <c r="B169" s="1" t="s">
        <v>289</v>
      </c>
      <c r="C169" s="1" t="s">
        <v>358</v>
      </c>
      <c r="D169" s="6">
        <f t="shared" si="2"/>
        <v>666.53603040381927</v>
      </c>
      <c r="E169" s="6">
        <v>6.475885007141339</v>
      </c>
      <c r="F169" s="6">
        <v>49.630330676129148</v>
      </c>
      <c r="G169" s="6">
        <v>176.78397572438877</v>
      </c>
      <c r="H169" s="6">
        <v>109.04997949027147</v>
      </c>
      <c r="I169" s="6">
        <v>47.365611857094137</v>
      </c>
      <c r="J169" s="6">
        <v>8.6227346634180577</v>
      </c>
      <c r="K169" s="6">
        <v>0.45862718255635232</v>
      </c>
      <c r="L169" s="6">
        <v>41.340199562129648</v>
      </c>
      <c r="M169" s="6">
        <v>221.97209688499231</v>
      </c>
      <c r="N169" s="6">
        <v>4.6648512674023808</v>
      </c>
      <c r="O169" s="6">
        <v>0.17173808829561685</v>
      </c>
      <c r="P169" s="6">
        <v>0</v>
      </c>
    </row>
    <row r="170" spans="1:16" x14ac:dyDescent="0.25">
      <c r="A170" s="1" t="s">
        <v>187</v>
      </c>
      <c r="B170" s="1" t="s">
        <v>289</v>
      </c>
      <c r="C170" s="1" t="s">
        <v>359</v>
      </c>
      <c r="D170" s="6">
        <f t="shared" si="2"/>
        <v>366.04231428811477</v>
      </c>
      <c r="E170" s="6">
        <v>4.4478929342749683E-3</v>
      </c>
      <c r="F170" s="6">
        <v>64.264145535056812</v>
      </c>
      <c r="G170" s="6">
        <v>44.620026390831406</v>
      </c>
      <c r="H170" s="6">
        <v>23.10013195415705</v>
      </c>
      <c r="I170" s="6">
        <v>15.238728297989057</v>
      </c>
      <c r="J170" s="6">
        <v>3.7065774452291404E-3</v>
      </c>
      <c r="K170" s="6">
        <v>4.1535906851237749</v>
      </c>
      <c r="L170" s="6">
        <v>27.295977622156435</v>
      </c>
      <c r="M170" s="6">
        <v>55.246289715977326</v>
      </c>
      <c r="N170" s="6">
        <v>26.028328135888071</v>
      </c>
      <c r="O170" s="6">
        <v>8.3570966131766351</v>
      </c>
      <c r="P170" s="6">
        <v>97.72984486737866</v>
      </c>
    </row>
    <row r="171" spans="1:16" x14ac:dyDescent="0.25">
      <c r="A171" s="1" t="s">
        <v>162</v>
      </c>
      <c r="B171" s="1" t="s">
        <v>289</v>
      </c>
      <c r="C171" s="1" t="s">
        <v>360</v>
      </c>
      <c r="D171" s="6">
        <f t="shared" si="2"/>
        <v>114.7766416431505</v>
      </c>
      <c r="E171" s="6">
        <v>0</v>
      </c>
      <c r="F171" s="6">
        <v>46.965548598172411</v>
      </c>
      <c r="G171" s="6">
        <v>15.880213301176715</v>
      </c>
      <c r="H171" s="6">
        <v>13.596961594915564</v>
      </c>
      <c r="I171" s="6">
        <v>4.1029341267056436</v>
      </c>
      <c r="J171" s="6">
        <v>5.3868925537330178E-2</v>
      </c>
      <c r="K171" s="6">
        <v>1.9360689522246877</v>
      </c>
      <c r="L171" s="6">
        <v>16.243457890809172</v>
      </c>
      <c r="M171" s="6">
        <v>15.339300099336276</v>
      </c>
      <c r="N171" s="6">
        <v>0.52287452494032405</v>
      </c>
      <c r="O171" s="6">
        <v>0.13541362933237128</v>
      </c>
      <c r="P171" s="6">
        <v>0</v>
      </c>
    </row>
    <row r="172" spans="1:16" x14ac:dyDescent="0.25">
      <c r="A172" s="1" t="s">
        <v>108</v>
      </c>
      <c r="B172" s="1" t="s">
        <v>289</v>
      </c>
      <c r="C172" s="1" t="s">
        <v>361</v>
      </c>
      <c r="D172" s="6">
        <f t="shared" si="2"/>
        <v>1631.4587111983112</v>
      </c>
      <c r="E172" s="6">
        <v>1.1752321553006528</v>
      </c>
      <c r="F172" s="6">
        <v>1255.3340120488476</v>
      </c>
      <c r="G172" s="6">
        <v>79.078594268148635</v>
      </c>
      <c r="H172" s="6">
        <v>54.225004077235191</v>
      </c>
      <c r="I172" s="6">
        <v>51.64275512372555</v>
      </c>
      <c r="J172" s="6">
        <v>1.8337674147363634</v>
      </c>
      <c r="K172" s="6">
        <v>5.5912485235466507</v>
      </c>
      <c r="L172" s="6">
        <v>101.17473794497462</v>
      </c>
      <c r="M172" s="6">
        <v>44.356612287057125</v>
      </c>
      <c r="N172" s="6">
        <v>25.908235026662645</v>
      </c>
      <c r="O172" s="6">
        <v>11.138512328076583</v>
      </c>
      <c r="P172" s="6">
        <v>0</v>
      </c>
    </row>
    <row r="173" spans="1:16" x14ac:dyDescent="0.25">
      <c r="A173" s="1" t="s">
        <v>20</v>
      </c>
      <c r="B173" s="1" t="s">
        <v>289</v>
      </c>
      <c r="C173" s="1" t="s">
        <v>362</v>
      </c>
      <c r="D173" s="6">
        <f t="shared" si="2"/>
        <v>360.6371359523186</v>
      </c>
      <c r="E173" s="6">
        <v>2.1251044019313738E-2</v>
      </c>
      <c r="F173" s="6">
        <v>65.270110653692001</v>
      </c>
      <c r="G173" s="6">
        <v>33.323613863588065</v>
      </c>
      <c r="H173" s="6">
        <v>36.008411459749041</v>
      </c>
      <c r="I173" s="6">
        <v>25.125900080556281</v>
      </c>
      <c r="J173" s="6">
        <v>1.186104782473325E-2</v>
      </c>
      <c r="K173" s="6">
        <v>1.5584922631373459</v>
      </c>
      <c r="L173" s="6">
        <v>41.395798223808086</v>
      </c>
      <c r="M173" s="6">
        <v>139.27118803220273</v>
      </c>
      <c r="N173" s="6">
        <v>17.166889884997257</v>
      </c>
      <c r="O173" s="6">
        <v>1.4836193987437174</v>
      </c>
      <c r="P173" s="6">
        <v>0</v>
      </c>
    </row>
    <row r="174" spans="1:16" x14ac:dyDescent="0.25">
      <c r="A174" s="1" t="s">
        <v>148</v>
      </c>
      <c r="B174" s="1" t="s">
        <v>289</v>
      </c>
      <c r="C174" s="1" t="s">
        <v>363</v>
      </c>
      <c r="D174" s="6">
        <f t="shared" si="2"/>
        <v>84.228760075713012</v>
      </c>
      <c r="E174" s="6">
        <v>0</v>
      </c>
      <c r="F174" s="6">
        <v>29.693391913730643</v>
      </c>
      <c r="G174" s="6">
        <v>4.6492836421324188</v>
      </c>
      <c r="H174" s="6">
        <v>3.1804905531696179</v>
      </c>
      <c r="I174" s="6">
        <v>8.7035380517240526</v>
      </c>
      <c r="J174" s="6">
        <v>0</v>
      </c>
      <c r="K174" s="6">
        <v>0.45269665864398567</v>
      </c>
      <c r="L174" s="6">
        <v>10.695452770790192</v>
      </c>
      <c r="M174" s="6">
        <v>25.78468244515501</v>
      </c>
      <c r="N174" s="6">
        <v>1.0516795737930147</v>
      </c>
      <c r="O174" s="6">
        <v>1.7544466574084597E-2</v>
      </c>
      <c r="P174" s="6">
        <v>0</v>
      </c>
    </row>
    <row r="175" spans="1:16" x14ac:dyDescent="0.25">
      <c r="A175" s="1" t="s">
        <v>159</v>
      </c>
      <c r="B175" s="1" t="s">
        <v>289</v>
      </c>
      <c r="C175" s="1" t="s">
        <v>364</v>
      </c>
      <c r="D175" s="6">
        <f t="shared" si="2"/>
        <v>2121.8915406018496</v>
      </c>
      <c r="E175" s="6">
        <v>0.1195988988993936</v>
      </c>
      <c r="F175" s="6">
        <v>341.86257987674395</v>
      </c>
      <c r="G175" s="6">
        <v>289.37892588327742</v>
      </c>
      <c r="H175" s="6">
        <v>139.24919567269438</v>
      </c>
      <c r="I175" s="6">
        <v>116.30128049895474</v>
      </c>
      <c r="J175" s="6">
        <v>0.10674943042259924</v>
      </c>
      <c r="K175" s="6">
        <v>100.41785483065883</v>
      </c>
      <c r="L175" s="6">
        <v>231.30945967985053</v>
      </c>
      <c r="M175" s="6">
        <v>247.47087865653864</v>
      </c>
      <c r="N175" s="6">
        <v>92.972576269008556</v>
      </c>
      <c r="O175" s="6">
        <v>29.336819163499602</v>
      </c>
      <c r="P175" s="6">
        <v>533.36562174130063</v>
      </c>
    </row>
    <row r="176" spans="1:16" x14ac:dyDescent="0.25">
      <c r="A176" s="1" t="s">
        <v>149</v>
      </c>
      <c r="B176" s="1" t="s">
        <v>289</v>
      </c>
      <c r="C176" s="1" t="s">
        <v>365</v>
      </c>
      <c r="D176" s="6">
        <f t="shared" si="2"/>
        <v>2263.0748283854641</v>
      </c>
      <c r="E176" s="6">
        <v>0.15790019916676137</v>
      </c>
      <c r="F176" s="6">
        <v>145.76684145238531</v>
      </c>
      <c r="G176" s="6">
        <v>537.50537453729555</v>
      </c>
      <c r="H176" s="6">
        <v>178.80949674562498</v>
      </c>
      <c r="I176" s="6">
        <v>227.21789239064361</v>
      </c>
      <c r="J176" s="6">
        <v>0.15740598884073084</v>
      </c>
      <c r="K176" s="6">
        <v>115.14211017925008</v>
      </c>
      <c r="L176" s="6">
        <v>304.53759210844953</v>
      </c>
      <c r="M176" s="6">
        <v>335.02839238323043</v>
      </c>
      <c r="N176" s="6">
        <v>6.4805800052386289</v>
      </c>
      <c r="O176" s="6">
        <v>1.0551390460752286</v>
      </c>
      <c r="P176" s="6">
        <v>411.21610334926339</v>
      </c>
    </row>
    <row r="177" spans="1:16" x14ac:dyDescent="0.25">
      <c r="A177" s="1" t="s">
        <v>155</v>
      </c>
      <c r="B177" s="1" t="s">
        <v>289</v>
      </c>
      <c r="C177" s="1" t="s">
        <v>366</v>
      </c>
      <c r="D177" s="6">
        <f t="shared" si="2"/>
        <v>576.67994445075942</v>
      </c>
      <c r="E177" s="6">
        <v>0.3548430140899364</v>
      </c>
      <c r="F177" s="6">
        <v>272.42083986102807</v>
      </c>
      <c r="G177" s="6">
        <v>44.478682237586668</v>
      </c>
      <c r="H177" s="6">
        <v>33.781005520329337</v>
      </c>
      <c r="I177" s="6">
        <v>21.47022629890829</v>
      </c>
      <c r="J177" s="6">
        <v>1.9518836826576653</v>
      </c>
      <c r="K177" s="6">
        <v>3.2007531765368706</v>
      </c>
      <c r="L177" s="6">
        <v>40.686606405954244</v>
      </c>
      <c r="M177" s="6">
        <v>99.781559035894489</v>
      </c>
      <c r="N177" s="6">
        <v>36.812491660200749</v>
      </c>
      <c r="O177" s="6">
        <v>5.3809620298206511</v>
      </c>
      <c r="P177" s="6">
        <v>16.360091527752381</v>
      </c>
    </row>
    <row r="178" spans="1:16" x14ac:dyDescent="0.25">
      <c r="A178" s="1" t="s">
        <v>160</v>
      </c>
      <c r="B178" s="1" t="s">
        <v>289</v>
      </c>
      <c r="C178" s="1" t="s">
        <v>367</v>
      </c>
      <c r="D178" s="6">
        <f t="shared" si="2"/>
        <v>1005.9159447077486</v>
      </c>
      <c r="E178" s="6">
        <v>0.49791690347578121</v>
      </c>
      <c r="F178" s="6">
        <v>45.847397735528283</v>
      </c>
      <c r="G178" s="6">
        <v>42.523586187809805</v>
      </c>
      <c r="H178" s="6">
        <v>8.220200352866172</v>
      </c>
      <c r="I178" s="6">
        <v>26.916424091764974</v>
      </c>
      <c r="J178" s="6">
        <v>2.3880242953796276</v>
      </c>
      <c r="K178" s="6">
        <v>12.149666655135093</v>
      </c>
      <c r="L178" s="6">
        <v>57.439100932574881</v>
      </c>
      <c r="M178" s="6">
        <v>90.408860202725066</v>
      </c>
      <c r="N178" s="6">
        <v>0</v>
      </c>
      <c r="O178" s="6">
        <v>0</v>
      </c>
      <c r="P178" s="6">
        <v>719.52476735048901</v>
      </c>
    </row>
    <row r="179" spans="1:16" x14ac:dyDescent="0.25">
      <c r="A179" s="1" t="s">
        <v>167</v>
      </c>
      <c r="B179" s="1" t="s">
        <v>289</v>
      </c>
      <c r="C179" s="1" t="s">
        <v>368</v>
      </c>
      <c r="D179" s="6">
        <f t="shared" si="2"/>
        <v>1510.1350182610715</v>
      </c>
      <c r="E179" s="6">
        <v>0.22906648611516089</v>
      </c>
      <c r="F179" s="6">
        <v>71.979015829556744</v>
      </c>
      <c r="G179" s="6">
        <v>213.86729464325427</v>
      </c>
      <c r="H179" s="6">
        <v>188.23927687145095</v>
      </c>
      <c r="I179" s="6">
        <v>164.81074215564661</v>
      </c>
      <c r="J179" s="6">
        <v>0.22906648611516089</v>
      </c>
      <c r="K179" s="6">
        <v>72.039309489332467</v>
      </c>
      <c r="L179" s="6">
        <v>189.29046223491792</v>
      </c>
      <c r="M179" s="6">
        <v>373.89086847580592</v>
      </c>
      <c r="N179" s="6">
        <v>0.28713619942375074</v>
      </c>
      <c r="O179" s="6">
        <v>4.9045432755271987</v>
      </c>
      <c r="P179" s="6">
        <v>230.36823611392535</v>
      </c>
    </row>
    <row r="180" spans="1:16" x14ac:dyDescent="0.25">
      <c r="A180" s="1" t="s">
        <v>158</v>
      </c>
      <c r="B180" s="1" t="s">
        <v>289</v>
      </c>
      <c r="C180" s="1" t="s">
        <v>339</v>
      </c>
      <c r="D180" s="6">
        <f t="shared" si="2"/>
        <v>2040.5939419698234</v>
      </c>
      <c r="E180" s="6">
        <v>4.9421032603055208E-4</v>
      </c>
      <c r="F180" s="6">
        <v>437.08727260147373</v>
      </c>
      <c r="G180" s="6">
        <v>415.61803472321748</v>
      </c>
      <c r="H180" s="6">
        <v>269.72245148090121</v>
      </c>
      <c r="I180" s="6">
        <v>127.54901330908407</v>
      </c>
      <c r="J180" s="6">
        <v>0</v>
      </c>
      <c r="K180" s="6">
        <v>3.6141601142614275</v>
      </c>
      <c r="L180" s="6">
        <v>189.3853506175158</v>
      </c>
      <c r="M180" s="6">
        <v>409.85900179398345</v>
      </c>
      <c r="N180" s="6">
        <v>147.39551158181899</v>
      </c>
      <c r="O180" s="6">
        <v>19.264565613833934</v>
      </c>
      <c r="P180" s="6">
        <v>21.098085923407282</v>
      </c>
    </row>
    <row r="181" spans="1:16" x14ac:dyDescent="0.25">
      <c r="A181" s="1" t="s">
        <v>22</v>
      </c>
      <c r="B181" s="1" t="s">
        <v>289</v>
      </c>
      <c r="C181" s="1" t="s">
        <v>369</v>
      </c>
      <c r="D181" s="6">
        <f t="shared" si="2"/>
        <v>732.39944055391084</v>
      </c>
      <c r="E181" s="6">
        <v>0</v>
      </c>
      <c r="F181" s="6">
        <v>130.71319492149468</v>
      </c>
      <c r="G181" s="6">
        <v>97.373025011984595</v>
      </c>
      <c r="H181" s="6">
        <v>94.83080709488344</v>
      </c>
      <c r="I181" s="6">
        <v>58.841175627523562</v>
      </c>
      <c r="J181" s="6">
        <v>71.868312716525892</v>
      </c>
      <c r="K181" s="6">
        <v>43.899220630315845</v>
      </c>
      <c r="L181" s="6">
        <v>39.410802449306374</v>
      </c>
      <c r="M181" s="6">
        <v>187.6531434247787</v>
      </c>
      <c r="N181" s="6">
        <v>0.82409571865594555</v>
      </c>
      <c r="O181" s="6">
        <v>6.9856629584418535</v>
      </c>
      <c r="P181" s="6">
        <v>0</v>
      </c>
    </row>
    <row r="182" spans="1:16" x14ac:dyDescent="0.25">
      <c r="A182" s="1" t="s">
        <v>188</v>
      </c>
      <c r="B182" s="1" t="s">
        <v>289</v>
      </c>
      <c r="C182" s="1" t="s">
        <v>370</v>
      </c>
      <c r="D182" s="6">
        <f t="shared" si="2"/>
        <v>5313.19170912757</v>
      </c>
      <c r="E182" s="6">
        <v>76.133100725006543</v>
      </c>
      <c r="F182" s="6">
        <v>1564.47912702688</v>
      </c>
      <c r="G182" s="6">
        <v>111.6564447497566</v>
      </c>
      <c r="H182" s="6">
        <v>78.343703513341211</v>
      </c>
      <c r="I182" s="6">
        <v>101.97980656607839</v>
      </c>
      <c r="J182" s="6">
        <v>22.522152977864319</v>
      </c>
      <c r="K182" s="6">
        <v>78.705712577158579</v>
      </c>
      <c r="L182" s="6">
        <v>215.44061321617252</v>
      </c>
      <c r="M182" s="6">
        <v>232.72660778974316</v>
      </c>
      <c r="N182" s="6">
        <v>1084.8704921840636</v>
      </c>
      <c r="O182" s="6">
        <v>409.03391765467546</v>
      </c>
      <c r="P182" s="6">
        <v>1337.3000301468298</v>
      </c>
    </row>
    <row r="183" spans="1:16" x14ac:dyDescent="0.25">
      <c r="A183" s="1" t="s">
        <v>64</v>
      </c>
      <c r="B183" s="1" t="s">
        <v>289</v>
      </c>
      <c r="C183" s="1" t="s">
        <v>371</v>
      </c>
      <c r="D183" s="6">
        <f t="shared" si="2"/>
        <v>3536.2006592765747</v>
      </c>
      <c r="E183" s="6">
        <v>6.6471288851109256E-2</v>
      </c>
      <c r="F183" s="6">
        <v>412.14274771057063</v>
      </c>
      <c r="G183" s="6">
        <v>523.07146775524723</v>
      </c>
      <c r="H183" s="6">
        <v>189.50964451451247</v>
      </c>
      <c r="I183" s="6">
        <v>342.32095995413727</v>
      </c>
      <c r="J183" s="6">
        <v>6.6718394014124535E-2</v>
      </c>
      <c r="K183" s="6">
        <v>168.91466470300429</v>
      </c>
      <c r="L183" s="6">
        <v>516.06134138566688</v>
      </c>
      <c r="M183" s="6">
        <v>436.6214793691899</v>
      </c>
      <c r="N183" s="6">
        <v>12.645359612143736</v>
      </c>
      <c r="O183" s="6">
        <v>13.170458083551198</v>
      </c>
      <c r="P183" s="6">
        <v>921.60934650568583</v>
      </c>
    </row>
    <row r="184" spans="1:16" x14ac:dyDescent="0.25">
      <c r="A184" s="1" t="s">
        <v>21</v>
      </c>
      <c r="B184" s="1" t="s">
        <v>289</v>
      </c>
      <c r="C184" s="1" t="s">
        <v>372</v>
      </c>
      <c r="D184" s="6">
        <f t="shared" si="2"/>
        <v>693.08278517171334</v>
      </c>
      <c r="E184" s="6">
        <v>1.4779359799943659</v>
      </c>
      <c r="F184" s="6">
        <v>193.86264906618959</v>
      </c>
      <c r="G184" s="6">
        <v>90.438759927449922</v>
      </c>
      <c r="H184" s="6">
        <v>67.067306504302096</v>
      </c>
      <c r="I184" s="6">
        <v>56.661460984565807</v>
      </c>
      <c r="J184" s="6">
        <v>35.989137257033846</v>
      </c>
      <c r="K184" s="6">
        <v>4.4580242459585948</v>
      </c>
      <c r="L184" s="6">
        <v>31.385568070059254</v>
      </c>
      <c r="M184" s="6">
        <v>194.193028669141</v>
      </c>
      <c r="N184" s="6">
        <v>15.579733422950138</v>
      </c>
      <c r="O184" s="6">
        <v>1.9691810440687347</v>
      </c>
      <c r="P184" s="6">
        <v>0</v>
      </c>
    </row>
    <row r="185" spans="1:16" x14ac:dyDescent="0.25">
      <c r="A185" s="1" t="s">
        <v>194</v>
      </c>
      <c r="B185" s="1" t="s">
        <v>289</v>
      </c>
      <c r="C185" s="1" t="s">
        <v>373</v>
      </c>
      <c r="D185" s="6">
        <f t="shared" si="2"/>
        <v>277.41261125909966</v>
      </c>
      <c r="E185" s="6">
        <v>0</v>
      </c>
      <c r="F185" s="6">
        <v>108.79990906530001</v>
      </c>
      <c r="G185" s="6">
        <v>3.6490019422465814</v>
      </c>
      <c r="H185" s="6">
        <v>5.7489016175503966</v>
      </c>
      <c r="I185" s="6">
        <v>4.6564496918598612</v>
      </c>
      <c r="J185" s="6">
        <v>0</v>
      </c>
      <c r="K185" s="6">
        <v>5.7422297781489844</v>
      </c>
      <c r="L185" s="6">
        <v>12.413822074398421</v>
      </c>
      <c r="M185" s="6">
        <v>11.294929896265252</v>
      </c>
      <c r="N185" s="6">
        <v>43.830031184671569</v>
      </c>
      <c r="O185" s="6">
        <v>15.889603297371295</v>
      </c>
      <c r="P185" s="6">
        <v>65.387732711287271</v>
      </c>
    </row>
    <row r="186" spans="1:16" x14ac:dyDescent="0.25">
      <c r="A186" s="1" t="s">
        <v>176</v>
      </c>
      <c r="B186" s="1" t="s">
        <v>289</v>
      </c>
      <c r="C186" s="1" t="s">
        <v>374</v>
      </c>
      <c r="D186" s="6">
        <f t="shared" si="2"/>
        <v>331.05617688775993</v>
      </c>
      <c r="E186" s="6">
        <v>2.4710516301527604E-4</v>
      </c>
      <c r="F186" s="6">
        <v>22.930370707165554</v>
      </c>
      <c r="G186" s="6">
        <v>83.572448762744443</v>
      </c>
      <c r="H186" s="6">
        <v>70.891011796800484</v>
      </c>
      <c r="I186" s="6">
        <v>17.268697212159552</v>
      </c>
      <c r="J186" s="6">
        <v>3.1965523887656109</v>
      </c>
      <c r="K186" s="6">
        <v>4.5714455157826066E-2</v>
      </c>
      <c r="L186" s="6">
        <v>25.588728050883894</v>
      </c>
      <c r="M186" s="6">
        <v>106.77661199053092</v>
      </c>
      <c r="N186" s="6">
        <v>0.78579441838857778</v>
      </c>
      <c r="O186" s="6">
        <v>0</v>
      </c>
      <c r="P186" s="6">
        <v>0</v>
      </c>
    </row>
    <row r="187" spans="1:16" x14ac:dyDescent="0.25">
      <c r="A187" s="1" t="s">
        <v>103</v>
      </c>
      <c r="B187" s="1" t="s">
        <v>375</v>
      </c>
      <c r="C187" s="1" t="s">
        <v>376</v>
      </c>
      <c r="D187" s="6">
        <f t="shared" si="2"/>
        <v>11003.383858102334</v>
      </c>
      <c r="E187" s="6">
        <v>575.86598004378698</v>
      </c>
      <c r="F187" s="6">
        <v>5910.9415695131529</v>
      </c>
      <c r="G187" s="6">
        <v>327.63821827293259</v>
      </c>
      <c r="H187" s="6">
        <v>157.94319546512605</v>
      </c>
      <c r="I187" s="6">
        <v>317.65467547678941</v>
      </c>
      <c r="J187" s="6">
        <v>1641.2863306365923</v>
      </c>
      <c r="K187" s="6">
        <v>41.667119692798863</v>
      </c>
      <c r="L187" s="6">
        <v>247.73281012933484</v>
      </c>
      <c r="M187" s="6">
        <v>1513.9886232782947</v>
      </c>
      <c r="N187" s="6">
        <v>185.22805335494678</v>
      </c>
      <c r="O187" s="6">
        <v>83.437282238575094</v>
      </c>
      <c r="P187" s="6">
        <v>0</v>
      </c>
    </row>
    <row r="188" spans="1:16" x14ac:dyDescent="0.25">
      <c r="A188" s="1" t="s">
        <v>84</v>
      </c>
      <c r="B188" s="1" t="s">
        <v>375</v>
      </c>
      <c r="C188" s="1" t="s">
        <v>377</v>
      </c>
      <c r="D188" s="6">
        <f t="shared" si="2"/>
        <v>15008.014361752075</v>
      </c>
      <c r="E188" s="6">
        <v>243.33260849152182</v>
      </c>
      <c r="F188" s="6">
        <v>10619.213909055416</v>
      </c>
      <c r="G188" s="6">
        <v>160.41671814690895</v>
      </c>
      <c r="H188" s="6">
        <v>76.185239914402771</v>
      </c>
      <c r="I188" s="6">
        <v>448.22504361406124</v>
      </c>
      <c r="J188" s="6">
        <v>2330.9274350978289</v>
      </c>
      <c r="K188" s="6">
        <v>84.398521322704511</v>
      </c>
      <c r="L188" s="6">
        <v>312.09901009671694</v>
      </c>
      <c r="M188" s="6">
        <v>349.05037485853228</v>
      </c>
      <c r="N188" s="6">
        <v>85.136130234305114</v>
      </c>
      <c r="O188" s="6">
        <v>299.02937091967601</v>
      </c>
      <c r="P188" s="6">
        <v>0</v>
      </c>
    </row>
    <row r="189" spans="1:16" x14ac:dyDescent="0.25">
      <c r="A189" s="1" t="s">
        <v>102</v>
      </c>
      <c r="B189" s="1" t="s">
        <v>375</v>
      </c>
      <c r="C189" s="1" t="s">
        <v>378</v>
      </c>
      <c r="D189" s="6">
        <f t="shared" si="2"/>
        <v>21294.634852700612</v>
      </c>
      <c r="E189" s="6">
        <v>395.51232313447957</v>
      </c>
      <c r="F189" s="6">
        <v>16840.740722436654</v>
      </c>
      <c r="G189" s="6">
        <v>153.63887063056296</v>
      </c>
      <c r="H189" s="6">
        <v>138.62006592765749</v>
      </c>
      <c r="I189" s="6">
        <v>199.9547797551682</v>
      </c>
      <c r="J189" s="6">
        <v>2177.9757639256113</v>
      </c>
      <c r="K189" s="6">
        <v>246.17580049717557</v>
      </c>
      <c r="L189" s="6">
        <v>408.5767731030972</v>
      </c>
      <c r="M189" s="6">
        <v>584.25520032815564</v>
      </c>
      <c r="N189" s="6">
        <v>79.308896280078869</v>
      </c>
      <c r="O189" s="6">
        <v>69.87565668197071</v>
      </c>
      <c r="P189" s="6">
        <v>0</v>
      </c>
    </row>
    <row r="190" spans="1:16" x14ac:dyDescent="0.25">
      <c r="A190" s="1" t="s">
        <v>85</v>
      </c>
      <c r="B190" s="1" t="s">
        <v>375</v>
      </c>
      <c r="C190" s="1" t="s">
        <v>379</v>
      </c>
      <c r="D190" s="6">
        <f t="shared" si="2"/>
        <v>20322.431218277874</v>
      </c>
      <c r="E190" s="6">
        <v>464.7094290388103</v>
      </c>
      <c r="F190" s="6">
        <v>14853.574623288179</v>
      </c>
      <c r="G190" s="6">
        <v>191.79190780012158</v>
      </c>
      <c r="H190" s="6">
        <v>162.1788250643709</v>
      </c>
      <c r="I190" s="6">
        <v>550.12627073830083</v>
      </c>
      <c r="J190" s="6">
        <v>2147.0977498603856</v>
      </c>
      <c r="K190" s="6">
        <v>169.75679909856035</v>
      </c>
      <c r="L190" s="6">
        <v>317.20272013363444</v>
      </c>
      <c r="M190" s="6">
        <v>1322.1354333977454</v>
      </c>
      <c r="N190" s="6">
        <v>39.570185279451231</v>
      </c>
      <c r="O190" s="6">
        <v>104.28727457831504</v>
      </c>
      <c r="P190" s="6">
        <v>0</v>
      </c>
    </row>
    <row r="191" spans="1:16" x14ac:dyDescent="0.25">
      <c r="A191" s="1" t="s">
        <v>86</v>
      </c>
      <c r="B191" s="1" t="s">
        <v>375</v>
      </c>
      <c r="C191" s="1" t="s">
        <v>268</v>
      </c>
      <c r="D191" s="6">
        <f t="shared" si="2"/>
        <v>6684.2423508596794</v>
      </c>
      <c r="E191" s="6">
        <v>835.4847956193197</v>
      </c>
      <c r="F191" s="6">
        <v>2143.6832507178406</v>
      </c>
      <c r="G191" s="6">
        <v>195.6892504311985</v>
      </c>
      <c r="H191" s="6">
        <v>94.301754940867738</v>
      </c>
      <c r="I191" s="6">
        <v>491.06714835699773</v>
      </c>
      <c r="J191" s="6">
        <v>1059.4003746114272</v>
      </c>
      <c r="K191" s="6">
        <v>40.995982070049372</v>
      </c>
      <c r="L191" s="6">
        <v>217.09597070321186</v>
      </c>
      <c r="M191" s="6">
        <v>1245.8886642977518</v>
      </c>
      <c r="N191" s="6">
        <v>190.4175088834306</v>
      </c>
      <c r="O191" s="6">
        <v>170.21765022758385</v>
      </c>
      <c r="P191" s="6">
        <v>0</v>
      </c>
    </row>
    <row r="192" spans="1:16" x14ac:dyDescent="0.25">
      <c r="A192" s="1" t="s">
        <v>101</v>
      </c>
      <c r="B192" s="1" t="s">
        <v>375</v>
      </c>
      <c r="C192" s="1" t="s">
        <v>380</v>
      </c>
      <c r="D192" s="6">
        <f t="shared" si="2"/>
        <v>10644.035128469974</v>
      </c>
      <c r="E192" s="6">
        <v>339.4594821664204</v>
      </c>
      <c r="F192" s="6">
        <v>7015.9600282688307</v>
      </c>
      <c r="G192" s="6">
        <v>231.36752939315915</v>
      </c>
      <c r="H192" s="6">
        <v>105.75928003439704</v>
      </c>
      <c r="I192" s="6">
        <v>201.16683057975814</v>
      </c>
      <c r="J192" s="6">
        <v>1657.6244298048364</v>
      </c>
      <c r="K192" s="6">
        <v>103.47454569715779</v>
      </c>
      <c r="L192" s="6">
        <v>410.26376005100252</v>
      </c>
      <c r="M192" s="6">
        <v>416.16413713348123</v>
      </c>
      <c r="N192" s="6">
        <v>116.60447853397449</v>
      </c>
      <c r="O192" s="6">
        <v>46.190626806956502</v>
      </c>
      <c r="P192" s="6">
        <v>0</v>
      </c>
    </row>
    <row r="193" spans="1:16" x14ac:dyDescent="0.25">
      <c r="A193" s="1" t="s">
        <v>83</v>
      </c>
      <c r="B193" s="1" t="s">
        <v>375</v>
      </c>
      <c r="C193" s="1" t="s">
        <v>381</v>
      </c>
      <c r="D193" s="6">
        <f t="shared" si="2"/>
        <v>2684.9866316106809</v>
      </c>
      <c r="E193" s="6">
        <v>18.494091715552305</v>
      </c>
      <c r="F193" s="6">
        <v>2127.3211823487841</v>
      </c>
      <c r="G193" s="6">
        <v>18.074260043589351</v>
      </c>
      <c r="H193" s="6">
        <v>14.296763416574825</v>
      </c>
      <c r="I193" s="6">
        <v>99.275734767202223</v>
      </c>
      <c r="J193" s="6">
        <v>220.29499414360762</v>
      </c>
      <c r="K193" s="6">
        <v>15.865881201721828</v>
      </c>
      <c r="L193" s="6">
        <v>72.703033957191494</v>
      </c>
      <c r="M193" s="6">
        <v>98.660690016457195</v>
      </c>
      <c r="N193" s="6">
        <v>0</v>
      </c>
      <c r="O193" s="6">
        <v>0</v>
      </c>
      <c r="P193" s="6">
        <v>0</v>
      </c>
    </row>
    <row r="194" spans="1:16" x14ac:dyDescent="0.25">
      <c r="A194" s="1" t="s">
        <v>87</v>
      </c>
      <c r="B194" s="1" t="s">
        <v>375</v>
      </c>
      <c r="C194" s="1" t="s">
        <v>382</v>
      </c>
      <c r="D194" s="6">
        <f t="shared" si="2"/>
        <v>7690.5714553999896</v>
      </c>
      <c r="E194" s="6">
        <v>266.14016793266876</v>
      </c>
      <c r="F194" s="6">
        <v>6188.5249304398967</v>
      </c>
      <c r="G194" s="6">
        <v>100.02816998858374</v>
      </c>
      <c r="H194" s="6">
        <v>76.696006286355342</v>
      </c>
      <c r="I194" s="6">
        <v>57.850778134158332</v>
      </c>
      <c r="J194" s="6">
        <v>483.57170744725539</v>
      </c>
      <c r="K194" s="6">
        <v>51.5011638653178</v>
      </c>
      <c r="L194" s="6">
        <v>192.15663502073212</v>
      </c>
      <c r="M194" s="6">
        <v>190.52796489129844</v>
      </c>
      <c r="N194" s="6">
        <v>73.171051135942434</v>
      </c>
      <c r="O194" s="6">
        <v>10.402880257780106</v>
      </c>
      <c r="P194" s="6">
        <v>0</v>
      </c>
    </row>
    <row r="195" spans="1:16" x14ac:dyDescent="0.25">
      <c r="A195" s="1" t="s">
        <v>105</v>
      </c>
      <c r="B195" s="1" t="s">
        <v>375</v>
      </c>
      <c r="C195" s="1" t="s">
        <v>383</v>
      </c>
      <c r="D195" s="6">
        <f t="shared" ref="D195:D197" si="3">SUM(E195:P195)</f>
        <v>23503.333942859404</v>
      </c>
      <c r="E195" s="6">
        <v>280.54714025194841</v>
      </c>
      <c r="F195" s="6">
        <v>17564.669645107566</v>
      </c>
      <c r="G195" s="6">
        <v>293.22314090430604</v>
      </c>
      <c r="H195" s="6">
        <v>151.87874055440514</v>
      </c>
      <c r="I195" s="6">
        <v>512.41876417765866</v>
      </c>
      <c r="J195" s="6">
        <v>3255.9569641648091</v>
      </c>
      <c r="K195" s="6">
        <v>211.83856125489885</v>
      </c>
      <c r="L195" s="6">
        <v>489.66284971558196</v>
      </c>
      <c r="M195" s="6">
        <v>640.18300608372908</v>
      </c>
      <c r="N195" s="6">
        <v>22.661520289804933</v>
      </c>
      <c r="O195" s="6">
        <v>80.293610354694749</v>
      </c>
      <c r="P195" s="6">
        <v>0</v>
      </c>
    </row>
    <row r="196" spans="1:16" x14ac:dyDescent="0.25">
      <c r="A196" s="1" t="s">
        <v>104</v>
      </c>
      <c r="B196" s="1" t="s">
        <v>375</v>
      </c>
      <c r="C196" s="1" t="s">
        <v>384</v>
      </c>
      <c r="D196" s="6">
        <f t="shared" si="3"/>
        <v>33.923338094226139</v>
      </c>
      <c r="E196" s="6">
        <v>1.6049480337842179</v>
      </c>
      <c r="F196" s="6">
        <v>22.927652550372386</v>
      </c>
      <c r="G196" s="6">
        <v>0.52707531271158381</v>
      </c>
      <c r="H196" s="6">
        <v>0.38622536979287642</v>
      </c>
      <c r="I196" s="6">
        <v>3.0658337575305299</v>
      </c>
      <c r="J196" s="6">
        <v>2.9492001205873195</v>
      </c>
      <c r="K196" s="6">
        <v>0.26712068121951338</v>
      </c>
      <c r="L196" s="6">
        <v>0.74304522518693505</v>
      </c>
      <c r="M196" s="6">
        <v>1.4067696930459666</v>
      </c>
      <c r="N196" s="6">
        <v>0</v>
      </c>
      <c r="O196" s="6">
        <v>4.5467349994810793E-2</v>
      </c>
      <c r="P196" s="6">
        <v>0</v>
      </c>
    </row>
    <row r="197" spans="1:16" x14ac:dyDescent="0.25">
      <c r="A197" s="1" t="s">
        <v>100</v>
      </c>
      <c r="B197" s="1" t="s">
        <v>375</v>
      </c>
      <c r="C197" s="1" t="s">
        <v>385</v>
      </c>
      <c r="D197" s="6">
        <f t="shared" si="3"/>
        <v>27.187004245266706</v>
      </c>
      <c r="E197" s="6">
        <v>1.0039882773310664</v>
      </c>
      <c r="F197" s="6">
        <v>17.067059399139087</v>
      </c>
      <c r="G197" s="6">
        <v>0.44874297603574126</v>
      </c>
      <c r="H197" s="6">
        <v>0.27873462388123138</v>
      </c>
      <c r="I197" s="6">
        <v>2.0030344514018275</v>
      </c>
      <c r="J197" s="6">
        <v>4.1194901726276667</v>
      </c>
      <c r="K197" s="6">
        <v>0.50656558418131592</v>
      </c>
      <c r="L197" s="6">
        <v>0.6518634200342982</v>
      </c>
      <c r="M197" s="6">
        <v>1.1075253406344672</v>
      </c>
      <c r="N197" s="6">
        <v>0</v>
      </c>
      <c r="O197" s="6">
        <v>0</v>
      </c>
      <c r="P197" s="6">
        <v>0</v>
      </c>
    </row>
  </sheetData>
  <sortState ref="A2:AM5713">
    <sortCondition ref="A2:A571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workbookViewId="0">
      <selection activeCell="C14" sqref="C14"/>
    </sheetView>
  </sheetViews>
  <sheetFormatPr defaultRowHeight="15" x14ac:dyDescent="0.25"/>
  <cols>
    <col min="1" max="1" width="10.42578125" bestFit="1" customWidth="1"/>
    <col min="2" max="2" width="18.7109375" bestFit="1" customWidth="1"/>
    <col min="3" max="3" width="14.28515625" style="6" bestFit="1" customWidth="1"/>
    <col min="4" max="4" width="14.28515625" style="6" customWidth="1"/>
    <col min="5" max="5" width="12.140625" style="6" bestFit="1" customWidth="1"/>
    <col min="6" max="6" width="15.42578125" style="6" bestFit="1" customWidth="1"/>
    <col min="7" max="7" width="14.28515625" style="6" customWidth="1"/>
    <col min="8" max="8" width="12.140625" style="6" bestFit="1" customWidth="1"/>
    <col min="9" max="9" width="12.7109375" style="6" customWidth="1"/>
    <col min="10" max="10" width="21.7109375" style="6" bestFit="1" customWidth="1"/>
    <col min="11" max="11" width="21.140625" style="6" bestFit="1" customWidth="1"/>
    <col min="12" max="12" width="10" style="6" bestFit="1" customWidth="1"/>
    <col min="13" max="13" width="19" style="6" bestFit="1" customWidth="1"/>
    <col min="14" max="14" width="14.5703125" style="6" bestFit="1" customWidth="1"/>
    <col min="15" max="15" width="13.7109375" style="6" bestFit="1" customWidth="1"/>
  </cols>
  <sheetData>
    <row r="1" spans="1:15" s="7" customFormat="1" x14ac:dyDescent="0.25">
      <c r="A1" s="7" t="s">
        <v>399</v>
      </c>
      <c r="B1" s="3" t="s">
        <v>198</v>
      </c>
      <c r="C1" s="5" t="s">
        <v>397</v>
      </c>
      <c r="D1" s="5" t="s">
        <v>419</v>
      </c>
      <c r="E1" s="5" t="s">
        <v>386</v>
      </c>
      <c r="F1" s="5" t="s">
        <v>387</v>
      </c>
      <c r="G1" s="5" t="s">
        <v>388</v>
      </c>
      <c r="H1" s="5" t="s">
        <v>389</v>
      </c>
      <c r="I1" s="5" t="s">
        <v>390</v>
      </c>
      <c r="J1" s="5" t="s">
        <v>391</v>
      </c>
      <c r="K1" s="5" t="s">
        <v>392</v>
      </c>
      <c r="L1" s="5" t="s">
        <v>393</v>
      </c>
      <c r="M1" s="5" t="s">
        <v>394</v>
      </c>
      <c r="N1" s="5" t="s">
        <v>395</v>
      </c>
      <c r="O1" s="5" t="s">
        <v>396</v>
      </c>
    </row>
    <row r="2" spans="1:15" x14ac:dyDescent="0.25">
      <c r="A2">
        <v>10</v>
      </c>
      <c r="B2" s="1" t="s">
        <v>234</v>
      </c>
      <c r="C2" s="6">
        <f>SUM(D2:O2)</f>
        <v>28234.100265390942</v>
      </c>
      <c r="D2" s="6">
        <f>SUMIF('10m Buffer by County'!$B:$B,'10m Buffer by County'!B2,'10m Buffer by County'!E:E)</f>
        <v>7406.281660349011</v>
      </c>
      <c r="E2" s="6">
        <v>5909.7806694573064</v>
      </c>
      <c r="F2" s="6">
        <v>286.61826700207075</v>
      </c>
      <c r="G2" s="6">
        <v>317.19011777032068</v>
      </c>
      <c r="H2" s="6">
        <v>1016.2031797492376</v>
      </c>
      <c r="I2" s="6">
        <v>1135.3352969956954</v>
      </c>
      <c r="J2" s="6">
        <v>73.882961110589434</v>
      </c>
      <c r="K2" s="6">
        <v>157.2273318078708</v>
      </c>
      <c r="L2" s="6">
        <v>1781.9400720558656</v>
      </c>
      <c r="M2" s="6">
        <v>4200.2725569948061</v>
      </c>
      <c r="N2" s="6">
        <v>5137.1913038751027</v>
      </c>
      <c r="O2" s="6">
        <v>812.17684822306683</v>
      </c>
    </row>
    <row r="3" spans="1:15" x14ac:dyDescent="0.25">
      <c r="A3">
        <v>11</v>
      </c>
      <c r="B3" s="1" t="s">
        <v>205</v>
      </c>
      <c r="C3" s="6">
        <f t="shared" ref="C3:C8" si="0">SUM(D3:O3)</f>
        <v>2286.2572463589058</v>
      </c>
      <c r="D3" s="6">
        <f>SUMIF('10m Buffer by County'!$B:$B,'10m Buffer by County'!B5,'10m Buffer by County'!E:E)</f>
        <v>2.0405944361801494</v>
      </c>
      <c r="E3" s="6">
        <v>528.01233548973767</v>
      </c>
      <c r="F3" s="6">
        <v>616.36503363101269</v>
      </c>
      <c r="G3" s="6">
        <v>378.04964836935301</v>
      </c>
      <c r="H3" s="6">
        <v>128.06521599462297</v>
      </c>
      <c r="I3" s="6">
        <v>2.0786486312845018</v>
      </c>
      <c r="J3" s="6">
        <v>115.77222834493904</v>
      </c>
      <c r="K3" s="6">
        <v>243.23944984506505</v>
      </c>
      <c r="L3" s="6">
        <v>240.37871337283721</v>
      </c>
      <c r="M3" s="6">
        <v>17.928220892247321</v>
      </c>
      <c r="N3" s="6">
        <v>2.3934606089659636</v>
      </c>
      <c r="O3" s="6">
        <v>11.933696742659741</v>
      </c>
    </row>
    <row r="4" spans="1:15" x14ac:dyDescent="0.25">
      <c r="A4">
        <v>24</v>
      </c>
      <c r="B4" s="1" t="s">
        <v>400</v>
      </c>
      <c r="C4" s="6">
        <f t="shared" si="0"/>
        <v>307703.46070780803</v>
      </c>
      <c r="D4" s="6">
        <f>SUMIF('10m Buffer by County'!$B:$B,'10m Buffer by County'!B6,'10m Buffer by County'!E:E)</f>
        <v>20852.735454154576</v>
      </c>
      <c r="E4" s="6">
        <v>133894.55652036393</v>
      </c>
      <c r="F4" s="6">
        <v>7528.7679830782408</v>
      </c>
      <c r="G4" s="6">
        <v>5301.8720687150026</v>
      </c>
      <c r="H4" s="6">
        <v>8016.0848163761539</v>
      </c>
      <c r="I4" s="6">
        <v>15430.558507089449</v>
      </c>
      <c r="J4" s="6">
        <v>1906.2584324636875</v>
      </c>
      <c r="K4" s="6">
        <v>7401.5691177851468</v>
      </c>
      <c r="L4" s="6">
        <v>17415.08379336078</v>
      </c>
      <c r="M4" s="6">
        <v>38196.980127802795</v>
      </c>
      <c r="N4" s="6">
        <v>15331.706804781979</v>
      </c>
      <c r="O4" s="6">
        <v>36427.287081836294</v>
      </c>
    </row>
    <row r="5" spans="1:15" x14ac:dyDescent="0.25">
      <c r="A5">
        <v>36</v>
      </c>
      <c r="B5" s="1" t="s">
        <v>401</v>
      </c>
      <c r="C5" s="6">
        <f t="shared" si="0"/>
        <v>175293.63877178848</v>
      </c>
      <c r="D5" s="6">
        <f>SUMIF('10m Buffer by County'!$B:$B,'10m Buffer by County'!B30,'10m Buffer by County'!E:E)</f>
        <v>11360.714479868342</v>
      </c>
      <c r="E5" s="6">
        <v>93341.671320480571</v>
      </c>
      <c r="F5" s="6">
        <v>2744.2829749484786</v>
      </c>
      <c r="G5" s="6">
        <v>3359.1940418003092</v>
      </c>
      <c r="H5" s="6">
        <v>4295.9870121526319</v>
      </c>
      <c r="I5" s="6">
        <v>26179.450981748814</v>
      </c>
      <c r="J5" s="6">
        <v>1320.7037060832349</v>
      </c>
      <c r="K5" s="6">
        <v>1947.2200669160777</v>
      </c>
      <c r="L5" s="6">
        <v>8660.3766871104999</v>
      </c>
      <c r="M5" s="6">
        <v>13964.391157588847</v>
      </c>
      <c r="N5" s="6">
        <v>8119.6463430906933</v>
      </c>
      <c r="O5" s="6">
        <v>0</v>
      </c>
    </row>
    <row r="6" spans="1:15" x14ac:dyDescent="0.25">
      <c r="A6">
        <v>42</v>
      </c>
      <c r="B6" s="1" t="s">
        <v>402</v>
      </c>
      <c r="C6" s="6">
        <f t="shared" si="0"/>
        <v>688266.71221638494</v>
      </c>
      <c r="D6" s="6">
        <f>SUMIF('10m Buffer by County'!$B:$B,'10m Buffer by County'!B49,'10m Buffer by County'!E:E)</f>
        <v>42715.362033774334</v>
      </c>
      <c r="E6" s="6">
        <v>420639.66284971545</v>
      </c>
      <c r="F6" s="6">
        <v>13971.673099637741</v>
      </c>
      <c r="G6" s="6">
        <v>10866.890626312746</v>
      </c>
      <c r="H6" s="6">
        <v>26539.735745738664</v>
      </c>
      <c r="I6" s="6">
        <v>64493.44504134071</v>
      </c>
      <c r="J6" s="6">
        <v>5106.5359315617543</v>
      </c>
      <c r="K6" s="6">
        <v>13730.833288030719</v>
      </c>
      <c r="L6" s="6">
        <v>42407.125030270377</v>
      </c>
      <c r="M6" s="6">
        <v>29894.586172983505</v>
      </c>
      <c r="N6" s="6">
        <v>17900.862397018922</v>
      </c>
      <c r="O6" s="6">
        <v>0</v>
      </c>
    </row>
    <row r="7" spans="1:15" x14ac:dyDescent="0.25">
      <c r="A7">
        <v>51</v>
      </c>
      <c r="B7" s="1" t="s">
        <v>403</v>
      </c>
      <c r="C7" s="6">
        <f t="shared" si="0"/>
        <v>730975.66730749269</v>
      </c>
      <c r="D7" s="6">
        <f>SUMIF('10m Buffer by County'!$B:$B,'10m Buffer by County'!B91,'10m Buffer by County'!E:E)</f>
        <v>11420.800818412303</v>
      </c>
      <c r="E7" s="6">
        <v>432647.72935065703</v>
      </c>
      <c r="F7" s="6">
        <v>11099.093865367222</v>
      </c>
      <c r="G7" s="6">
        <v>11474.103626021164</v>
      </c>
      <c r="H7" s="6">
        <v>13857.141586316306</v>
      </c>
      <c r="I7" s="6">
        <v>51543.414153195321</v>
      </c>
      <c r="J7" s="6">
        <v>4048.8227910033975</v>
      </c>
      <c r="K7" s="6">
        <v>12956.22260221505</v>
      </c>
      <c r="L7" s="6">
        <v>30733.593946911929</v>
      </c>
      <c r="M7" s="6">
        <v>90310.853600075105</v>
      </c>
      <c r="N7" s="6">
        <v>15937.19253940091</v>
      </c>
      <c r="O7" s="6">
        <v>44946.698427916941</v>
      </c>
    </row>
    <row r="8" spans="1:15" x14ac:dyDescent="0.25">
      <c r="A8">
        <v>54</v>
      </c>
      <c r="B8" s="1" t="s">
        <v>404</v>
      </c>
      <c r="C8" s="6">
        <f t="shared" si="0"/>
        <v>118896.74414237209</v>
      </c>
      <c r="D8" s="6">
        <f>SUMIF('10m Buffer by County'!$B:$B,'10m Buffer by County'!B187,'10m Buffer by County'!E:E)</f>
        <v>3422.1549547056238</v>
      </c>
      <c r="E8" s="6">
        <v>83304.624573125824</v>
      </c>
      <c r="F8" s="6">
        <v>1672.8438839001105</v>
      </c>
      <c r="G8" s="6">
        <v>978.52483159783139</v>
      </c>
      <c r="H8" s="6">
        <v>2882.8088938090268</v>
      </c>
      <c r="I8" s="6">
        <v>14981.204439985569</v>
      </c>
      <c r="J8" s="6">
        <v>966.44806096578566</v>
      </c>
      <c r="K8" s="6">
        <v>2668.8884715557247</v>
      </c>
      <c r="L8" s="6">
        <v>6363.3683893191255</v>
      </c>
      <c r="M8" s="6">
        <v>792.09782399193432</v>
      </c>
      <c r="N8" s="6">
        <v>863.77981941554685</v>
      </c>
      <c r="O8" s="6">
        <v>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7"/>
  <sheetViews>
    <sheetView workbookViewId="0">
      <selection activeCell="D6" sqref="D6"/>
    </sheetView>
  </sheetViews>
  <sheetFormatPr defaultRowHeight="15" x14ac:dyDescent="0.25"/>
  <cols>
    <col min="1" max="1" width="10.42578125" style="1" bestFit="1" customWidth="1"/>
    <col min="2" max="2" width="6.28515625" style="1" customWidth="1"/>
    <col min="3" max="3" width="19.28515625" style="1" customWidth="1"/>
    <col min="4" max="4" width="15.42578125" style="6" customWidth="1"/>
    <col min="5" max="5" width="11.140625" style="6" customWidth="1"/>
    <col min="6" max="6" width="13.42578125" style="6" customWidth="1"/>
    <col min="7" max="7" width="17.28515625" style="6" customWidth="1"/>
    <col min="8" max="8" width="12.5703125" style="6" customWidth="1"/>
    <col min="9" max="9" width="14.7109375" style="6" customWidth="1"/>
    <col min="10" max="10" width="10.28515625" style="6" customWidth="1"/>
    <col min="11" max="11" width="21.5703125" style="6" bestFit="1" customWidth="1"/>
    <col min="12" max="12" width="21" style="6" bestFit="1" customWidth="1"/>
    <col min="13" max="16" width="19.7109375" style="6" customWidth="1"/>
  </cols>
  <sheetData>
    <row r="1" spans="1:16" s="7" customFormat="1" x14ac:dyDescent="0.25">
      <c r="A1" s="7" t="s">
        <v>197</v>
      </c>
      <c r="B1" s="3" t="s">
        <v>198</v>
      </c>
      <c r="C1" s="3" t="s">
        <v>199</v>
      </c>
      <c r="D1" s="5" t="s">
        <v>398</v>
      </c>
      <c r="E1" s="5" t="s">
        <v>419</v>
      </c>
      <c r="F1" s="5" t="s">
        <v>386</v>
      </c>
      <c r="G1" s="5" t="s">
        <v>387</v>
      </c>
      <c r="H1" s="5" t="s">
        <v>388</v>
      </c>
      <c r="I1" s="5" t="s">
        <v>389</v>
      </c>
      <c r="J1" s="5" t="s">
        <v>390</v>
      </c>
      <c r="K1" s="5" t="s">
        <v>391</v>
      </c>
      <c r="L1" s="5" t="s">
        <v>392</v>
      </c>
      <c r="M1" s="5" t="s">
        <v>393</v>
      </c>
      <c r="N1" s="5" t="s">
        <v>394</v>
      </c>
      <c r="O1" s="5" t="s">
        <v>395</v>
      </c>
      <c r="P1" s="5" t="s">
        <v>396</v>
      </c>
    </row>
    <row r="2" spans="1:16" x14ac:dyDescent="0.25">
      <c r="A2" s="1" t="s">
        <v>113</v>
      </c>
      <c r="B2" s="1" t="s">
        <v>200</v>
      </c>
      <c r="C2" s="1" t="s">
        <v>201</v>
      </c>
      <c r="D2" s="6">
        <f>SUM(E2:P2)</f>
        <v>17982.340876630275</v>
      </c>
      <c r="E2" s="6">
        <v>5124.4525385113393</v>
      </c>
      <c r="F2" s="6">
        <v>2934.1514161596892</v>
      </c>
      <c r="G2" s="6">
        <v>117.40831162926318</v>
      </c>
      <c r="H2" s="6">
        <v>141.36639270940927</v>
      </c>
      <c r="I2" s="6">
        <v>631.24990733556388</v>
      </c>
      <c r="J2" s="6">
        <v>944.38848885308607</v>
      </c>
      <c r="K2" s="6">
        <v>41.154376479542165</v>
      </c>
      <c r="L2" s="6">
        <v>57.355332282312702</v>
      </c>
      <c r="M2" s="6">
        <v>1051.6958827337737</v>
      </c>
      <c r="N2" s="6">
        <v>1627.3456457599225</v>
      </c>
      <c r="O2" s="6">
        <v>5251.1423671686198</v>
      </c>
      <c r="P2" s="6">
        <v>60.630217007754155</v>
      </c>
    </row>
    <row r="3" spans="1:16" x14ac:dyDescent="0.25">
      <c r="A3" s="1" t="s">
        <v>116</v>
      </c>
      <c r="B3" s="1" t="s">
        <v>200</v>
      </c>
      <c r="C3" s="1" t="s">
        <v>202</v>
      </c>
      <c r="D3" s="6">
        <f t="shared" ref="D3:D66" si="0">SUM(E3:P3)</f>
        <v>3456.2589266740138</v>
      </c>
      <c r="E3" s="6">
        <v>498.02068764424763</v>
      </c>
      <c r="F3" s="6">
        <v>728.58438394211805</v>
      </c>
      <c r="G3" s="6">
        <v>49.216923738404589</v>
      </c>
      <c r="H3" s="6">
        <v>30.136451471017036</v>
      </c>
      <c r="I3" s="6">
        <v>185.40596907231779</v>
      </c>
      <c r="J3" s="6">
        <v>93.421813455370327</v>
      </c>
      <c r="K3" s="6">
        <v>14.289103156521351</v>
      </c>
      <c r="L3" s="6">
        <v>42.366180198969076</v>
      </c>
      <c r="M3" s="6">
        <v>220.316986503116</v>
      </c>
      <c r="N3" s="6">
        <v>765.6822820656015</v>
      </c>
      <c r="O3" s="6">
        <v>746.15529076864527</v>
      </c>
      <c r="P3" s="6">
        <v>82.662854657685216</v>
      </c>
    </row>
    <row r="4" spans="1:16" x14ac:dyDescent="0.25">
      <c r="A4" s="1" t="s">
        <v>115</v>
      </c>
      <c r="B4" s="1" t="s">
        <v>200</v>
      </c>
      <c r="C4" s="1" t="s">
        <v>203</v>
      </c>
      <c r="D4" s="6">
        <f t="shared" si="0"/>
        <v>42913.612529220176</v>
      </c>
      <c r="E4" s="6">
        <v>11885.264130708747</v>
      </c>
      <c r="F4" s="6">
        <v>9826.4642216434459</v>
      </c>
      <c r="G4" s="6">
        <v>678.33134825519039</v>
      </c>
      <c r="H4" s="6">
        <v>472.00644450265145</v>
      </c>
      <c r="I4" s="6">
        <v>1384.3115403053232</v>
      </c>
      <c r="J4" s="6">
        <v>1064.7835605877149</v>
      </c>
      <c r="K4" s="6">
        <v>145.59238520729653</v>
      </c>
      <c r="L4" s="6">
        <v>371.11884275710054</v>
      </c>
      <c r="M4" s="6">
        <v>2927.7202571870534</v>
      </c>
      <c r="N4" s="6">
        <v>6304.2647880084805</v>
      </c>
      <c r="O4" s="6">
        <v>6435.0021992359507</v>
      </c>
      <c r="P4" s="6">
        <v>1418.7528108212293</v>
      </c>
    </row>
    <row r="5" spans="1:16" x14ac:dyDescent="0.25">
      <c r="A5" s="1" t="s">
        <v>120</v>
      </c>
      <c r="B5" s="1" t="s">
        <v>204</v>
      </c>
      <c r="C5" s="1" t="s">
        <v>205</v>
      </c>
      <c r="D5" s="6">
        <f t="shared" si="0"/>
        <v>4995.9907187300778</v>
      </c>
      <c r="E5" s="6">
        <v>4.2052356641939674</v>
      </c>
      <c r="F5" s="6">
        <v>1074.683581838759</v>
      </c>
      <c r="G5" s="6">
        <v>1499.6513346149854</v>
      </c>
      <c r="H5" s="6">
        <v>644.27210232130585</v>
      </c>
      <c r="I5" s="6">
        <v>292.14724502453754</v>
      </c>
      <c r="J5" s="6">
        <v>4.2348882837558008</v>
      </c>
      <c r="K5" s="6">
        <v>230.26815852290417</v>
      </c>
      <c r="L5" s="6">
        <v>582.43255264575498</v>
      </c>
      <c r="M5" s="6">
        <v>600.67138472791248</v>
      </c>
      <c r="N5" s="6">
        <v>40.509432004072295</v>
      </c>
      <c r="O5" s="6">
        <v>4.6957394127792904</v>
      </c>
      <c r="P5" s="6">
        <v>18.219063669116302</v>
      </c>
    </row>
    <row r="6" spans="1:16" x14ac:dyDescent="0.25">
      <c r="A6" s="1" t="s">
        <v>57</v>
      </c>
      <c r="B6" s="1" t="s">
        <v>206</v>
      </c>
      <c r="C6" s="1" t="s">
        <v>207</v>
      </c>
      <c r="D6" s="6">
        <f t="shared" si="0"/>
        <v>34287.913345161433</v>
      </c>
      <c r="E6" s="6">
        <v>647.47334970816883</v>
      </c>
      <c r="F6" s="6">
        <v>25447.247001378844</v>
      </c>
      <c r="G6" s="6">
        <v>1129.4902714697321</v>
      </c>
      <c r="H6" s="6">
        <v>751.80510321582653</v>
      </c>
      <c r="I6" s="6">
        <v>728.44748768180762</v>
      </c>
      <c r="J6" s="6">
        <v>1879.6116001047726</v>
      </c>
      <c r="K6" s="6">
        <v>273.18266507860415</v>
      </c>
      <c r="L6" s="6">
        <v>1197.7847022135679</v>
      </c>
      <c r="M6" s="6">
        <v>2020.5880608669436</v>
      </c>
      <c r="N6" s="6">
        <v>148.21046440944338</v>
      </c>
      <c r="O6" s="6">
        <v>64.072639033719966</v>
      </c>
      <c r="P6" s="6">
        <v>0</v>
      </c>
    </row>
    <row r="7" spans="1:16" x14ac:dyDescent="0.25">
      <c r="A7" s="1" t="s">
        <v>106</v>
      </c>
      <c r="B7" s="1" t="s">
        <v>206</v>
      </c>
      <c r="C7" s="1" t="s">
        <v>208</v>
      </c>
      <c r="D7" s="6">
        <f t="shared" si="0"/>
        <v>33055.000420078781</v>
      </c>
      <c r="E7" s="6">
        <v>339.67520497373272</v>
      </c>
      <c r="F7" s="6">
        <v>14141.398269275438</v>
      </c>
      <c r="G7" s="6">
        <v>1606.7842722505843</v>
      </c>
      <c r="H7" s="6">
        <v>876.17214334076289</v>
      </c>
      <c r="I7" s="6">
        <v>1034.0602343545365</v>
      </c>
      <c r="J7" s="6">
        <v>371.0825182981373</v>
      </c>
      <c r="K7" s="6">
        <v>683.90258126053288</v>
      </c>
      <c r="L7" s="6">
        <v>2688.9314184330565</v>
      </c>
      <c r="M7" s="6">
        <v>2569.9618963838629</v>
      </c>
      <c r="N7" s="6">
        <v>5299.081015898746</v>
      </c>
      <c r="O7" s="6">
        <v>286.08847353256596</v>
      </c>
      <c r="P7" s="6">
        <v>3157.86239207682</v>
      </c>
    </row>
    <row r="8" spans="1:16" x14ac:dyDescent="0.25">
      <c r="A8" s="1" t="s">
        <v>72</v>
      </c>
      <c r="B8" s="1" t="s">
        <v>206</v>
      </c>
      <c r="C8" s="1" t="s">
        <v>209</v>
      </c>
      <c r="D8" s="6">
        <f t="shared" si="0"/>
        <v>42909.199725219049</v>
      </c>
      <c r="E8" s="6">
        <v>1561.8259588915851</v>
      </c>
      <c r="F8" s="6">
        <v>24115.600984466968</v>
      </c>
      <c r="G8" s="6">
        <v>2431.5123330186861</v>
      </c>
      <c r="H8" s="6">
        <v>1197.7273738157485</v>
      </c>
      <c r="I8" s="6">
        <v>1657.5549932540289</v>
      </c>
      <c r="J8" s="6">
        <v>2867.6193394384782</v>
      </c>
      <c r="K8" s="6">
        <v>360.56028624662082</v>
      </c>
      <c r="L8" s="6">
        <v>2044.7682894886404</v>
      </c>
      <c r="M8" s="6">
        <v>4260.1243927390615</v>
      </c>
      <c r="N8" s="6">
        <v>846.72066738162425</v>
      </c>
      <c r="O8" s="6">
        <v>751.98227761770852</v>
      </c>
      <c r="P8" s="6">
        <v>813.20282885990616</v>
      </c>
    </row>
    <row r="9" spans="1:16" x14ac:dyDescent="0.25">
      <c r="A9" s="1" t="s">
        <v>117</v>
      </c>
      <c r="B9" s="1" t="s">
        <v>206</v>
      </c>
      <c r="C9" s="1" t="s">
        <v>210</v>
      </c>
      <c r="D9" s="6">
        <f t="shared" si="0"/>
        <v>16564.534231478225</v>
      </c>
      <c r="E9" s="6">
        <v>738.98429893794196</v>
      </c>
      <c r="F9" s="6">
        <v>8216.2466702579277</v>
      </c>
      <c r="G9" s="6">
        <v>387.27655515634342</v>
      </c>
      <c r="H9" s="6">
        <v>87.721097344607912</v>
      </c>
      <c r="I9" s="6">
        <v>158.08355119771872</v>
      </c>
      <c r="J9" s="6">
        <v>641.9535145767336</v>
      </c>
      <c r="K9" s="6">
        <v>57.611580336359545</v>
      </c>
      <c r="L9" s="6">
        <v>330.26025115768766</v>
      </c>
      <c r="M9" s="6">
        <v>616.7737455706399</v>
      </c>
      <c r="N9" s="6">
        <v>3080.7475425391535</v>
      </c>
      <c r="O9" s="6">
        <v>22.81966759413471</v>
      </c>
      <c r="P9" s="6">
        <v>2226.0557568089826</v>
      </c>
    </row>
    <row r="10" spans="1:16" x14ac:dyDescent="0.25">
      <c r="A10" s="1" t="s">
        <v>26</v>
      </c>
      <c r="B10" s="1" t="s">
        <v>206</v>
      </c>
      <c r="C10" s="1" t="s">
        <v>211</v>
      </c>
      <c r="D10" s="6">
        <f t="shared" si="0"/>
        <v>26967.233855384176</v>
      </c>
      <c r="E10" s="6">
        <v>5719.9712863800578</v>
      </c>
      <c r="F10" s="6">
        <v>6224.8538372960766</v>
      </c>
      <c r="G10" s="6">
        <v>246.16196260804674</v>
      </c>
      <c r="H10" s="6">
        <v>213.91276199324909</v>
      </c>
      <c r="I10" s="6">
        <v>459.6536574035178</v>
      </c>
      <c r="J10" s="6">
        <v>1069.4708984249517</v>
      </c>
      <c r="K10" s="6">
        <v>63.76029810766866</v>
      </c>
      <c r="L10" s="6">
        <v>109.96723385538417</v>
      </c>
      <c r="M10" s="6">
        <v>1375.090564042245</v>
      </c>
      <c r="N10" s="6">
        <v>3990.7056335035063</v>
      </c>
      <c r="O10" s="6">
        <v>4752.8889064608111</v>
      </c>
      <c r="P10" s="6">
        <v>2740.796815308659</v>
      </c>
    </row>
    <row r="11" spans="1:16" x14ac:dyDescent="0.25">
      <c r="A11" s="1" t="s">
        <v>89</v>
      </c>
      <c r="B11" s="1" t="s">
        <v>206</v>
      </c>
      <c r="C11" s="1" t="s">
        <v>212</v>
      </c>
      <c r="D11" s="6">
        <f t="shared" si="0"/>
        <v>33175.244757663968</v>
      </c>
      <c r="E11" s="6">
        <v>2205.0162348092099</v>
      </c>
      <c r="F11" s="6">
        <v>16776.216375164942</v>
      </c>
      <c r="G11" s="6">
        <v>392.29353128104259</v>
      </c>
      <c r="H11" s="6">
        <v>384.3110460949971</v>
      </c>
      <c r="I11" s="6">
        <v>1272.5060911422684</v>
      </c>
      <c r="J11" s="6">
        <v>4837.7870744231332</v>
      </c>
      <c r="K11" s="6">
        <v>305.45583489421426</v>
      </c>
      <c r="L11" s="6">
        <v>1145.942780328452</v>
      </c>
      <c r="M11" s="6">
        <v>2620.4210177767454</v>
      </c>
      <c r="N11" s="6">
        <v>2095.3895118684609</v>
      </c>
      <c r="O11" s="6">
        <v>1139.9052598804999</v>
      </c>
      <c r="P11" s="6">
        <v>0</v>
      </c>
    </row>
    <row r="12" spans="1:16" x14ac:dyDescent="0.25">
      <c r="A12" s="1" t="s">
        <v>68</v>
      </c>
      <c r="B12" s="1" t="s">
        <v>206</v>
      </c>
      <c r="C12" s="1" t="s">
        <v>213</v>
      </c>
      <c r="D12" s="6">
        <f t="shared" si="0"/>
        <v>24944.693663729409</v>
      </c>
      <c r="E12" s="6">
        <v>1364.7012745684308</v>
      </c>
      <c r="F12" s="6">
        <v>15110.041118299125</v>
      </c>
      <c r="G12" s="6">
        <v>782.80321039027785</v>
      </c>
      <c r="H12" s="6">
        <v>361.1259099647628</v>
      </c>
      <c r="I12" s="6">
        <v>535.99383225513111</v>
      </c>
      <c r="J12" s="6">
        <v>1230.3818268978912</v>
      </c>
      <c r="K12" s="6">
        <v>109.36405015246388</v>
      </c>
      <c r="L12" s="6">
        <v>548.31103621079058</v>
      </c>
      <c r="M12" s="6">
        <v>1187.4075208927416</v>
      </c>
      <c r="N12" s="6">
        <v>1626.8131341336245</v>
      </c>
      <c r="O12" s="6">
        <v>283.7706271034827</v>
      </c>
      <c r="P12" s="6">
        <v>1803.9801228606871</v>
      </c>
    </row>
    <row r="13" spans="1:16" x14ac:dyDescent="0.25">
      <c r="A13" s="1" t="s">
        <v>25</v>
      </c>
      <c r="B13" s="1" t="s">
        <v>206</v>
      </c>
      <c r="C13" s="1" t="s">
        <v>214</v>
      </c>
      <c r="D13" s="6">
        <f t="shared" si="0"/>
        <v>37137.942503570666</v>
      </c>
      <c r="E13" s="6">
        <v>885.75636419347347</v>
      </c>
      <c r="F13" s="6">
        <v>20878.40029059567</v>
      </c>
      <c r="G13" s="6">
        <v>443.56562866024524</v>
      </c>
      <c r="H13" s="6">
        <v>265.92815170280164</v>
      </c>
      <c r="I13" s="6">
        <v>613.81441413836899</v>
      </c>
      <c r="J13" s="6">
        <v>719.24109062334742</v>
      </c>
      <c r="K13" s="6">
        <v>107.36867596111553</v>
      </c>
      <c r="L13" s="6">
        <v>408.12259381347513</v>
      </c>
      <c r="M13" s="6">
        <v>1029.9723736427748</v>
      </c>
      <c r="N13" s="6">
        <v>8093.1188625255136</v>
      </c>
      <c r="O13" s="6">
        <v>702.88940067113765</v>
      </c>
      <c r="P13" s="6">
        <v>2989.7646570427441</v>
      </c>
    </row>
    <row r="14" spans="1:16" x14ac:dyDescent="0.25">
      <c r="A14" s="1" t="s">
        <v>92</v>
      </c>
      <c r="B14" s="1" t="s">
        <v>206</v>
      </c>
      <c r="C14" s="1" t="s">
        <v>215</v>
      </c>
      <c r="D14" s="6">
        <f t="shared" si="0"/>
        <v>45793.081796751067</v>
      </c>
      <c r="E14" s="6">
        <v>6749.1445219256411</v>
      </c>
      <c r="F14" s="6">
        <v>7379.7895158221436</v>
      </c>
      <c r="G14" s="6">
        <v>501.21402766589404</v>
      </c>
      <c r="H14" s="6">
        <v>341.70047888980594</v>
      </c>
      <c r="I14" s="6">
        <v>960.01047725891181</v>
      </c>
      <c r="J14" s="6">
        <v>1244.9882130837241</v>
      </c>
      <c r="K14" s="6">
        <v>52.940304334718768</v>
      </c>
      <c r="L14" s="6">
        <v>103.52915593818418</v>
      </c>
      <c r="M14" s="6">
        <v>1711.5237492772173</v>
      </c>
      <c r="N14" s="6">
        <v>1156.6392215198944</v>
      </c>
      <c r="O14" s="6">
        <v>1728.1410772796687</v>
      </c>
      <c r="P14" s="6">
        <v>23863.461053755258</v>
      </c>
    </row>
    <row r="15" spans="1:16" x14ac:dyDescent="0.25">
      <c r="A15" s="1" t="s">
        <v>59</v>
      </c>
      <c r="B15" s="1" t="s">
        <v>206</v>
      </c>
      <c r="C15" s="1" t="s">
        <v>216</v>
      </c>
      <c r="D15" s="6">
        <f t="shared" si="0"/>
        <v>50429.527337244181</v>
      </c>
      <c r="E15" s="6">
        <v>4091.9574682593416</v>
      </c>
      <c r="F15" s="6">
        <v>24556.680982292444</v>
      </c>
      <c r="G15" s="6">
        <v>1421.2194145584479</v>
      </c>
      <c r="H15" s="6">
        <v>913.95872355356994</v>
      </c>
      <c r="I15" s="6">
        <v>1580.5253949976031</v>
      </c>
      <c r="J15" s="6">
        <v>8336.2320416322782</v>
      </c>
      <c r="K15" s="6">
        <v>372.32446884745207</v>
      </c>
      <c r="L15" s="6">
        <v>1839.4016595582748</v>
      </c>
      <c r="M15" s="6">
        <v>3709.8916196755013</v>
      </c>
      <c r="N15" s="6">
        <v>1087.1109946971233</v>
      </c>
      <c r="O15" s="6">
        <v>2520.2245691721482</v>
      </c>
      <c r="P15" s="6">
        <v>0</v>
      </c>
    </row>
    <row r="16" spans="1:16" x14ac:dyDescent="0.25">
      <c r="A16" s="1" t="s">
        <v>67</v>
      </c>
      <c r="B16" s="1" t="s">
        <v>206</v>
      </c>
      <c r="C16" s="1" t="s">
        <v>217</v>
      </c>
      <c r="D16" s="6">
        <f t="shared" si="0"/>
        <v>14459.781657877958</v>
      </c>
      <c r="E16" s="6">
        <v>202.34181562989576</v>
      </c>
      <c r="F16" s="6">
        <v>12121.491971553252</v>
      </c>
      <c r="G16" s="6">
        <v>160.2182927010077</v>
      </c>
      <c r="H16" s="6">
        <v>63.889039897599616</v>
      </c>
      <c r="I16" s="6">
        <v>392.93971128232749</v>
      </c>
      <c r="J16" s="6">
        <v>498.36638776730598</v>
      </c>
      <c r="K16" s="6">
        <v>110.72115170774377</v>
      </c>
      <c r="L16" s="6">
        <v>257.17988761657188</v>
      </c>
      <c r="M16" s="6">
        <v>266.14288608946197</v>
      </c>
      <c r="N16" s="6">
        <v>194.49968617644296</v>
      </c>
      <c r="O16" s="6">
        <v>191.99082745634885</v>
      </c>
      <c r="P16" s="6">
        <v>0</v>
      </c>
    </row>
    <row r="17" spans="1:16" x14ac:dyDescent="0.25">
      <c r="A17" s="1" t="s">
        <v>93</v>
      </c>
      <c r="B17" s="1" t="s">
        <v>206</v>
      </c>
      <c r="C17" s="1" t="s">
        <v>218</v>
      </c>
      <c r="D17" s="6">
        <f t="shared" si="0"/>
        <v>35051.628917234601</v>
      </c>
      <c r="E17" s="6">
        <v>1749.5369249245093</v>
      </c>
      <c r="F17" s="6">
        <v>20472.4317124882</v>
      </c>
      <c r="G17" s="6">
        <v>687.6570971073869</v>
      </c>
      <c r="H17" s="6">
        <v>594.67043584408646</v>
      </c>
      <c r="I17" s="6">
        <v>936.71908590858095</v>
      </c>
      <c r="J17" s="6">
        <v>2466.3400760095483</v>
      </c>
      <c r="K17" s="6">
        <v>258.89207929110472</v>
      </c>
      <c r="L17" s="6">
        <v>692.11734529981265</v>
      </c>
      <c r="M17" s="6">
        <v>2537.7779315321013</v>
      </c>
      <c r="N17" s="6">
        <v>1110.2452271637762</v>
      </c>
      <c r="O17" s="6">
        <v>660.99445001803861</v>
      </c>
      <c r="P17" s="6">
        <v>2884.2465516474499</v>
      </c>
    </row>
    <row r="18" spans="1:16" x14ac:dyDescent="0.25">
      <c r="A18" s="1" t="s">
        <v>118</v>
      </c>
      <c r="B18" s="1" t="s">
        <v>206</v>
      </c>
      <c r="C18" s="1" t="s">
        <v>219</v>
      </c>
      <c r="D18" s="6">
        <f t="shared" si="0"/>
        <v>18451.198460040621</v>
      </c>
      <c r="E18" s="6">
        <v>500.61677448688613</v>
      </c>
      <c r="F18" s="6">
        <v>10508.072678570546</v>
      </c>
      <c r="G18" s="6">
        <v>443.45887922982263</v>
      </c>
      <c r="H18" s="6">
        <v>489.14269334743477</v>
      </c>
      <c r="I18" s="6">
        <v>673.08530564437615</v>
      </c>
      <c r="J18" s="6">
        <v>1260.4770118066847</v>
      </c>
      <c r="K18" s="6">
        <v>138.64255249749189</v>
      </c>
      <c r="L18" s="6">
        <v>698.86875256371604</v>
      </c>
      <c r="M18" s="6">
        <v>1643.1514804070316</v>
      </c>
      <c r="N18" s="6">
        <v>1308.8204187938302</v>
      </c>
      <c r="O18" s="6">
        <v>780.70924123888642</v>
      </c>
      <c r="P18" s="6">
        <v>6.1526714539173577</v>
      </c>
    </row>
    <row r="19" spans="1:16" x14ac:dyDescent="0.25">
      <c r="A19" s="1" t="s">
        <v>24</v>
      </c>
      <c r="B19" s="1" t="s">
        <v>206</v>
      </c>
      <c r="C19" s="1" t="s">
        <v>201</v>
      </c>
      <c r="D19" s="6">
        <f t="shared" si="0"/>
        <v>19446.819509446832</v>
      </c>
      <c r="E19" s="6">
        <v>4213.3036477664164</v>
      </c>
      <c r="F19" s="6">
        <v>5856.6226654739721</v>
      </c>
      <c r="G19" s="6">
        <v>302.27386171006657</v>
      </c>
      <c r="H19" s="6">
        <v>121.66321543122322</v>
      </c>
      <c r="I19" s="6">
        <v>192.85742526304344</v>
      </c>
      <c r="J19" s="6">
        <v>966.76559110026039</v>
      </c>
      <c r="K19" s="6">
        <v>35.105983404417252</v>
      </c>
      <c r="L19" s="6">
        <v>127.44201677349847</v>
      </c>
      <c r="M19" s="6">
        <v>951.57949620199361</v>
      </c>
      <c r="N19" s="6">
        <v>2943.1769322388222</v>
      </c>
      <c r="O19" s="6">
        <v>640.14643451960285</v>
      </c>
      <c r="P19" s="6">
        <v>3095.8822395635134</v>
      </c>
    </row>
    <row r="20" spans="1:16" x14ac:dyDescent="0.25">
      <c r="A20" s="1" t="s">
        <v>90</v>
      </c>
      <c r="B20" s="1" t="s">
        <v>206</v>
      </c>
      <c r="C20" s="1" t="s">
        <v>220</v>
      </c>
      <c r="D20" s="6">
        <f t="shared" si="0"/>
        <v>37611.371285391637</v>
      </c>
      <c r="E20" s="6">
        <v>703.77107189277615</v>
      </c>
      <c r="F20" s="6">
        <v>20634.426197100962</v>
      </c>
      <c r="G20" s="6">
        <v>1057.0333542549038</v>
      </c>
      <c r="H20" s="6">
        <v>780.40134820576941</v>
      </c>
      <c r="I20" s="6">
        <v>1496.9176101965475</v>
      </c>
      <c r="J20" s="6">
        <v>1523.2029277019712</v>
      </c>
      <c r="K20" s="6">
        <v>718.99151440870207</v>
      </c>
      <c r="L20" s="6">
        <v>2774.8649570284119</v>
      </c>
      <c r="M20" s="6">
        <v>2581.5837464107976</v>
      </c>
      <c r="N20" s="6">
        <v>2919.3527821570301</v>
      </c>
      <c r="O20" s="6">
        <v>2420.8257760337642</v>
      </c>
      <c r="P20" s="6">
        <v>0</v>
      </c>
    </row>
    <row r="21" spans="1:16" x14ac:dyDescent="0.25">
      <c r="A21" s="1" t="s">
        <v>71</v>
      </c>
      <c r="B21" s="1" t="s">
        <v>206</v>
      </c>
      <c r="C21" s="1" t="s">
        <v>221</v>
      </c>
      <c r="D21" s="6">
        <f t="shared" si="0"/>
        <v>39016.524663566321</v>
      </c>
      <c r="E21" s="6">
        <v>438.41249759072463</v>
      </c>
      <c r="F21" s="6">
        <v>17900.207074126607</v>
      </c>
      <c r="G21" s="6">
        <v>1684.487973391716</v>
      </c>
      <c r="H21" s="6">
        <v>1236.8438740159036</v>
      </c>
      <c r="I21" s="6">
        <v>1450.1413441532447</v>
      </c>
      <c r="J21" s="6">
        <v>421.2260863978492</v>
      </c>
      <c r="K21" s="6">
        <v>591.69380705040453</v>
      </c>
      <c r="L21" s="6">
        <v>2266.5755672299015</v>
      </c>
      <c r="M21" s="6">
        <v>2941.4612810920071</v>
      </c>
      <c r="N21" s="6">
        <v>7722.3877277691836</v>
      </c>
      <c r="O21" s="6">
        <v>420.94216256554461</v>
      </c>
      <c r="P21" s="6">
        <v>1942.1452681832334</v>
      </c>
    </row>
    <row r="22" spans="1:16" x14ac:dyDescent="0.25">
      <c r="A22" s="1" t="s">
        <v>91</v>
      </c>
      <c r="B22" s="1" t="s">
        <v>206</v>
      </c>
      <c r="C22" s="1" t="s">
        <v>222</v>
      </c>
      <c r="D22" s="6">
        <f t="shared" si="0"/>
        <v>28270.857158389466</v>
      </c>
      <c r="E22" s="6">
        <v>4871.37286686468</v>
      </c>
      <c r="F22" s="6">
        <v>6410.5864793938999</v>
      </c>
      <c r="G22" s="6">
        <v>418.68856347884531</v>
      </c>
      <c r="H22" s="6">
        <v>255.53737959800932</v>
      </c>
      <c r="I22" s="6">
        <v>810.53977651809055</v>
      </c>
      <c r="J22" s="6">
        <v>1089.565490281354</v>
      </c>
      <c r="K22" s="6">
        <v>48.036749479843628</v>
      </c>
      <c r="L22" s="6">
        <v>165.72157178652091</v>
      </c>
      <c r="M22" s="6">
        <v>1751.6543690663873</v>
      </c>
      <c r="N22" s="6">
        <v>6765.6143281457717</v>
      </c>
      <c r="O22" s="6">
        <v>2425.0273051205131</v>
      </c>
      <c r="P22" s="6">
        <v>3258.5122786555503</v>
      </c>
    </row>
    <row r="23" spans="1:16" x14ac:dyDescent="0.25">
      <c r="A23" s="1" t="s">
        <v>94</v>
      </c>
      <c r="B23" s="1" t="s">
        <v>206</v>
      </c>
      <c r="C23" s="1" t="s">
        <v>223</v>
      </c>
      <c r="D23" s="6">
        <f t="shared" si="0"/>
        <v>27275.375476295201</v>
      </c>
      <c r="E23" s="6">
        <v>1043.529057096119</v>
      </c>
      <c r="F23" s="6">
        <v>13478.184073578033</v>
      </c>
      <c r="G23" s="6">
        <v>504.46790845247921</v>
      </c>
      <c r="H23" s="6">
        <v>183.15335840627054</v>
      </c>
      <c r="I23" s="6">
        <v>398.25593175943817</v>
      </c>
      <c r="J23" s="6">
        <v>609.90941124723861</v>
      </c>
      <c r="K23" s="6">
        <v>116.790795826888</v>
      </c>
      <c r="L23" s="6">
        <v>358.76259618568469</v>
      </c>
      <c r="M23" s="6">
        <v>1727.8754392294272</v>
      </c>
      <c r="N23" s="6">
        <v>4861.7172326198579</v>
      </c>
      <c r="O23" s="6">
        <v>530.63486258481885</v>
      </c>
      <c r="P23" s="6">
        <v>3462.0948093089455</v>
      </c>
    </row>
    <row r="24" spans="1:16" x14ac:dyDescent="0.25">
      <c r="A24" s="1" t="s">
        <v>69</v>
      </c>
      <c r="B24" s="1" t="s">
        <v>206</v>
      </c>
      <c r="C24" s="1" t="s">
        <v>224</v>
      </c>
      <c r="D24" s="6">
        <f t="shared" si="0"/>
        <v>31498.446449840121</v>
      </c>
      <c r="E24" s="6">
        <v>3200.9377640936427</v>
      </c>
      <c r="F24" s="6">
        <v>5359.3719575176801</v>
      </c>
      <c r="G24" s="6">
        <v>460.13501826107154</v>
      </c>
      <c r="H24" s="6">
        <v>132.45825158270856</v>
      </c>
      <c r="I24" s="6">
        <v>557.39264516192804</v>
      </c>
      <c r="J24" s="6">
        <v>691.70245573111004</v>
      </c>
      <c r="K24" s="6">
        <v>66.931398664643694</v>
      </c>
      <c r="L24" s="6">
        <v>176.8620609559016</v>
      </c>
      <c r="M24" s="6">
        <v>1629.2397068344346</v>
      </c>
      <c r="N24" s="6">
        <v>468.21090919873677</v>
      </c>
      <c r="O24" s="6">
        <v>3962.6238614629615</v>
      </c>
      <c r="P24" s="6">
        <v>14792.580420375303</v>
      </c>
    </row>
    <row r="25" spans="1:16" x14ac:dyDescent="0.25">
      <c r="A25" s="1" t="s">
        <v>66</v>
      </c>
      <c r="B25" s="1" t="s">
        <v>206</v>
      </c>
      <c r="C25" s="1" t="s">
        <v>225</v>
      </c>
      <c r="D25" s="6">
        <f t="shared" si="0"/>
        <v>19582.176304591707</v>
      </c>
      <c r="E25" s="6">
        <v>3383.6117384836639</v>
      </c>
      <c r="F25" s="6">
        <v>6916.1438745101141</v>
      </c>
      <c r="G25" s="6">
        <v>426.80226150645188</v>
      </c>
      <c r="H25" s="6">
        <v>151.70972062290269</v>
      </c>
      <c r="I25" s="6">
        <v>344.42679015335347</v>
      </c>
      <c r="J25" s="6">
        <v>901.41961916152275</v>
      </c>
      <c r="K25" s="6">
        <v>90.720212708124322</v>
      </c>
      <c r="L25" s="6">
        <v>235.1682539054971</v>
      </c>
      <c r="M25" s="6">
        <v>1702.4161942839633</v>
      </c>
      <c r="N25" s="6">
        <v>1645.2293877228271</v>
      </c>
      <c r="O25" s="6">
        <v>414.52533569236397</v>
      </c>
      <c r="P25" s="6">
        <v>3370.0029158409234</v>
      </c>
    </row>
    <row r="26" spans="1:16" x14ac:dyDescent="0.25">
      <c r="A26" s="1" t="s">
        <v>70</v>
      </c>
      <c r="B26" s="1" t="s">
        <v>206</v>
      </c>
      <c r="C26" s="1" t="s">
        <v>226</v>
      </c>
      <c r="D26" s="6">
        <f t="shared" si="0"/>
        <v>35646.22620995043</v>
      </c>
      <c r="E26" s="6">
        <v>4525.2714450215717</v>
      </c>
      <c r="F26" s="6">
        <v>15535.939963329593</v>
      </c>
      <c r="G26" s="6">
        <v>1306.6298315236997</v>
      </c>
      <c r="H26" s="6">
        <v>648.03501974370249</v>
      </c>
      <c r="I26" s="6">
        <v>1815.2802419653756</v>
      </c>
      <c r="J26" s="6">
        <v>5743.797907513479</v>
      </c>
      <c r="K26" s="6">
        <v>157.03286004457777</v>
      </c>
      <c r="L26" s="6">
        <v>481.4201627928814</v>
      </c>
      <c r="M26" s="6">
        <v>4487.1641223071711</v>
      </c>
      <c r="N26" s="6">
        <v>751.59951172019782</v>
      </c>
      <c r="O26" s="6">
        <v>194.05514398817849</v>
      </c>
      <c r="P26" s="6">
        <v>0</v>
      </c>
    </row>
    <row r="27" spans="1:16" x14ac:dyDescent="0.25">
      <c r="A27" s="8" t="s">
        <v>88</v>
      </c>
      <c r="B27" s="8" t="s">
        <v>206</v>
      </c>
      <c r="C27" s="8" t="s">
        <v>227</v>
      </c>
      <c r="D27" s="6">
        <f t="shared" si="0"/>
        <v>33763.884592004666</v>
      </c>
      <c r="E27" s="6">
        <v>5010.1201919512905</v>
      </c>
      <c r="F27" s="6">
        <v>8859.2659494027466</v>
      </c>
      <c r="G27" s="6">
        <v>950.54313714830755</v>
      </c>
      <c r="H27" s="6">
        <v>447.91122005703187</v>
      </c>
      <c r="I27" s="6">
        <v>733.13161315192519</v>
      </c>
      <c r="J27" s="6">
        <v>1071.1381169598158</v>
      </c>
      <c r="K27" s="6">
        <v>96.666798456086937</v>
      </c>
      <c r="L27" s="6">
        <v>476.09751758153232</v>
      </c>
      <c r="M27" s="6">
        <v>2818.6576753334684</v>
      </c>
      <c r="N27" s="6">
        <v>4447.03498514898</v>
      </c>
      <c r="O27" s="6">
        <v>2880.960547189673</v>
      </c>
      <c r="P27" s="6">
        <v>5972.356839623807</v>
      </c>
    </row>
    <row r="28" spans="1:16" x14ac:dyDescent="0.25">
      <c r="A28" s="1" t="s">
        <v>60</v>
      </c>
      <c r="B28" s="1" t="s">
        <v>206</v>
      </c>
      <c r="C28" s="1" t="s">
        <v>228</v>
      </c>
      <c r="D28" s="6">
        <f t="shared" si="0"/>
        <v>26957.443795930671</v>
      </c>
      <c r="E28" s="6">
        <v>3838.1987516247164</v>
      </c>
      <c r="F28" s="6">
        <v>7557.7749168491127</v>
      </c>
      <c r="G28" s="6">
        <v>280.47177317722878</v>
      </c>
      <c r="H28" s="6">
        <v>139.2931803917111</v>
      </c>
      <c r="I28" s="6">
        <v>407.31653677171931</v>
      </c>
      <c r="J28" s="6">
        <v>578.32961851904929</v>
      </c>
      <c r="K28" s="6">
        <v>41.083951508082805</v>
      </c>
      <c r="L28" s="6">
        <v>71.421793686957287</v>
      </c>
      <c r="M28" s="6">
        <v>940.74566453991486</v>
      </c>
      <c r="N28" s="6">
        <v>7519.1788201222671</v>
      </c>
      <c r="O28" s="6">
        <v>2310.9297084653285</v>
      </c>
      <c r="P28" s="6">
        <v>3272.6990802745831</v>
      </c>
    </row>
    <row r="29" spans="1:16" x14ac:dyDescent="0.25">
      <c r="A29" s="8" t="s">
        <v>58</v>
      </c>
      <c r="B29" s="8" t="s">
        <v>206</v>
      </c>
      <c r="C29" s="8" t="s">
        <v>209</v>
      </c>
      <c r="D29" s="6">
        <f t="shared" si="0"/>
        <v>6151.5347701674882</v>
      </c>
      <c r="E29" s="6">
        <v>1.4238199492940204</v>
      </c>
      <c r="F29" s="6">
        <v>1123.0724561758993</v>
      </c>
      <c r="G29" s="6">
        <v>2325.0260695946981</v>
      </c>
      <c r="H29" s="6">
        <v>656.39952951176963</v>
      </c>
      <c r="I29" s="6">
        <v>325.94060580301766</v>
      </c>
      <c r="J29" s="6">
        <v>1.831543468269226</v>
      </c>
      <c r="K29" s="6">
        <v>171.23918297148902</v>
      </c>
      <c r="L29" s="6">
        <v>862.09802167606483</v>
      </c>
      <c r="M29" s="6">
        <v>653.80047740717498</v>
      </c>
      <c r="N29" s="6">
        <v>8.6659780669457298</v>
      </c>
      <c r="O29" s="6">
        <v>14.076098506002184</v>
      </c>
      <c r="P29" s="6">
        <v>7.9609870368631483</v>
      </c>
    </row>
    <row r="30" spans="1:16" x14ac:dyDescent="0.25">
      <c r="A30" s="1" t="s">
        <v>82</v>
      </c>
      <c r="B30" s="1" t="s">
        <v>229</v>
      </c>
      <c r="C30" s="1" t="s">
        <v>207</v>
      </c>
      <c r="D30" s="6">
        <f t="shared" si="0"/>
        <v>5097.3384302891645</v>
      </c>
      <c r="E30" s="6">
        <v>287.24344306449939</v>
      </c>
      <c r="F30" s="6">
        <v>3395.7483085651593</v>
      </c>
      <c r="G30" s="6">
        <v>77.570264353103397</v>
      </c>
      <c r="H30" s="6">
        <v>120.04294687733206</v>
      </c>
      <c r="I30" s="6">
        <v>126.07725495816508</v>
      </c>
      <c r="J30" s="6">
        <v>651.91457080304235</v>
      </c>
      <c r="K30" s="6">
        <v>34.089639868935421</v>
      </c>
      <c r="L30" s="6">
        <v>52.37566903722886</v>
      </c>
      <c r="M30" s="6">
        <v>233.34980701086766</v>
      </c>
      <c r="N30" s="6">
        <v>69.91519350805315</v>
      </c>
      <c r="O30" s="6">
        <v>49.011332242775879</v>
      </c>
      <c r="P30" s="6">
        <v>0</v>
      </c>
    </row>
    <row r="31" spans="1:16" x14ac:dyDescent="0.25">
      <c r="A31" s="1" t="s">
        <v>61</v>
      </c>
      <c r="B31" s="1" t="s">
        <v>229</v>
      </c>
      <c r="C31" s="1" t="s">
        <v>230</v>
      </c>
      <c r="D31" s="6">
        <f t="shared" si="0"/>
        <v>39766.679104293202</v>
      </c>
      <c r="E31" s="6">
        <v>2248.481538773271</v>
      </c>
      <c r="F31" s="6">
        <v>20387.633375011737</v>
      </c>
      <c r="G31" s="6">
        <v>1801.1208690194371</v>
      </c>
      <c r="H31" s="6">
        <v>1173.0151277780797</v>
      </c>
      <c r="I31" s="6">
        <v>996.84916206639218</v>
      </c>
      <c r="J31" s="6">
        <v>5468.2511873403082</v>
      </c>
      <c r="K31" s="6">
        <v>401.74406824056183</v>
      </c>
      <c r="L31" s="6">
        <v>1245.065556999748</v>
      </c>
      <c r="M31" s="6">
        <v>4004.6863494165846</v>
      </c>
      <c r="N31" s="6">
        <v>1638.4265825850164</v>
      </c>
      <c r="O31" s="6">
        <v>401.40528706206788</v>
      </c>
      <c r="P31" s="6">
        <v>0</v>
      </c>
    </row>
    <row r="32" spans="1:16" x14ac:dyDescent="0.25">
      <c r="A32" s="1" t="s">
        <v>62</v>
      </c>
      <c r="B32" s="1" t="s">
        <v>229</v>
      </c>
      <c r="C32" s="1" t="s">
        <v>231</v>
      </c>
      <c r="D32" s="6">
        <f t="shared" si="0"/>
        <v>25454.985346663838</v>
      </c>
      <c r="E32" s="6">
        <v>1641.218376716763</v>
      </c>
      <c r="F32" s="6">
        <v>14516.74013926847</v>
      </c>
      <c r="G32" s="6">
        <v>869.98141769174117</v>
      </c>
      <c r="H32" s="6">
        <v>784.98564319002878</v>
      </c>
      <c r="I32" s="6">
        <v>528.78330359834536</v>
      </c>
      <c r="J32" s="6">
        <v>3216.9951517967015</v>
      </c>
      <c r="K32" s="6">
        <v>306.20999985173688</v>
      </c>
      <c r="L32" s="6">
        <v>672.02201212792136</v>
      </c>
      <c r="M32" s="6">
        <v>1959.1337481405335</v>
      </c>
      <c r="N32" s="6">
        <v>777.30981551128525</v>
      </c>
      <c r="O32" s="6">
        <v>181.60573877030586</v>
      </c>
      <c r="P32" s="6">
        <v>0</v>
      </c>
    </row>
    <row r="33" spans="1:16" x14ac:dyDescent="0.25">
      <c r="A33" s="1" t="s">
        <v>76</v>
      </c>
      <c r="B33" s="1" t="s">
        <v>229</v>
      </c>
      <c r="C33" s="1" t="s">
        <v>232</v>
      </c>
      <c r="D33" s="6">
        <f t="shared" si="0"/>
        <v>58679.001003246958</v>
      </c>
      <c r="E33" s="6">
        <v>4758.5258694395161</v>
      </c>
      <c r="F33" s="6">
        <v>30508.505112605821</v>
      </c>
      <c r="G33" s="6">
        <v>543.15741093094402</v>
      </c>
      <c r="H33" s="6">
        <v>1000.8794472751713</v>
      </c>
      <c r="I33" s="6">
        <v>1057.036072411697</v>
      </c>
      <c r="J33" s="6">
        <v>11879.703276120252</v>
      </c>
      <c r="K33" s="6">
        <v>315.62940156071619</v>
      </c>
      <c r="L33" s="6">
        <v>530.90791378995073</v>
      </c>
      <c r="M33" s="6">
        <v>1860.1112961654221</v>
      </c>
      <c r="N33" s="6">
        <v>3246.507168520779</v>
      </c>
      <c r="O33" s="6">
        <v>2978.0380344266914</v>
      </c>
      <c r="P33" s="6">
        <v>0</v>
      </c>
    </row>
    <row r="34" spans="1:16" x14ac:dyDescent="0.25">
      <c r="A34" s="1" t="s">
        <v>95</v>
      </c>
      <c r="B34" s="1" t="s">
        <v>229</v>
      </c>
      <c r="C34" s="1" t="s">
        <v>233</v>
      </c>
      <c r="D34" s="6">
        <f t="shared" si="0"/>
        <v>29366.953885234474</v>
      </c>
      <c r="E34" s="6">
        <v>2389.3638524683333</v>
      </c>
      <c r="F34" s="6">
        <v>14574.99419302867</v>
      </c>
      <c r="G34" s="6">
        <v>564.47097255650056</v>
      </c>
      <c r="H34" s="6">
        <v>550.38498984397779</v>
      </c>
      <c r="I34" s="6">
        <v>890.86378080783618</v>
      </c>
      <c r="J34" s="6">
        <v>5110.4021389422905</v>
      </c>
      <c r="K34" s="6">
        <v>116.22838447586524</v>
      </c>
      <c r="L34" s="6">
        <v>374.9529264664456</v>
      </c>
      <c r="M34" s="6">
        <v>2246.2701946694474</v>
      </c>
      <c r="N34" s="6">
        <v>1910.5155602121149</v>
      </c>
      <c r="O34" s="6">
        <v>638.50689176299647</v>
      </c>
      <c r="P34" s="6">
        <v>0</v>
      </c>
    </row>
    <row r="35" spans="1:16" x14ac:dyDescent="0.25">
      <c r="A35" s="1" t="s">
        <v>77</v>
      </c>
      <c r="B35" s="1" t="s">
        <v>229</v>
      </c>
      <c r="C35" s="1" t="s">
        <v>234</v>
      </c>
      <c r="D35" s="6">
        <f t="shared" si="0"/>
        <v>18177.623886173478</v>
      </c>
      <c r="E35" s="6">
        <v>1201.8046090055004</v>
      </c>
      <c r="F35" s="6">
        <v>9429.545623026248</v>
      </c>
      <c r="G35" s="6">
        <v>221.73537013882367</v>
      </c>
      <c r="H35" s="6">
        <v>368.97619388859511</v>
      </c>
      <c r="I35" s="6">
        <v>450.68102182927009</v>
      </c>
      <c r="J35" s="6">
        <v>4008.5982712522796</v>
      </c>
      <c r="K35" s="6">
        <v>150.45566192060016</v>
      </c>
      <c r="L35" s="6">
        <v>240.85537923229367</v>
      </c>
      <c r="M35" s="6">
        <v>1143.4326860825429</v>
      </c>
      <c r="N35" s="6">
        <v>530.74358885654556</v>
      </c>
      <c r="O35" s="6">
        <v>430.79548094077876</v>
      </c>
      <c r="P35" s="6">
        <v>0</v>
      </c>
    </row>
    <row r="36" spans="1:16" x14ac:dyDescent="0.25">
      <c r="A36" s="1" t="s">
        <v>63</v>
      </c>
      <c r="B36" s="1" t="s">
        <v>229</v>
      </c>
      <c r="C36" s="1" t="s">
        <v>235</v>
      </c>
      <c r="D36" s="6">
        <f t="shared" si="0"/>
        <v>6756.5025723647468</v>
      </c>
      <c r="E36" s="6">
        <v>599.53914887097653</v>
      </c>
      <c r="F36" s="6">
        <v>1895.3507163578674</v>
      </c>
      <c r="G36" s="6">
        <v>60.133041419767423</v>
      </c>
      <c r="H36" s="6">
        <v>88.974908941747429</v>
      </c>
      <c r="I36" s="6">
        <v>93.644208102084079</v>
      </c>
      <c r="J36" s="6">
        <v>1471.7546443415388</v>
      </c>
      <c r="K36" s="6">
        <v>27.773384797101951</v>
      </c>
      <c r="L36" s="6">
        <v>54.307042991356262</v>
      </c>
      <c r="M36" s="6">
        <v>152.00056339977166</v>
      </c>
      <c r="N36" s="6">
        <v>861.07055840824739</v>
      </c>
      <c r="O36" s="6">
        <v>1451.9543547342878</v>
      </c>
      <c r="P36" s="6">
        <v>0</v>
      </c>
    </row>
    <row r="37" spans="1:16" x14ac:dyDescent="0.25">
      <c r="A37" s="1" t="s">
        <v>78</v>
      </c>
      <c r="B37" s="1" t="s">
        <v>229</v>
      </c>
      <c r="C37" s="1" t="s">
        <v>236</v>
      </c>
      <c r="D37" s="6">
        <f t="shared" si="0"/>
        <v>1033.3688341084198</v>
      </c>
      <c r="E37" s="6">
        <v>67.504929748002155</v>
      </c>
      <c r="F37" s="6">
        <v>666.08185111419721</v>
      </c>
      <c r="G37" s="6">
        <v>4.0147175835091895</v>
      </c>
      <c r="H37" s="6">
        <v>24.230885180114953</v>
      </c>
      <c r="I37" s="6">
        <v>18.367079661762453</v>
      </c>
      <c r="J37" s="6">
        <v>147.38908684758059</v>
      </c>
      <c r="K37" s="6">
        <v>8.6840167438458451</v>
      </c>
      <c r="L37" s="6">
        <v>2.7307591564818154</v>
      </c>
      <c r="M37" s="6">
        <v>22.937042546566968</v>
      </c>
      <c r="N37" s="6">
        <v>71.375585021473441</v>
      </c>
      <c r="O37" s="6">
        <v>5.2880504885269068E-2</v>
      </c>
      <c r="P37" s="6">
        <v>0</v>
      </c>
    </row>
    <row r="38" spans="1:16" x14ac:dyDescent="0.25">
      <c r="A38" s="1" t="s">
        <v>17</v>
      </c>
      <c r="B38" s="1" t="s">
        <v>229</v>
      </c>
      <c r="C38" s="1" t="s">
        <v>237</v>
      </c>
      <c r="D38" s="6">
        <f t="shared" si="0"/>
        <v>21502.577801060572</v>
      </c>
      <c r="E38" s="6">
        <v>1623.2859550367446</v>
      </c>
      <c r="F38" s="6">
        <v>10022.124066560247</v>
      </c>
      <c r="G38" s="6">
        <v>231.86915287408016</v>
      </c>
      <c r="H38" s="6">
        <v>309.29980281007988</v>
      </c>
      <c r="I38" s="6">
        <v>359.24494546389053</v>
      </c>
      <c r="J38" s="6">
        <v>3759.3232778005663</v>
      </c>
      <c r="K38" s="6">
        <v>148.23937571351615</v>
      </c>
      <c r="L38" s="6">
        <v>147.44369708860697</v>
      </c>
      <c r="M38" s="6">
        <v>646.53706824550386</v>
      </c>
      <c r="N38" s="6">
        <v>2890.621123537755</v>
      </c>
      <c r="O38" s="6">
        <v>1364.5893359295849</v>
      </c>
      <c r="P38" s="6">
        <v>0</v>
      </c>
    </row>
    <row r="39" spans="1:16" x14ac:dyDescent="0.25">
      <c r="A39" s="1" t="s">
        <v>99</v>
      </c>
      <c r="B39" s="1" t="s">
        <v>229</v>
      </c>
      <c r="C39" s="1" t="s">
        <v>238</v>
      </c>
      <c r="D39" s="6">
        <f t="shared" si="0"/>
        <v>3411.1605046875843</v>
      </c>
      <c r="E39" s="6">
        <v>409.28151702801676</v>
      </c>
      <c r="F39" s="6">
        <v>1124.0290002619315</v>
      </c>
      <c r="G39" s="6">
        <v>36.297030290150879</v>
      </c>
      <c r="H39" s="6">
        <v>52.687515752954141</v>
      </c>
      <c r="I39" s="6">
        <v>69.681432023840699</v>
      </c>
      <c r="J39" s="6">
        <v>486.27750898227265</v>
      </c>
      <c r="K39" s="6">
        <v>12.574934640684383</v>
      </c>
      <c r="L39" s="6">
        <v>12.896665562930272</v>
      </c>
      <c r="M39" s="6">
        <v>149.87916557528553</v>
      </c>
      <c r="N39" s="6">
        <v>718.20695551612857</v>
      </c>
      <c r="O39" s="6">
        <v>339.34877905338953</v>
      </c>
      <c r="P39" s="6">
        <v>0</v>
      </c>
    </row>
    <row r="40" spans="1:16" x14ac:dyDescent="0.25">
      <c r="A40" s="1" t="s">
        <v>73</v>
      </c>
      <c r="B40" s="1" t="s">
        <v>229</v>
      </c>
      <c r="C40" s="1" t="s">
        <v>239</v>
      </c>
      <c r="D40" s="6">
        <f t="shared" si="0"/>
        <v>3573.8832082157523</v>
      </c>
      <c r="E40" s="6">
        <v>462.62435567328743</v>
      </c>
      <c r="F40" s="6">
        <v>1278.0706523082092</v>
      </c>
      <c r="G40" s="6">
        <v>42.350859678862129</v>
      </c>
      <c r="H40" s="6">
        <v>42.969858112215398</v>
      </c>
      <c r="I40" s="6">
        <v>70.545064568579093</v>
      </c>
      <c r="J40" s="6">
        <v>591.26483248740999</v>
      </c>
      <c r="K40" s="6">
        <v>11.648043174214081</v>
      </c>
      <c r="L40" s="6">
        <v>26.869474110792069</v>
      </c>
      <c r="M40" s="6">
        <v>183.15064024947736</v>
      </c>
      <c r="N40" s="6">
        <v>491.9102711732059</v>
      </c>
      <c r="O40" s="6">
        <v>372.47915667949962</v>
      </c>
      <c r="P40" s="6">
        <v>0</v>
      </c>
    </row>
    <row r="41" spans="1:16" x14ac:dyDescent="0.25">
      <c r="A41" s="1" t="s">
        <v>75</v>
      </c>
      <c r="B41" s="1" t="s">
        <v>229</v>
      </c>
      <c r="C41" s="1" t="s">
        <v>240</v>
      </c>
      <c r="D41" s="6">
        <f t="shared" si="0"/>
        <v>63.497131109057385</v>
      </c>
      <c r="E41" s="6">
        <v>3.1011697958417144</v>
      </c>
      <c r="F41" s="6">
        <v>39.912673035390398</v>
      </c>
      <c r="G41" s="6">
        <v>3.7209095446840266</v>
      </c>
      <c r="H41" s="6">
        <v>0.7531765368705613</v>
      </c>
      <c r="I41" s="6">
        <v>0.92787988712236147</v>
      </c>
      <c r="J41" s="6">
        <v>7.7482294915069954</v>
      </c>
      <c r="K41" s="6">
        <v>1.1655950539430571</v>
      </c>
      <c r="L41" s="6">
        <v>0</v>
      </c>
      <c r="M41" s="6">
        <v>5.1682044844644981</v>
      </c>
      <c r="N41" s="6">
        <v>0.99929327923377631</v>
      </c>
      <c r="O41" s="6">
        <v>0</v>
      </c>
      <c r="P41" s="6">
        <v>0</v>
      </c>
    </row>
    <row r="42" spans="1:16" x14ac:dyDescent="0.25">
      <c r="A42" s="1" t="s">
        <v>81</v>
      </c>
      <c r="B42" s="1" t="s">
        <v>229</v>
      </c>
      <c r="C42" s="1" t="s">
        <v>241</v>
      </c>
      <c r="D42" s="6">
        <f t="shared" si="0"/>
        <v>65978.229046717694</v>
      </c>
      <c r="E42" s="6">
        <v>4122.3089012221817</v>
      </c>
      <c r="F42" s="6">
        <v>30310.779715631379</v>
      </c>
      <c r="G42" s="6">
        <v>556.60092021962703</v>
      </c>
      <c r="H42" s="6">
        <v>1277.207266868634</v>
      </c>
      <c r="I42" s="6">
        <v>1134.7849937976603</v>
      </c>
      <c r="J42" s="6">
        <v>13138.231369506235</v>
      </c>
      <c r="K42" s="6">
        <v>532.82940353755748</v>
      </c>
      <c r="L42" s="6">
        <v>390.23638079894039</v>
      </c>
      <c r="M42" s="6">
        <v>1444.3358554533638</v>
      </c>
      <c r="N42" s="6">
        <v>7029.4855764716349</v>
      </c>
      <c r="O42" s="6">
        <v>6041.4286632104886</v>
      </c>
      <c r="P42" s="6">
        <v>0</v>
      </c>
    </row>
    <row r="43" spans="1:16" x14ac:dyDescent="0.25">
      <c r="A43" s="1" t="s">
        <v>97</v>
      </c>
      <c r="B43" s="1" t="s">
        <v>229</v>
      </c>
      <c r="C43" s="1" t="s">
        <v>242</v>
      </c>
      <c r="D43" s="6">
        <f t="shared" si="0"/>
        <v>2664.6958382548446</v>
      </c>
      <c r="E43" s="6">
        <v>120.78698052317105</v>
      </c>
      <c r="F43" s="6">
        <v>1459.3880193532764</v>
      </c>
      <c r="G43" s="6">
        <v>8.9625042625640621</v>
      </c>
      <c r="H43" s="6">
        <v>36.5448767686552</v>
      </c>
      <c r="I43" s="6">
        <v>30.261486683502763</v>
      </c>
      <c r="J43" s="6">
        <v>365.59628946887216</v>
      </c>
      <c r="K43" s="6">
        <v>26.822277024656152</v>
      </c>
      <c r="L43" s="6">
        <v>5.2633399722253795</v>
      </c>
      <c r="M43" s="6">
        <v>109.7186460613908</v>
      </c>
      <c r="N43" s="6">
        <v>359.09717657640738</v>
      </c>
      <c r="O43" s="6">
        <v>142.25424156012315</v>
      </c>
      <c r="P43" s="6">
        <v>0</v>
      </c>
    </row>
    <row r="44" spans="1:16" x14ac:dyDescent="0.25">
      <c r="A44" s="1" t="s">
        <v>80</v>
      </c>
      <c r="B44" s="1" t="s">
        <v>229</v>
      </c>
      <c r="C44" s="1" t="s">
        <v>243</v>
      </c>
      <c r="D44" s="6">
        <f t="shared" si="0"/>
        <v>7935.6085953059901</v>
      </c>
      <c r="E44" s="6">
        <v>317.54842025669285</v>
      </c>
      <c r="F44" s="6">
        <v>5312.7407422050674</v>
      </c>
      <c r="G44" s="6">
        <v>70.668617150086732</v>
      </c>
      <c r="H44" s="6">
        <v>100.12948310542001</v>
      </c>
      <c r="I44" s="6">
        <v>101.51549596477268</v>
      </c>
      <c r="J44" s="6">
        <v>840.62087643259213</v>
      </c>
      <c r="K44" s="6">
        <v>43.495450793948891</v>
      </c>
      <c r="L44" s="6">
        <v>28.617001823636102</v>
      </c>
      <c r="M44" s="6">
        <v>302.22691172909367</v>
      </c>
      <c r="N44" s="6">
        <v>593.51843157410929</v>
      </c>
      <c r="O44" s="6">
        <v>224.52716427057027</v>
      </c>
      <c r="P44" s="6">
        <v>0</v>
      </c>
    </row>
    <row r="45" spans="1:16" x14ac:dyDescent="0.25">
      <c r="A45" s="1" t="s">
        <v>98</v>
      </c>
      <c r="B45" s="1" t="s">
        <v>229</v>
      </c>
      <c r="C45" s="1" t="s">
        <v>244</v>
      </c>
      <c r="D45" s="6">
        <f t="shared" si="0"/>
        <v>78337.436679301958</v>
      </c>
      <c r="E45" s="6">
        <v>5560.5733828202601</v>
      </c>
      <c r="F45" s="6">
        <v>46263.102998374045</v>
      </c>
      <c r="G45" s="6">
        <v>1054.5440168426878</v>
      </c>
      <c r="H45" s="6">
        <v>1616.2805236652614</v>
      </c>
      <c r="I45" s="6">
        <v>2067.5822736640257</v>
      </c>
      <c r="J45" s="6">
        <v>11150.292819618173</v>
      </c>
      <c r="K45" s="6">
        <v>785.80356127960931</v>
      </c>
      <c r="L45" s="6">
        <v>499.72398353291192</v>
      </c>
      <c r="M45" s="6">
        <v>4663.8163909796731</v>
      </c>
      <c r="N45" s="6">
        <v>3867.3042803556336</v>
      </c>
      <c r="O45" s="6">
        <v>808.41244816969208</v>
      </c>
      <c r="P45" s="6">
        <v>0</v>
      </c>
    </row>
    <row r="46" spans="1:16" x14ac:dyDescent="0.25">
      <c r="A46" s="1" t="s">
        <v>79</v>
      </c>
      <c r="B46" s="1" t="s">
        <v>229</v>
      </c>
      <c r="C46" s="1" t="s">
        <v>245</v>
      </c>
      <c r="D46" s="6">
        <f t="shared" si="0"/>
        <v>35167.710521243636</v>
      </c>
      <c r="E46" s="6">
        <v>2364.2490721201129</v>
      </c>
      <c r="F46" s="6">
        <v>18712.173388750783</v>
      </c>
      <c r="G46" s="6">
        <v>600.05856392363455</v>
      </c>
      <c r="H46" s="6">
        <v>833.60803190621857</v>
      </c>
      <c r="I46" s="6">
        <v>977.91967105360698</v>
      </c>
      <c r="J46" s="6">
        <v>5963.7689467883738</v>
      </c>
      <c r="K46" s="6">
        <v>367.47181765615812</v>
      </c>
      <c r="L46" s="6">
        <v>269.47139263527771</v>
      </c>
      <c r="M46" s="6">
        <v>2959.9593264901678</v>
      </c>
      <c r="N46" s="6">
        <v>1609.2610072994864</v>
      </c>
      <c r="O46" s="6">
        <v>509.76930261980891</v>
      </c>
      <c r="P46" s="6">
        <v>0</v>
      </c>
    </row>
    <row r="47" spans="1:16" x14ac:dyDescent="0.25">
      <c r="A47" s="1" t="s">
        <v>74</v>
      </c>
      <c r="B47" s="1" t="s">
        <v>229</v>
      </c>
      <c r="C47" s="1" t="s">
        <v>246</v>
      </c>
      <c r="D47" s="6">
        <f t="shared" si="0"/>
        <v>5598.5880410985292</v>
      </c>
      <c r="E47" s="6">
        <v>126.02264471713872</v>
      </c>
      <c r="F47" s="6">
        <v>3945.5441997005082</v>
      </c>
      <c r="G47" s="6">
        <v>15.738374937605945</v>
      </c>
      <c r="H47" s="6">
        <v>48.745447087371438</v>
      </c>
      <c r="I47" s="6">
        <v>265.05760021349886</v>
      </c>
      <c r="J47" s="6">
        <v>254.6087583953979</v>
      </c>
      <c r="K47" s="6">
        <v>37.973391716046514</v>
      </c>
      <c r="L47" s="6">
        <v>6.1640382914160607</v>
      </c>
      <c r="M47" s="6">
        <v>280.53503209896064</v>
      </c>
      <c r="N47" s="6">
        <v>549.67480960547186</v>
      </c>
      <c r="O47" s="6">
        <v>68.523744335114131</v>
      </c>
      <c r="P47" s="6">
        <v>0</v>
      </c>
    </row>
    <row r="48" spans="1:16" x14ac:dyDescent="0.25">
      <c r="A48" s="1" t="s">
        <v>96</v>
      </c>
      <c r="B48" s="1" t="s">
        <v>229</v>
      </c>
      <c r="C48" s="1" t="s">
        <v>247</v>
      </c>
      <c r="D48" s="6">
        <f t="shared" si="0"/>
        <v>818.05350320989589</v>
      </c>
      <c r="E48" s="6">
        <v>45.917081391498591</v>
      </c>
      <c r="F48" s="6">
        <v>455.41975754041403</v>
      </c>
      <c r="G48" s="6">
        <v>4.867971711400938</v>
      </c>
      <c r="H48" s="6">
        <v>9.7732563024171828</v>
      </c>
      <c r="I48" s="6">
        <v>9.8854420464261175</v>
      </c>
      <c r="J48" s="6">
        <v>143.94938297840795</v>
      </c>
      <c r="K48" s="6">
        <v>2.2842401269132115</v>
      </c>
      <c r="L48" s="6">
        <v>2.4735226817829132</v>
      </c>
      <c r="M48" s="6">
        <v>17.533099736585896</v>
      </c>
      <c r="N48" s="6">
        <v>79.970891011796795</v>
      </c>
      <c r="O48" s="6">
        <v>45.978857682252411</v>
      </c>
      <c r="P48" s="6">
        <v>0</v>
      </c>
    </row>
    <row r="49" spans="1:16" x14ac:dyDescent="0.25">
      <c r="A49" s="1" t="s">
        <v>5</v>
      </c>
      <c r="B49" s="1" t="s">
        <v>248</v>
      </c>
      <c r="C49" s="1" t="s">
        <v>249</v>
      </c>
      <c r="D49" s="6">
        <f t="shared" si="0"/>
        <v>38755.032790855133</v>
      </c>
      <c r="E49" s="6">
        <v>3900.3219780274089</v>
      </c>
      <c r="F49" s="6">
        <v>12392.66295349975</v>
      </c>
      <c r="G49" s="6">
        <v>742.18801737643503</v>
      </c>
      <c r="H49" s="6">
        <v>573.77349352337365</v>
      </c>
      <c r="I49" s="6">
        <v>1191.735073612628</v>
      </c>
      <c r="J49" s="6">
        <v>5960.6116841205276</v>
      </c>
      <c r="K49" s="6">
        <v>225.06659484143262</v>
      </c>
      <c r="L49" s="6">
        <v>333.66363056789709</v>
      </c>
      <c r="M49" s="6">
        <v>3068.5081767098441</v>
      </c>
      <c r="N49" s="6">
        <v>8175.1439387574565</v>
      </c>
      <c r="O49" s="6">
        <v>2191.3572498183776</v>
      </c>
      <c r="P49" s="6">
        <v>0</v>
      </c>
    </row>
    <row r="50" spans="1:16" x14ac:dyDescent="0.25">
      <c r="A50" s="1" t="s">
        <v>10</v>
      </c>
      <c r="B50" s="1" t="s">
        <v>248</v>
      </c>
      <c r="C50" s="1" t="s">
        <v>250</v>
      </c>
      <c r="D50" s="6">
        <f t="shared" si="0"/>
        <v>76813.938213825037</v>
      </c>
      <c r="E50" s="6">
        <v>5894.6993471481592</v>
      </c>
      <c r="F50" s="6">
        <v>46456.781554093788</v>
      </c>
      <c r="G50" s="6">
        <v>1132.4790084164017</v>
      </c>
      <c r="H50" s="6">
        <v>1420.7242158117651</v>
      </c>
      <c r="I50" s="6">
        <v>2346.7473547392296</v>
      </c>
      <c r="J50" s="6">
        <v>11621.074858038084</v>
      </c>
      <c r="K50" s="6">
        <v>564.77194664505316</v>
      </c>
      <c r="L50" s="6">
        <v>781.09324266221211</v>
      </c>
      <c r="M50" s="6">
        <v>6172.7225552650698</v>
      </c>
      <c r="N50" s="6">
        <v>274.49256954774813</v>
      </c>
      <c r="O50" s="6">
        <v>148.35156145752509</v>
      </c>
      <c r="P50" s="6">
        <v>0</v>
      </c>
    </row>
    <row r="51" spans="1:16" x14ac:dyDescent="0.25">
      <c r="A51" s="1" t="s">
        <v>18</v>
      </c>
      <c r="B51" s="1" t="s">
        <v>248</v>
      </c>
      <c r="C51" s="1" t="s">
        <v>251</v>
      </c>
      <c r="D51" s="6">
        <f t="shared" si="0"/>
        <v>6392.4563735834699</v>
      </c>
      <c r="E51" s="6">
        <v>645.80588406814172</v>
      </c>
      <c r="F51" s="6">
        <v>2998.094324982826</v>
      </c>
      <c r="G51" s="6">
        <v>154.55241841823042</v>
      </c>
      <c r="H51" s="6">
        <v>112.37206130184883</v>
      </c>
      <c r="I51" s="6">
        <v>219.96362612000414</v>
      </c>
      <c r="J51" s="6">
        <v>1079.8614234245811</v>
      </c>
      <c r="K51" s="6">
        <v>40.294450512249</v>
      </c>
      <c r="L51" s="6">
        <v>125.1765566389744</v>
      </c>
      <c r="M51" s="6">
        <v>620.53270931042834</v>
      </c>
      <c r="N51" s="6">
        <v>241.53763658737884</v>
      </c>
      <c r="O51" s="6">
        <v>154.26528221880668</v>
      </c>
      <c r="P51" s="6">
        <v>0</v>
      </c>
    </row>
    <row r="52" spans="1:16" x14ac:dyDescent="0.25">
      <c r="A52" s="1" t="s">
        <v>35</v>
      </c>
      <c r="B52" s="1" t="s">
        <v>248</v>
      </c>
      <c r="C52" s="1" t="s">
        <v>252</v>
      </c>
      <c r="D52" s="6">
        <f t="shared" si="0"/>
        <v>38696.614906371855</v>
      </c>
      <c r="E52" s="6">
        <v>3391.6490810158984</v>
      </c>
      <c r="F52" s="6">
        <v>21200.237715166819</v>
      </c>
      <c r="G52" s="6">
        <v>1721.7136248844783</v>
      </c>
      <c r="H52" s="6">
        <v>1002.459931897817</v>
      </c>
      <c r="I52" s="6">
        <v>1094.4361801495479</v>
      </c>
      <c r="J52" s="6">
        <v>4071.8878340244041</v>
      </c>
      <c r="K52" s="6">
        <v>426.32781959346255</v>
      </c>
      <c r="L52" s="6">
        <v>1251.4025689052746</v>
      </c>
      <c r="M52" s="6">
        <v>4199.8171421793686</v>
      </c>
      <c r="N52" s="6">
        <v>291.9624103626021</v>
      </c>
      <c r="O52" s="6">
        <v>44.720598192178628</v>
      </c>
      <c r="P52" s="6">
        <v>0</v>
      </c>
    </row>
    <row r="53" spans="1:16" x14ac:dyDescent="0.25">
      <c r="A53" s="1" t="s">
        <v>34</v>
      </c>
      <c r="B53" s="1" t="s">
        <v>248</v>
      </c>
      <c r="C53" s="1" t="s">
        <v>253</v>
      </c>
      <c r="D53" s="6">
        <f t="shared" si="0"/>
        <v>78385.993090939621</v>
      </c>
      <c r="E53" s="6">
        <v>4844.5303272166566</v>
      </c>
      <c r="F53" s="6">
        <v>45048.422233534147</v>
      </c>
      <c r="G53" s="6">
        <v>1039.0524999629342</v>
      </c>
      <c r="H53" s="6">
        <v>952.94747038444621</v>
      </c>
      <c r="I53" s="6">
        <v>2302.6467434010565</v>
      </c>
      <c r="J53" s="6">
        <v>15203.282297880331</v>
      </c>
      <c r="K53" s="6">
        <v>431.87755444962266</v>
      </c>
      <c r="L53" s="6">
        <v>755.42198148688112</v>
      </c>
      <c r="M53" s="6">
        <v>2732.2936795441401</v>
      </c>
      <c r="N53" s="6">
        <v>3732.403641341682</v>
      </c>
      <c r="O53" s="6">
        <v>1343.1146617377424</v>
      </c>
      <c r="P53" s="6">
        <v>0</v>
      </c>
    </row>
    <row r="54" spans="1:16" x14ac:dyDescent="0.25">
      <c r="A54" s="1" t="s">
        <v>4</v>
      </c>
      <c r="B54" s="1" t="s">
        <v>248</v>
      </c>
      <c r="C54" s="1" t="s">
        <v>254</v>
      </c>
      <c r="D54" s="6">
        <f t="shared" si="0"/>
        <v>19834.039724626004</v>
      </c>
      <c r="E54" s="6">
        <v>750.1003246961842</v>
      </c>
      <c r="F54" s="6">
        <v>14716.225666319071</v>
      </c>
      <c r="G54" s="6">
        <v>284.0194620026391</v>
      </c>
      <c r="H54" s="6">
        <v>178.96912668093287</v>
      </c>
      <c r="I54" s="6">
        <v>561.33298409136955</v>
      </c>
      <c r="J54" s="6">
        <v>1151.6642532729079</v>
      </c>
      <c r="K54" s="6">
        <v>72.989675946289225</v>
      </c>
      <c r="L54" s="6">
        <v>266.49155147447652</v>
      </c>
      <c r="M54" s="6">
        <v>1173.5965662266547</v>
      </c>
      <c r="N54" s="6">
        <v>415.33386378574994</v>
      </c>
      <c r="O54" s="6">
        <v>263.31625012973018</v>
      </c>
      <c r="P54" s="6">
        <v>0</v>
      </c>
    </row>
    <row r="55" spans="1:16" x14ac:dyDescent="0.25">
      <c r="A55" s="1" t="s">
        <v>45</v>
      </c>
      <c r="B55" s="1" t="s">
        <v>248</v>
      </c>
      <c r="C55" s="1" t="s">
        <v>255</v>
      </c>
      <c r="D55" s="6">
        <f t="shared" si="0"/>
        <v>27302.799701496962</v>
      </c>
      <c r="E55" s="6">
        <v>440.4938643788023</v>
      </c>
      <c r="F55" s="6">
        <v>23640.180535032097</v>
      </c>
      <c r="G55" s="6">
        <v>211.51534770167487</v>
      </c>
      <c r="H55" s="6">
        <v>165.7845836030898</v>
      </c>
      <c r="I55" s="6">
        <v>508.56268810880533</v>
      </c>
      <c r="J55" s="6">
        <v>806.92586350899217</v>
      </c>
      <c r="K55" s="6">
        <v>167.32009508606671</v>
      </c>
      <c r="L55" s="6">
        <v>326.90777541105945</v>
      </c>
      <c r="M55" s="6">
        <v>570.26287047241567</v>
      </c>
      <c r="N55" s="6">
        <v>95.066792525563031</v>
      </c>
      <c r="O55" s="6">
        <v>369.77928566839472</v>
      </c>
      <c r="P55" s="6">
        <v>0</v>
      </c>
    </row>
    <row r="56" spans="1:16" x14ac:dyDescent="0.25">
      <c r="A56" s="1" t="s">
        <v>48</v>
      </c>
      <c r="B56" s="1" t="s">
        <v>248</v>
      </c>
      <c r="C56" s="1" t="s">
        <v>256</v>
      </c>
      <c r="D56" s="6">
        <f>SUM(F56:P56)</f>
        <v>71323.836999550273</v>
      </c>
      <c r="E56" s="6">
        <v>6062.3550110456008</v>
      </c>
      <c r="F56" s="6">
        <v>50393.230801164354</v>
      </c>
      <c r="G56" s="6">
        <v>1113.8495030715171</v>
      </c>
      <c r="H56" s="6">
        <v>1248.5455390104921</v>
      </c>
      <c r="I56" s="6">
        <v>2437.7386418111819</v>
      </c>
      <c r="J56" s="6">
        <v>7186.8999668879078</v>
      </c>
      <c r="K56" s="6">
        <v>625.27638712483258</v>
      </c>
      <c r="L56" s="6">
        <v>1420.7130960794295</v>
      </c>
      <c r="M56" s="6">
        <v>5058.9338400636543</v>
      </c>
      <c r="N56" s="6">
        <v>1132.5585762788928</v>
      </c>
      <c r="O56" s="6">
        <v>706.09064805800051</v>
      </c>
      <c r="P56" s="6">
        <v>0</v>
      </c>
    </row>
    <row r="57" spans="1:16" x14ac:dyDescent="0.25">
      <c r="A57" s="1" t="s">
        <v>30</v>
      </c>
      <c r="B57" s="1" t="s">
        <v>248</v>
      </c>
      <c r="C57" s="1" t="s">
        <v>257</v>
      </c>
      <c r="D57" s="6">
        <f t="shared" si="0"/>
        <v>10092.488744359825</v>
      </c>
      <c r="E57" s="6">
        <v>707.28737836248354</v>
      </c>
      <c r="F57" s="6">
        <v>5333.2272428500119</v>
      </c>
      <c r="G57" s="6">
        <v>126.43061534127693</v>
      </c>
      <c r="H57" s="6">
        <v>103.07769480535526</v>
      </c>
      <c r="I57" s="6">
        <v>379.98571732157768</v>
      </c>
      <c r="J57" s="6">
        <v>1760.7478390653494</v>
      </c>
      <c r="K57" s="6">
        <v>53.756986898484257</v>
      </c>
      <c r="L57" s="6">
        <v>195.69567516543691</v>
      </c>
      <c r="M57" s="6">
        <v>1022.0526531681353</v>
      </c>
      <c r="N57" s="6">
        <v>299.41559628946885</v>
      </c>
      <c r="O57" s="6">
        <v>110.81134509224435</v>
      </c>
      <c r="P57" s="6">
        <v>0</v>
      </c>
    </row>
    <row r="58" spans="1:16" x14ac:dyDescent="0.25">
      <c r="A58" s="1" t="s">
        <v>15</v>
      </c>
      <c r="B58" s="1" t="s">
        <v>248</v>
      </c>
      <c r="C58" s="1" t="s">
        <v>258</v>
      </c>
      <c r="D58" s="6">
        <f t="shared" si="0"/>
        <v>74061.524737697851</v>
      </c>
      <c r="E58" s="6">
        <v>2375.9050226595432</v>
      </c>
      <c r="F58" s="6">
        <v>57999.442777857395</v>
      </c>
      <c r="G58" s="6">
        <v>799.76895667258066</v>
      </c>
      <c r="H58" s="6">
        <v>747.59072466060104</v>
      </c>
      <c r="I58" s="6">
        <v>1920.7946407832244</v>
      </c>
      <c r="J58" s="6">
        <v>3605.1766060600071</v>
      </c>
      <c r="K58" s="6">
        <v>347.69549724971955</v>
      </c>
      <c r="L58" s="6">
        <v>1550.3113525053991</v>
      </c>
      <c r="M58" s="6">
        <v>2668.0463371601686</v>
      </c>
      <c r="N58" s="6">
        <v>1098.7321034085685</v>
      </c>
      <c r="O58" s="6">
        <v>948.06071868065612</v>
      </c>
      <c r="P58" s="6">
        <v>0</v>
      </c>
    </row>
    <row r="59" spans="1:16" x14ac:dyDescent="0.25">
      <c r="A59" s="1" t="s">
        <v>7</v>
      </c>
      <c r="B59" s="1" t="s">
        <v>248</v>
      </c>
      <c r="C59" s="1" t="s">
        <v>259</v>
      </c>
      <c r="D59" s="6">
        <f t="shared" si="0"/>
        <v>61105.814878696066</v>
      </c>
      <c r="E59" s="6">
        <v>2030.3768847946308</v>
      </c>
      <c r="F59" s="6">
        <v>49678.729434672809</v>
      </c>
      <c r="G59" s="6">
        <v>697.62457806793418</v>
      </c>
      <c r="H59" s="6">
        <v>680.21577222834492</v>
      </c>
      <c r="I59" s="6">
        <v>903.71028402267439</v>
      </c>
      <c r="J59" s="6">
        <v>2242.3382573155482</v>
      </c>
      <c r="K59" s="6">
        <v>433.46149854455058</v>
      </c>
      <c r="L59" s="6">
        <v>1323.2246729563167</v>
      </c>
      <c r="M59" s="6">
        <v>2110.4693515466311</v>
      </c>
      <c r="N59" s="6">
        <v>383.40021646412276</v>
      </c>
      <c r="O59" s="6">
        <v>622.2639280825133</v>
      </c>
      <c r="P59" s="6">
        <v>0</v>
      </c>
    </row>
    <row r="60" spans="1:16" x14ac:dyDescent="0.25">
      <c r="A60" s="1" t="s">
        <v>16</v>
      </c>
      <c r="B60" s="1" t="s">
        <v>248</v>
      </c>
      <c r="C60" s="1" t="s">
        <v>260</v>
      </c>
      <c r="D60" s="6">
        <f t="shared" si="0"/>
        <v>34385.507282189159</v>
      </c>
      <c r="E60" s="6">
        <v>2773.3828202606464</v>
      </c>
      <c r="F60" s="6">
        <v>21003.402638094718</v>
      </c>
      <c r="G60" s="6">
        <v>757.71412897901087</v>
      </c>
      <c r="H60" s="6">
        <v>706.6715922962494</v>
      </c>
      <c r="I60" s="6">
        <v>935.07336552289917</v>
      </c>
      <c r="J60" s="6">
        <v>4152.7025891678977</v>
      </c>
      <c r="K60" s="6">
        <v>424.73374418685103</v>
      </c>
      <c r="L60" s="6">
        <v>907.51446800729457</v>
      </c>
      <c r="M60" s="6">
        <v>1980.9022303712013</v>
      </c>
      <c r="N60" s="6">
        <v>464.18383635707681</v>
      </c>
      <c r="O60" s="6">
        <v>279.22586894530576</v>
      </c>
      <c r="P60" s="6">
        <v>0</v>
      </c>
    </row>
    <row r="61" spans="1:16" x14ac:dyDescent="0.25">
      <c r="A61" s="1" t="s">
        <v>43</v>
      </c>
      <c r="B61" s="1" t="s">
        <v>248</v>
      </c>
      <c r="C61" s="1" t="s">
        <v>261</v>
      </c>
      <c r="D61" s="6">
        <f t="shared" si="0"/>
        <v>43873.016116198727</v>
      </c>
      <c r="E61" s="6">
        <v>6299.6817285500365</v>
      </c>
      <c r="F61" s="6">
        <v>18292.766490563052</v>
      </c>
      <c r="G61" s="6">
        <v>2248.2534607078078</v>
      </c>
      <c r="H61" s="6">
        <v>988.76635218416254</v>
      </c>
      <c r="I61" s="6">
        <v>1925.9546907973095</v>
      </c>
      <c r="J61" s="6">
        <v>4992.0526037471027</v>
      </c>
      <c r="K61" s="6">
        <v>425.65495223457197</v>
      </c>
      <c r="L61" s="6">
        <v>1831.8367820977251</v>
      </c>
      <c r="M61" s="6">
        <v>5210.6615993634568</v>
      </c>
      <c r="N61" s="6">
        <v>1363.6271084248033</v>
      </c>
      <c r="O61" s="6">
        <v>293.76034752870123</v>
      </c>
      <c r="P61" s="6">
        <v>0</v>
      </c>
    </row>
    <row r="62" spans="1:16" x14ac:dyDescent="0.25">
      <c r="A62" s="1" t="s">
        <v>40</v>
      </c>
      <c r="B62" s="1" t="s">
        <v>248</v>
      </c>
      <c r="C62" s="1" t="s">
        <v>262</v>
      </c>
      <c r="D62" s="6">
        <f t="shared" si="0"/>
        <v>35549.333310270187</v>
      </c>
      <c r="E62" s="6">
        <v>2067.2002490820041</v>
      </c>
      <c r="F62" s="6">
        <v>19737.040816830828</v>
      </c>
      <c r="G62" s="6">
        <v>2275.2393213503801</v>
      </c>
      <c r="H62" s="6">
        <v>525.52027992072863</v>
      </c>
      <c r="I62" s="6">
        <v>1631.3524559782152</v>
      </c>
      <c r="J62" s="6">
        <v>2729.4640783224522</v>
      </c>
      <c r="K62" s="6">
        <v>414.00344958807568</v>
      </c>
      <c r="L62" s="6">
        <v>2104.4256534696037</v>
      </c>
      <c r="M62" s="6">
        <v>3449.9609573842436</v>
      </c>
      <c r="N62" s="6">
        <v>423.21651848593723</v>
      </c>
      <c r="O62" s="6">
        <v>191.90952985771685</v>
      </c>
      <c r="P62" s="6">
        <v>0</v>
      </c>
    </row>
    <row r="63" spans="1:16" x14ac:dyDescent="0.25">
      <c r="A63" s="1" t="s">
        <v>27</v>
      </c>
      <c r="B63" s="1" t="s">
        <v>248</v>
      </c>
      <c r="C63" s="1" t="s">
        <v>263</v>
      </c>
      <c r="D63" s="6">
        <f t="shared" si="0"/>
        <v>18879.378579936045</v>
      </c>
      <c r="E63" s="6">
        <v>363.6785062987106</v>
      </c>
      <c r="F63" s="6">
        <v>16148.572473473259</v>
      </c>
      <c r="G63" s="6">
        <v>94.692675308757899</v>
      </c>
      <c r="H63" s="6">
        <v>79.380556777353306</v>
      </c>
      <c r="I63" s="6">
        <v>318.76887265682529</v>
      </c>
      <c r="J63" s="6">
        <v>659.26545519242075</v>
      </c>
      <c r="K63" s="6">
        <v>85.397073286449242</v>
      </c>
      <c r="L63" s="6">
        <v>507.01630399865576</v>
      </c>
      <c r="M63" s="6">
        <v>295.43176685133659</v>
      </c>
      <c r="N63" s="6">
        <v>13.072357333834132</v>
      </c>
      <c r="O63" s="6">
        <v>314.10253875844484</v>
      </c>
      <c r="P63" s="6">
        <v>0</v>
      </c>
    </row>
    <row r="64" spans="1:16" x14ac:dyDescent="0.25">
      <c r="A64" s="1" t="s">
        <v>46</v>
      </c>
      <c r="B64" s="1" t="s">
        <v>248</v>
      </c>
      <c r="C64" s="1" t="s">
        <v>264</v>
      </c>
      <c r="D64" s="6">
        <f t="shared" si="0"/>
        <v>60782.744152256302</v>
      </c>
      <c r="E64" s="6">
        <v>9765.9123369723675</v>
      </c>
      <c r="F64" s="6">
        <v>25332.130095926223</v>
      </c>
      <c r="G64" s="6">
        <v>1798.6206589800486</v>
      </c>
      <c r="H64" s="6">
        <v>1066.045526655234</v>
      </c>
      <c r="I64" s="6">
        <v>2101.0736719333013</v>
      </c>
      <c r="J64" s="6">
        <v>10801.2948310542</v>
      </c>
      <c r="K64" s="6">
        <v>320.76177579654347</v>
      </c>
      <c r="L64" s="6">
        <v>1248.9547451604453</v>
      </c>
      <c r="M64" s="6">
        <v>5951.9086402791299</v>
      </c>
      <c r="N64" s="6">
        <v>2110.5254444186357</v>
      </c>
      <c r="O64" s="6">
        <v>285.51642508018563</v>
      </c>
      <c r="P64" s="6">
        <v>0</v>
      </c>
    </row>
    <row r="65" spans="1:16" x14ac:dyDescent="0.25">
      <c r="A65" s="1" t="s">
        <v>29</v>
      </c>
      <c r="B65" s="1" t="s">
        <v>248</v>
      </c>
      <c r="C65" s="1" t="s">
        <v>265</v>
      </c>
      <c r="D65" s="6">
        <f t="shared" si="0"/>
        <v>34354.665098372563</v>
      </c>
      <c r="E65" s="6">
        <v>1499.1880124343318</v>
      </c>
      <c r="F65" s="6">
        <v>24863.05234181563</v>
      </c>
      <c r="G65" s="6">
        <v>328.4808468788147</v>
      </c>
      <c r="H65" s="6">
        <v>460.5454599368399</v>
      </c>
      <c r="I65" s="6">
        <v>660.65047963112136</v>
      </c>
      <c r="J65" s="6">
        <v>4141.5322002737921</v>
      </c>
      <c r="K65" s="6">
        <v>161.26700701284452</v>
      </c>
      <c r="L65" s="6">
        <v>400.11465679563906</v>
      </c>
      <c r="M65" s="6">
        <v>1252.0737065280241</v>
      </c>
      <c r="N65" s="6">
        <v>523.25012478810731</v>
      </c>
      <c r="O65" s="6">
        <v>64.510262277420026</v>
      </c>
      <c r="P65" s="6">
        <v>0</v>
      </c>
    </row>
    <row r="66" spans="1:16" x14ac:dyDescent="0.25">
      <c r="A66" s="1" t="s">
        <v>6</v>
      </c>
      <c r="B66" s="1" t="s">
        <v>248</v>
      </c>
      <c r="C66" s="1" t="s">
        <v>266</v>
      </c>
      <c r="D66" s="6">
        <f t="shared" si="0"/>
        <v>61591.202809091483</v>
      </c>
      <c r="E66" s="6">
        <v>4047.3448550234007</v>
      </c>
      <c r="F66" s="6">
        <v>40351.704284309315</v>
      </c>
      <c r="G66" s="6">
        <v>967.40213400018774</v>
      </c>
      <c r="H66" s="6">
        <v>855.61299377789192</v>
      </c>
      <c r="I66" s="6">
        <v>1420.7284165995363</v>
      </c>
      <c r="J66" s="6">
        <v>7249.9557681758197</v>
      </c>
      <c r="K66" s="6">
        <v>554.83733067118703</v>
      </c>
      <c r="L66" s="6">
        <v>1305.7335810974434</v>
      </c>
      <c r="M66" s="6">
        <v>3649.2490474095966</v>
      </c>
      <c r="N66" s="6">
        <v>891.89272670663183</v>
      </c>
      <c r="O66" s="6">
        <v>296.74167132048058</v>
      </c>
      <c r="P66" s="6">
        <v>0</v>
      </c>
    </row>
    <row r="67" spans="1:16" x14ac:dyDescent="0.25">
      <c r="A67" s="1" t="s">
        <v>52</v>
      </c>
      <c r="B67" s="1" t="s">
        <v>248</v>
      </c>
      <c r="C67" s="1" t="s">
        <v>267</v>
      </c>
      <c r="D67" s="6">
        <f t="shared" ref="D67:D130" si="1">SUM(E67:P67)</f>
        <v>4395.4092802815021</v>
      </c>
      <c r="E67" s="6">
        <v>199.45686285169242</v>
      </c>
      <c r="F67" s="6">
        <v>3374.6919834143014</v>
      </c>
      <c r="G67" s="6">
        <v>44.019313739541275</v>
      </c>
      <c r="H67" s="6">
        <v>29.649901405039955</v>
      </c>
      <c r="I67" s="6">
        <v>83.673020564091658</v>
      </c>
      <c r="J67" s="6">
        <v>334.8042680003756</v>
      </c>
      <c r="K67" s="6">
        <v>18.89341365898499</v>
      </c>
      <c r="L67" s="6">
        <v>84.74372723543685</v>
      </c>
      <c r="M67" s="6">
        <v>127.36516706780071</v>
      </c>
      <c r="N67" s="6">
        <v>66.556787237512538</v>
      </c>
      <c r="O67" s="6">
        <v>31.55483510672472</v>
      </c>
      <c r="P67" s="6">
        <v>0</v>
      </c>
    </row>
    <row r="68" spans="1:16" x14ac:dyDescent="0.25">
      <c r="A68" s="1" t="s">
        <v>114</v>
      </c>
      <c r="B68" s="1" t="s">
        <v>248</v>
      </c>
      <c r="C68" s="1" t="s">
        <v>268</v>
      </c>
      <c r="D68" s="6">
        <f t="shared" si="1"/>
        <v>54.718473087776694</v>
      </c>
      <c r="E68" s="6">
        <v>2.3457693125040153</v>
      </c>
      <c r="F68" s="6">
        <v>41.449172939019384</v>
      </c>
      <c r="G68" s="6">
        <v>6.8201024992216183E-2</v>
      </c>
      <c r="H68" s="6">
        <v>0.23870358747275666</v>
      </c>
      <c r="I68" s="6">
        <v>2.2162862070840106</v>
      </c>
      <c r="J68" s="6">
        <v>5.9376899620940682</v>
      </c>
      <c r="K68" s="6">
        <v>0.196942814923175</v>
      </c>
      <c r="L68" s="6">
        <v>3.8054195104352512E-2</v>
      </c>
      <c r="M68" s="6">
        <v>1.5725772574292167</v>
      </c>
      <c r="N68" s="6">
        <v>0.65507578715349679</v>
      </c>
      <c r="O68" s="6">
        <v>0</v>
      </c>
      <c r="P68" s="6">
        <v>0</v>
      </c>
    </row>
    <row r="69" spans="1:16" x14ac:dyDescent="0.25">
      <c r="A69" s="1" t="s">
        <v>47</v>
      </c>
      <c r="B69" s="1" t="s">
        <v>248</v>
      </c>
      <c r="C69" s="1" t="s">
        <v>269</v>
      </c>
      <c r="D69" s="6">
        <f t="shared" si="1"/>
        <v>29493.172484345887</v>
      </c>
      <c r="E69" s="6">
        <v>2429.5144877757075</v>
      </c>
      <c r="F69" s="6">
        <v>17007.692630829828</v>
      </c>
      <c r="G69" s="6">
        <v>615.94767301067986</v>
      </c>
      <c r="H69" s="6">
        <v>433.99796385345672</v>
      </c>
      <c r="I69" s="6">
        <v>548.15165338064571</v>
      </c>
      <c r="J69" s="6">
        <v>4084.344652397167</v>
      </c>
      <c r="K69" s="6">
        <v>238.55186490266527</v>
      </c>
      <c r="L69" s="6">
        <v>786.54561808414428</v>
      </c>
      <c r="M69" s="6">
        <v>2069.9107456151187</v>
      </c>
      <c r="N69" s="6">
        <v>765.6882125895138</v>
      </c>
      <c r="O69" s="6">
        <v>512.82698190695999</v>
      </c>
      <c r="P69" s="6">
        <v>0</v>
      </c>
    </row>
    <row r="70" spans="1:16" x14ac:dyDescent="0.25">
      <c r="A70" s="1" t="s">
        <v>39</v>
      </c>
      <c r="B70" s="1" t="s">
        <v>248</v>
      </c>
      <c r="C70" s="1" t="s">
        <v>270</v>
      </c>
      <c r="D70" s="6">
        <f t="shared" si="1"/>
        <v>28746.202240749619</v>
      </c>
      <c r="E70" s="6">
        <v>904.9062730116683</v>
      </c>
      <c r="F70" s="6">
        <v>14322.570585589814</v>
      </c>
      <c r="G70" s="6">
        <v>2022.5636666452508</v>
      </c>
      <c r="H70" s="6">
        <v>1013.8806383220571</v>
      </c>
      <c r="I70" s="6">
        <v>1077.7773384797101</v>
      </c>
      <c r="J70" s="6">
        <v>2028.472692408435</v>
      </c>
      <c r="K70" s="6">
        <v>328.50333344864907</v>
      </c>
      <c r="L70" s="6">
        <v>1447.3112487212306</v>
      </c>
      <c r="M70" s="6">
        <v>2894.8789926016711</v>
      </c>
      <c r="N70" s="6">
        <v>1113.9663838136235</v>
      </c>
      <c r="O70" s="6">
        <v>1591.3710877075066</v>
      </c>
      <c r="P70" s="6">
        <v>0</v>
      </c>
    </row>
    <row r="71" spans="1:16" x14ac:dyDescent="0.25">
      <c r="A71" s="1" t="s">
        <v>49</v>
      </c>
      <c r="B71" s="1" t="s">
        <v>248</v>
      </c>
      <c r="C71" s="1" t="s">
        <v>271</v>
      </c>
      <c r="D71" s="6">
        <f t="shared" si="1"/>
        <v>67181.971207306415</v>
      </c>
      <c r="E71" s="6">
        <v>11985.413629332372</v>
      </c>
      <c r="F71" s="6">
        <v>20096.2237388988</v>
      </c>
      <c r="G71" s="6">
        <v>3359.8434341687134</v>
      </c>
      <c r="H71" s="6">
        <v>1091.2228246096975</v>
      </c>
      <c r="I71" s="6">
        <v>5059.1557405000422</v>
      </c>
      <c r="J71" s="6">
        <v>12247.700192247816</v>
      </c>
      <c r="K71" s="6">
        <v>466.68256376548732</v>
      </c>
      <c r="L71" s="6">
        <v>2132.0809219987841</v>
      </c>
      <c r="M71" s="6">
        <v>9203.2427610542491</v>
      </c>
      <c r="N71" s="6">
        <v>734.46721655802276</v>
      </c>
      <c r="O71" s="6">
        <v>805.93818417242005</v>
      </c>
      <c r="P71" s="6">
        <v>0</v>
      </c>
    </row>
    <row r="72" spans="1:16" x14ac:dyDescent="0.25">
      <c r="A72" s="1" t="s">
        <v>38</v>
      </c>
      <c r="B72" s="1" t="s">
        <v>248</v>
      </c>
      <c r="C72" s="1" t="s">
        <v>272</v>
      </c>
      <c r="D72" s="6">
        <f t="shared" si="1"/>
        <v>20891.572725520527</v>
      </c>
      <c r="E72" s="6">
        <v>3253.9079681530866</v>
      </c>
      <c r="F72" s="6">
        <v>8148.592241886302</v>
      </c>
      <c r="G72" s="6">
        <v>1097.5682380907667</v>
      </c>
      <c r="H72" s="6">
        <v>318.95494284457578</v>
      </c>
      <c r="I72" s="6">
        <v>944.25875864250304</v>
      </c>
      <c r="J72" s="6">
        <v>3511.5459887418888</v>
      </c>
      <c r="K72" s="6">
        <v>127.49440306805769</v>
      </c>
      <c r="L72" s="6">
        <v>606.75684357748969</v>
      </c>
      <c r="M72" s="6">
        <v>2047.1390164226091</v>
      </c>
      <c r="N72" s="6">
        <v>719.13557671873991</v>
      </c>
      <c r="O72" s="6">
        <v>116.21874737450764</v>
      </c>
      <c r="P72" s="6">
        <v>0</v>
      </c>
    </row>
    <row r="73" spans="1:16" x14ac:dyDescent="0.25">
      <c r="A73" s="1" t="s">
        <v>42</v>
      </c>
      <c r="B73" s="1" t="s">
        <v>248</v>
      </c>
      <c r="C73" s="1" t="s">
        <v>273</v>
      </c>
      <c r="D73" s="6">
        <f t="shared" si="1"/>
        <v>51338.48564071898</v>
      </c>
      <c r="E73" s="6">
        <v>2111.7147615682279</v>
      </c>
      <c r="F73" s="6">
        <v>31506.063466490068</v>
      </c>
      <c r="G73" s="6">
        <v>2565.7798886049923</v>
      </c>
      <c r="H73" s="6">
        <v>995.66602254587508</v>
      </c>
      <c r="I73" s="6">
        <v>1700.6770681466619</v>
      </c>
      <c r="J73" s="6">
        <v>3220.3335425490377</v>
      </c>
      <c r="K73" s="6">
        <v>500.05090366358115</v>
      </c>
      <c r="L73" s="6">
        <v>1937.5706103003315</v>
      </c>
      <c r="M73" s="6">
        <v>3073.8696174317865</v>
      </c>
      <c r="N73" s="6">
        <v>1481.1137523907423</v>
      </c>
      <c r="O73" s="6">
        <v>2245.6460070276707</v>
      </c>
      <c r="P73" s="6">
        <v>0</v>
      </c>
    </row>
    <row r="74" spans="1:16" x14ac:dyDescent="0.25">
      <c r="A74" s="1" t="s">
        <v>33</v>
      </c>
      <c r="B74" s="1" t="s">
        <v>248</v>
      </c>
      <c r="C74" s="1" t="s">
        <v>274</v>
      </c>
      <c r="D74" s="6">
        <f t="shared" si="1"/>
        <v>87219.252951671137</v>
      </c>
      <c r="E74" s="6">
        <v>3372.990417261778</v>
      </c>
      <c r="F74" s="6">
        <v>59365.984985890296</v>
      </c>
      <c r="G74" s="6">
        <v>1598.5744503145647</v>
      </c>
      <c r="H74" s="6">
        <v>1494.501415912584</v>
      </c>
      <c r="I74" s="6">
        <v>1946.685825553639</v>
      </c>
      <c r="J74" s="6">
        <v>4671.5544891594964</v>
      </c>
      <c r="K74" s="6">
        <v>777.41582362621887</v>
      </c>
      <c r="L74" s="6">
        <v>810.31293397844252</v>
      </c>
      <c r="M74" s="6">
        <v>5851.2335489737725</v>
      </c>
      <c r="N74" s="6">
        <v>2857.7425460727577</v>
      </c>
      <c r="O74" s="6">
        <v>4472.2565149276224</v>
      </c>
      <c r="P74" s="6">
        <v>0</v>
      </c>
    </row>
    <row r="75" spans="1:16" x14ac:dyDescent="0.25">
      <c r="A75" s="1" t="s">
        <v>12</v>
      </c>
      <c r="B75" s="1" t="s">
        <v>248</v>
      </c>
      <c r="C75" s="1" t="s">
        <v>275</v>
      </c>
      <c r="D75" s="6">
        <f t="shared" si="1"/>
        <v>1647.4795273372436</v>
      </c>
      <c r="E75" s="6">
        <v>27.371097591713081</v>
      </c>
      <c r="F75" s="6">
        <v>1443.6988183431104</v>
      </c>
      <c r="G75" s="6">
        <v>3.0240729849809482</v>
      </c>
      <c r="H75" s="6">
        <v>1.753705341919414</v>
      </c>
      <c r="I75" s="6">
        <v>18.781227914976053</v>
      </c>
      <c r="J75" s="6">
        <v>71.453176042660232</v>
      </c>
      <c r="K75" s="6">
        <v>3.0470537651413689</v>
      </c>
      <c r="L75" s="6">
        <v>11.899596230163633</v>
      </c>
      <c r="M75" s="6">
        <v>13.863340960646031</v>
      </c>
      <c r="N75" s="6">
        <v>39.507173462882335</v>
      </c>
      <c r="O75" s="6">
        <v>13.080264699050622</v>
      </c>
      <c r="P75" s="6">
        <v>0</v>
      </c>
    </row>
    <row r="76" spans="1:16" x14ac:dyDescent="0.25">
      <c r="A76" s="1" t="s">
        <v>36</v>
      </c>
      <c r="B76" s="1" t="s">
        <v>248</v>
      </c>
      <c r="C76" s="1" t="s">
        <v>276</v>
      </c>
      <c r="D76" s="6">
        <f t="shared" si="1"/>
        <v>28911.567486891072</v>
      </c>
      <c r="E76" s="6">
        <v>3110.5911743919978</v>
      </c>
      <c r="F76" s="6">
        <v>15150.94320040723</v>
      </c>
      <c r="G76" s="6">
        <v>908.52908180663519</v>
      </c>
      <c r="H76" s="6">
        <v>419.89666062082699</v>
      </c>
      <c r="I76" s="6">
        <v>653.8298829215737</v>
      </c>
      <c r="J76" s="6">
        <v>4260.2642542613285</v>
      </c>
      <c r="K76" s="6">
        <v>251.10752534063445</v>
      </c>
      <c r="L76" s="6">
        <v>953.37817468358185</v>
      </c>
      <c r="M76" s="6">
        <v>2672.2463836159391</v>
      </c>
      <c r="N76" s="6">
        <v>332.30924716941036</v>
      </c>
      <c r="O76" s="6">
        <v>198.47190167191351</v>
      </c>
      <c r="P76" s="6">
        <v>0</v>
      </c>
    </row>
    <row r="77" spans="1:16" x14ac:dyDescent="0.25">
      <c r="A77" s="1" t="s">
        <v>8</v>
      </c>
      <c r="B77" s="1" t="s">
        <v>248</v>
      </c>
      <c r="C77" s="1" t="s">
        <v>277</v>
      </c>
      <c r="D77" s="6">
        <f t="shared" si="1"/>
        <v>10278.765759131773</v>
      </c>
      <c r="E77" s="6">
        <v>1703.6569093074629</v>
      </c>
      <c r="F77" s="6">
        <v>5058.5107960245723</v>
      </c>
      <c r="G77" s="6">
        <v>214.61231670974533</v>
      </c>
      <c r="H77" s="6">
        <v>260.20989112546516</v>
      </c>
      <c r="I77" s="6">
        <v>259.53282297880332</v>
      </c>
      <c r="J77" s="6">
        <v>1638.0724808864156</v>
      </c>
      <c r="K77" s="6">
        <v>73.907671626890973</v>
      </c>
      <c r="L77" s="6">
        <v>258.75963092372854</v>
      </c>
      <c r="M77" s="6">
        <v>687.40801510306756</v>
      </c>
      <c r="N77" s="6">
        <v>111.3604127644643</v>
      </c>
      <c r="O77" s="6">
        <v>12.734811681155266</v>
      </c>
      <c r="P77" s="6">
        <v>0</v>
      </c>
    </row>
    <row r="78" spans="1:16" x14ac:dyDescent="0.25">
      <c r="A78" s="1" t="s">
        <v>41</v>
      </c>
      <c r="B78" s="1" t="s">
        <v>248</v>
      </c>
      <c r="C78" s="1" t="s">
        <v>278</v>
      </c>
      <c r="D78" s="6">
        <f t="shared" si="1"/>
        <v>33393.332361386354</v>
      </c>
      <c r="E78" s="6">
        <v>3233.6960013442522</v>
      </c>
      <c r="F78" s="6">
        <v>17699.62217620575</v>
      </c>
      <c r="G78" s="6">
        <v>1109.41618934186</v>
      </c>
      <c r="H78" s="6">
        <v>796.42315276535385</v>
      </c>
      <c r="I78" s="6">
        <v>3026.1358188817994</v>
      </c>
      <c r="J78" s="6">
        <v>2590.022387727769</v>
      </c>
      <c r="K78" s="6">
        <v>378.80406043203868</v>
      </c>
      <c r="L78" s="6">
        <v>1163.733610750063</v>
      </c>
      <c r="M78" s="6">
        <v>2901.3800823354404</v>
      </c>
      <c r="N78" s="6">
        <v>435.71336789510877</v>
      </c>
      <c r="O78" s="6">
        <v>58.38551370692339</v>
      </c>
      <c r="P78" s="6">
        <v>0</v>
      </c>
    </row>
    <row r="79" spans="1:16" x14ac:dyDescent="0.25">
      <c r="A79" s="1" t="s">
        <v>14</v>
      </c>
      <c r="B79" s="1" t="s">
        <v>248</v>
      </c>
      <c r="C79" s="1" t="s">
        <v>279</v>
      </c>
      <c r="D79" s="6">
        <f t="shared" si="1"/>
        <v>39767.702860983576</v>
      </c>
      <c r="E79" s="6">
        <v>2788.9531636874021</v>
      </c>
      <c r="F79" s="6">
        <v>25157.581680611635</v>
      </c>
      <c r="G79" s="6">
        <v>817.51604948033787</v>
      </c>
      <c r="H79" s="6">
        <v>587.70058761607766</v>
      </c>
      <c r="I79" s="6">
        <v>560.79132957404011</v>
      </c>
      <c r="J79" s="6">
        <v>4751.4569320411383</v>
      </c>
      <c r="K79" s="6">
        <v>411.178049154159</v>
      </c>
      <c r="L79" s="6">
        <v>1332.2791003395225</v>
      </c>
      <c r="M79" s="6">
        <v>1691.5870576199818</v>
      </c>
      <c r="N79" s="6">
        <v>1103.1589924039872</v>
      </c>
      <c r="O79" s="6">
        <v>565.49991845529621</v>
      </c>
      <c r="P79" s="6">
        <v>0</v>
      </c>
    </row>
    <row r="80" spans="1:16" x14ac:dyDescent="0.25">
      <c r="A80" s="1" t="s">
        <v>32</v>
      </c>
      <c r="B80" s="1" t="s">
        <v>248</v>
      </c>
      <c r="C80" s="1" t="s">
        <v>280</v>
      </c>
      <c r="D80" s="6">
        <f t="shared" si="1"/>
        <v>47013.274983567506</v>
      </c>
      <c r="E80" s="6">
        <v>707.90439995453266</v>
      </c>
      <c r="F80" s="6">
        <v>38115.771981239777</v>
      </c>
      <c r="G80" s="6">
        <v>219.10888936113432</v>
      </c>
      <c r="H80" s="6">
        <v>430.38108558240214</v>
      </c>
      <c r="I80" s="6">
        <v>1340.4698951779899</v>
      </c>
      <c r="J80" s="6">
        <v>3344.3356083482008</v>
      </c>
      <c r="K80" s="6">
        <v>240.04289745629944</v>
      </c>
      <c r="L80" s="6">
        <v>528.64517181221981</v>
      </c>
      <c r="M80" s="6">
        <v>1516.7989502972675</v>
      </c>
      <c r="N80" s="6">
        <v>498.65401817705578</v>
      </c>
      <c r="O80" s="6">
        <v>71.162086160628235</v>
      </c>
      <c r="P80" s="6">
        <v>0</v>
      </c>
    </row>
    <row r="81" spans="1:16" x14ac:dyDescent="0.25">
      <c r="A81" s="1" t="s">
        <v>28</v>
      </c>
      <c r="B81" s="1" t="s">
        <v>248</v>
      </c>
      <c r="C81" s="1" t="s">
        <v>281</v>
      </c>
      <c r="D81" s="6">
        <f t="shared" si="1"/>
        <v>27140.892197901583</v>
      </c>
      <c r="E81" s="6">
        <v>1561.4703745620061</v>
      </c>
      <c r="F81" s="6">
        <v>13212.394053661357</v>
      </c>
      <c r="G81" s="6">
        <v>694.08306687159916</v>
      </c>
      <c r="H81" s="6">
        <v>467.37050453932181</v>
      </c>
      <c r="I81" s="6">
        <v>2191.4758602966249</v>
      </c>
      <c r="J81" s="6">
        <v>1899.594994637818</v>
      </c>
      <c r="K81" s="6">
        <v>216.4480609657858</v>
      </c>
      <c r="L81" s="6">
        <v>384.9011332242776</v>
      </c>
      <c r="M81" s="6">
        <v>1874.8007096860281</v>
      </c>
      <c r="N81" s="6">
        <v>3088.1478479611351</v>
      </c>
      <c r="O81" s="6">
        <v>1550.2055914956286</v>
      </c>
      <c r="P81" s="6">
        <v>0</v>
      </c>
    </row>
    <row r="82" spans="1:16" x14ac:dyDescent="0.25">
      <c r="A82" s="1" t="s">
        <v>107</v>
      </c>
      <c r="B82" s="1" t="s">
        <v>248</v>
      </c>
      <c r="C82" s="1" t="s">
        <v>282</v>
      </c>
      <c r="D82" s="6">
        <f t="shared" si="1"/>
        <v>26071.285391636975</v>
      </c>
      <c r="E82" s="6">
        <v>2287.4618840286048</v>
      </c>
      <c r="F82" s="6">
        <v>15038.165145322546</v>
      </c>
      <c r="G82" s="6">
        <v>660.61909727541843</v>
      </c>
      <c r="H82" s="6">
        <v>566.52713461795065</v>
      </c>
      <c r="I82" s="6">
        <v>843.1438201469781</v>
      </c>
      <c r="J82" s="6">
        <v>2760.5054289004315</v>
      </c>
      <c r="K82" s="6">
        <v>281.3198380966972</v>
      </c>
      <c r="L82" s="6">
        <v>279.93135418571433</v>
      </c>
      <c r="M82" s="6">
        <v>2434.2851000528804</v>
      </c>
      <c r="N82" s="6">
        <v>744.96127862095545</v>
      </c>
      <c r="O82" s="6">
        <v>174.36531038879525</v>
      </c>
      <c r="P82" s="6">
        <v>0</v>
      </c>
    </row>
    <row r="83" spans="1:16" x14ac:dyDescent="0.25">
      <c r="A83" s="1" t="s">
        <v>44</v>
      </c>
      <c r="B83" s="1" t="s">
        <v>248</v>
      </c>
      <c r="C83" s="1" t="s">
        <v>224</v>
      </c>
      <c r="D83" s="6">
        <f t="shared" si="1"/>
        <v>9689.479497684626</v>
      </c>
      <c r="E83" s="6">
        <v>323.55233440247497</v>
      </c>
      <c r="F83" s="6">
        <v>6609.9615504366348</v>
      </c>
      <c r="G83" s="6">
        <v>99.078297741953023</v>
      </c>
      <c r="H83" s="6">
        <v>140.92160341598176</v>
      </c>
      <c r="I83" s="6">
        <v>250.80926940887502</v>
      </c>
      <c r="J83" s="6">
        <v>855.8865391933499</v>
      </c>
      <c r="K83" s="6">
        <v>80.335124022081317</v>
      </c>
      <c r="L83" s="6">
        <v>41.490192396079919</v>
      </c>
      <c r="M83" s="6">
        <v>459.81279312849961</v>
      </c>
      <c r="N83" s="6">
        <v>605.16350948636716</v>
      </c>
      <c r="O83" s="6">
        <v>222.46828405232699</v>
      </c>
      <c r="P83" s="6">
        <v>0</v>
      </c>
    </row>
    <row r="84" spans="1:16" x14ac:dyDescent="0.25">
      <c r="A84" s="1" t="s">
        <v>31</v>
      </c>
      <c r="B84" s="1" t="s">
        <v>248</v>
      </c>
      <c r="C84" s="1" t="s">
        <v>283</v>
      </c>
      <c r="D84" s="6">
        <f t="shared" si="1"/>
        <v>29344.121862382188</v>
      </c>
      <c r="E84" s="6">
        <v>670.65107268351267</v>
      </c>
      <c r="F84" s="6">
        <v>21239.012468926525</v>
      </c>
      <c r="G84" s="6">
        <v>110.34159817735231</v>
      </c>
      <c r="H84" s="6">
        <v>244.27284363679493</v>
      </c>
      <c r="I84" s="6">
        <v>352.80390228473431</v>
      </c>
      <c r="J84" s="6">
        <v>1451.1156798110139</v>
      </c>
      <c r="K84" s="6">
        <v>145.03886964214229</v>
      </c>
      <c r="L84" s="6">
        <v>283.0409255570986</v>
      </c>
      <c r="M84" s="6">
        <v>434.54431336888354</v>
      </c>
      <c r="N84" s="6">
        <v>2189.6628497155821</v>
      </c>
      <c r="O84" s="6">
        <v>2223.6373385785523</v>
      </c>
      <c r="P84" s="6">
        <v>0</v>
      </c>
    </row>
    <row r="85" spans="1:16" x14ac:dyDescent="0.25">
      <c r="A85" s="1" t="s">
        <v>51</v>
      </c>
      <c r="B85" s="1" t="s">
        <v>248</v>
      </c>
      <c r="C85" s="1" t="s">
        <v>284</v>
      </c>
      <c r="D85" s="6">
        <f t="shared" si="1"/>
        <v>52797.417751046494</v>
      </c>
      <c r="E85" s="6">
        <v>2349.2045684802538</v>
      </c>
      <c r="F85" s="6">
        <v>29775.16642532729</v>
      </c>
      <c r="G85" s="6">
        <v>557.80456946867446</v>
      </c>
      <c r="H85" s="6">
        <v>670.23445337866883</v>
      </c>
      <c r="I85" s="6">
        <v>1514.1084692823572</v>
      </c>
      <c r="J85" s="6">
        <v>9381.2135828766004</v>
      </c>
      <c r="K85" s="6">
        <v>303.23287684772885</v>
      </c>
      <c r="L85" s="6">
        <v>319.74765620752879</v>
      </c>
      <c r="M85" s="6">
        <v>1681.7628976539836</v>
      </c>
      <c r="N85" s="6">
        <v>4524.8501307186307</v>
      </c>
      <c r="O85" s="6">
        <v>1720.0921208047721</v>
      </c>
      <c r="P85" s="6">
        <v>0</v>
      </c>
    </row>
    <row r="86" spans="1:16" x14ac:dyDescent="0.25">
      <c r="A86" s="1" t="s">
        <v>9</v>
      </c>
      <c r="B86" s="1" t="s">
        <v>248</v>
      </c>
      <c r="C86" s="1" t="s">
        <v>245</v>
      </c>
      <c r="D86" s="6">
        <f t="shared" si="1"/>
        <v>76382.110821723501</v>
      </c>
      <c r="E86" s="6">
        <v>1306.4951592098564</v>
      </c>
      <c r="F86" s="6">
        <v>48492.300944435934</v>
      </c>
      <c r="G86" s="6">
        <v>915.53698422974844</v>
      </c>
      <c r="H86" s="6">
        <v>1180.5204528943427</v>
      </c>
      <c r="I86" s="6">
        <v>10247.918880317085</v>
      </c>
      <c r="J86" s="6">
        <v>5326.7204696974941</v>
      </c>
      <c r="K86" s="6">
        <v>406.30785349629093</v>
      </c>
      <c r="L86" s="6">
        <v>409.48043668424407</v>
      </c>
      <c r="M86" s="6">
        <v>5551.9111113307599</v>
      </c>
      <c r="N86" s="6">
        <v>1244.1512678965914</v>
      </c>
      <c r="O86" s="6">
        <v>1300.7672615311624</v>
      </c>
      <c r="P86" s="6">
        <v>0</v>
      </c>
    </row>
    <row r="87" spans="1:16" x14ac:dyDescent="0.25">
      <c r="A87" s="1" t="s">
        <v>37</v>
      </c>
      <c r="B87" s="1" t="s">
        <v>248</v>
      </c>
      <c r="C87" s="1" t="s">
        <v>285</v>
      </c>
      <c r="D87" s="6">
        <f t="shared" si="1"/>
        <v>23530.623742852476</v>
      </c>
      <c r="E87" s="6">
        <v>2660.5550970381973</v>
      </c>
      <c r="F87" s="6">
        <v>9984.6196804436022</v>
      </c>
      <c r="G87" s="6">
        <v>372.26639913414351</v>
      </c>
      <c r="H87" s="6">
        <v>383.74566948201817</v>
      </c>
      <c r="I87" s="6">
        <v>617.27981694449522</v>
      </c>
      <c r="J87" s="6">
        <v>2089.3700300974087</v>
      </c>
      <c r="K87" s="6">
        <v>222.07168026568746</v>
      </c>
      <c r="L87" s="6">
        <v>214.65753695457713</v>
      </c>
      <c r="M87" s="6">
        <v>1506.1316675150611</v>
      </c>
      <c r="N87" s="6">
        <v>3475.6897940625572</v>
      </c>
      <c r="O87" s="6">
        <v>2004.2363709147339</v>
      </c>
      <c r="P87" s="6">
        <v>0</v>
      </c>
    </row>
    <row r="88" spans="1:16" x14ac:dyDescent="0.25">
      <c r="A88" s="1" t="s">
        <v>50</v>
      </c>
      <c r="B88" s="1" t="s">
        <v>248</v>
      </c>
      <c r="C88" s="1" t="s">
        <v>286</v>
      </c>
      <c r="D88" s="6">
        <f t="shared" si="1"/>
        <v>3441.7296372990418</v>
      </c>
      <c r="E88" s="6">
        <v>108.05488699880895</v>
      </c>
      <c r="F88" s="6">
        <v>2274.3250322472236</v>
      </c>
      <c r="G88" s="6">
        <v>24.900540171886352</v>
      </c>
      <c r="H88" s="6">
        <v>32.684352806867544</v>
      </c>
      <c r="I88" s="6">
        <v>69.45384816870363</v>
      </c>
      <c r="J88" s="6">
        <v>391.65822390693029</v>
      </c>
      <c r="K88" s="6">
        <v>17.888436961001862</v>
      </c>
      <c r="L88" s="6">
        <v>25.939617382365586</v>
      </c>
      <c r="M88" s="6">
        <v>86.288628714608365</v>
      </c>
      <c r="N88" s="6">
        <v>234.9255966354161</v>
      </c>
      <c r="O88" s="6">
        <v>175.61047330522922</v>
      </c>
      <c r="P88" s="6">
        <v>0</v>
      </c>
    </row>
    <row r="89" spans="1:16" x14ac:dyDescent="0.25">
      <c r="A89" s="1" t="s">
        <v>11</v>
      </c>
      <c r="B89" s="1" t="s">
        <v>248</v>
      </c>
      <c r="C89" s="1" t="s">
        <v>287</v>
      </c>
      <c r="D89" s="6">
        <f t="shared" si="1"/>
        <v>26266.15697108375</v>
      </c>
      <c r="E89" s="6">
        <v>767.31614140345846</v>
      </c>
      <c r="F89" s="6">
        <v>15307.814700780358</v>
      </c>
      <c r="G89" s="6">
        <v>547.16768062151891</v>
      </c>
      <c r="H89" s="6">
        <v>344.00745269171654</v>
      </c>
      <c r="I89" s="6">
        <v>1096.4463806506774</v>
      </c>
      <c r="J89" s="6">
        <v>2149.1741745452027</v>
      </c>
      <c r="K89" s="6">
        <v>207.61948770157602</v>
      </c>
      <c r="L89" s="6">
        <v>249.91598424457479</v>
      </c>
      <c r="M89" s="6">
        <v>1135.4417993209549</v>
      </c>
      <c r="N89" s="6">
        <v>2270.6896210889431</v>
      </c>
      <c r="O89" s="6">
        <v>2190.5635480347728</v>
      </c>
      <c r="P89" s="6">
        <v>0</v>
      </c>
    </row>
    <row r="90" spans="1:16" x14ac:dyDescent="0.25">
      <c r="A90" s="1" t="s">
        <v>13</v>
      </c>
      <c r="B90" s="1" t="s">
        <v>248</v>
      </c>
      <c r="C90" s="1" t="s">
        <v>288</v>
      </c>
      <c r="D90" s="6">
        <f t="shared" si="1"/>
        <v>66380.724067548654</v>
      </c>
      <c r="E90" s="6">
        <v>6043.2463687896297</v>
      </c>
      <c r="F90" s="6">
        <v>33055.165980537997</v>
      </c>
      <c r="G90" s="6">
        <v>2092.561640382914</v>
      </c>
      <c r="H90" s="6">
        <v>992.00046455770644</v>
      </c>
      <c r="I90" s="6">
        <v>2232.0762270006867</v>
      </c>
      <c r="J90" s="6">
        <v>5576.4738587448046</v>
      </c>
      <c r="K90" s="6">
        <v>750.25377700241665</v>
      </c>
      <c r="L90" s="6">
        <v>1400.5379479398841</v>
      </c>
      <c r="M90" s="6">
        <v>7341.9270743242905</v>
      </c>
      <c r="N90" s="6">
        <v>4382.0720262129153</v>
      </c>
      <c r="O90" s="6">
        <v>2514.4087020554207</v>
      </c>
      <c r="P90" s="6">
        <v>0</v>
      </c>
    </row>
    <row r="91" spans="1:16" x14ac:dyDescent="0.25">
      <c r="A91" s="1" t="s">
        <v>53</v>
      </c>
      <c r="B91" s="1" t="s">
        <v>289</v>
      </c>
      <c r="C91" s="1" t="s">
        <v>290</v>
      </c>
      <c r="D91" s="6">
        <f t="shared" si="1"/>
        <v>24453.008999570033</v>
      </c>
      <c r="E91" s="6">
        <v>2112.6191664648641</v>
      </c>
      <c r="F91" s="6">
        <v>5036.8675961115532</v>
      </c>
      <c r="G91" s="6">
        <v>227.33946813084711</v>
      </c>
      <c r="H91" s="6">
        <v>212.20032321355322</v>
      </c>
      <c r="I91" s="6">
        <v>519.11284304374249</v>
      </c>
      <c r="J91" s="6">
        <v>92.422025965810533</v>
      </c>
      <c r="K91" s="6">
        <v>154.04313467725595</v>
      </c>
      <c r="L91" s="6">
        <v>615.56441290284317</v>
      </c>
      <c r="M91" s="6">
        <v>897.37722579975582</v>
      </c>
      <c r="N91" s="6">
        <v>1798.4738785132176</v>
      </c>
      <c r="O91" s="6">
        <v>1041.2700216958333</v>
      </c>
      <c r="P91" s="6">
        <v>11745.71890305076</v>
      </c>
    </row>
    <row r="92" spans="1:16" x14ac:dyDescent="0.25">
      <c r="A92" s="1" t="s">
        <v>133</v>
      </c>
      <c r="B92" s="1" t="s">
        <v>289</v>
      </c>
      <c r="C92" s="1" t="s">
        <v>291</v>
      </c>
      <c r="D92" s="6">
        <f t="shared" si="1"/>
        <v>54660.571653084116</v>
      </c>
      <c r="E92" s="6">
        <v>644.2177391854425</v>
      </c>
      <c r="F92" s="6">
        <v>39895.46562025867</v>
      </c>
      <c r="G92" s="6">
        <v>320.32785913028863</v>
      </c>
      <c r="H92" s="6">
        <v>512.11606035296495</v>
      </c>
      <c r="I92" s="6">
        <v>808.74999382237093</v>
      </c>
      <c r="J92" s="6">
        <v>6686.6209851588637</v>
      </c>
      <c r="K92" s="6">
        <v>209.63858398857386</v>
      </c>
      <c r="L92" s="6">
        <v>453.68631482186186</v>
      </c>
      <c r="M92" s="6">
        <v>2991.8141472647931</v>
      </c>
      <c r="N92" s="6">
        <v>1649.3903915628412</v>
      </c>
      <c r="O92" s="6">
        <v>488.54395753744876</v>
      </c>
      <c r="P92" s="6">
        <v>0</v>
      </c>
    </row>
    <row r="93" spans="1:16" x14ac:dyDescent="0.25">
      <c r="A93" s="1" t="s">
        <v>109</v>
      </c>
      <c r="B93" s="1" t="s">
        <v>289</v>
      </c>
      <c r="C93" s="1" t="s">
        <v>292</v>
      </c>
      <c r="D93" s="6">
        <f t="shared" si="1"/>
        <v>36387.734193918252</v>
      </c>
      <c r="E93" s="6">
        <v>159.55407402282262</v>
      </c>
      <c r="F93" s="6">
        <v>30954.198563824793</v>
      </c>
      <c r="G93" s="6">
        <v>434.75039907483824</v>
      </c>
      <c r="H93" s="6">
        <v>663.02861971998038</v>
      </c>
      <c r="I93" s="6">
        <v>290.86526343881428</v>
      </c>
      <c r="J93" s="6">
        <v>2257.7793647420467</v>
      </c>
      <c r="K93" s="6">
        <v>205.96487153002573</v>
      </c>
      <c r="L93" s="6">
        <v>379.7057471718814</v>
      </c>
      <c r="M93" s="6">
        <v>974.04382657171232</v>
      </c>
      <c r="N93" s="6">
        <v>62.405173393692884</v>
      </c>
      <c r="O93" s="6">
        <v>5.4382904276401947</v>
      </c>
      <c r="P93" s="6">
        <v>0</v>
      </c>
    </row>
    <row r="94" spans="1:16" x14ac:dyDescent="0.25">
      <c r="A94" s="1" t="s">
        <v>184</v>
      </c>
      <c r="B94" s="1" t="s">
        <v>289</v>
      </c>
      <c r="C94" s="1" t="s">
        <v>293</v>
      </c>
      <c r="D94" s="6">
        <f t="shared" si="1"/>
        <v>24795.985282416488</v>
      </c>
      <c r="E94" s="6">
        <v>212.85020979228338</v>
      </c>
      <c r="F94" s="6">
        <v>15638.608699090159</v>
      </c>
      <c r="G94" s="6">
        <v>27.033799044197227</v>
      </c>
      <c r="H94" s="6">
        <v>38.259786599981219</v>
      </c>
      <c r="I94" s="6">
        <v>118.81038632421185</v>
      </c>
      <c r="J94" s="6">
        <v>725.94851316823406</v>
      </c>
      <c r="K94" s="6">
        <v>16.699861126898384</v>
      </c>
      <c r="L94" s="6">
        <v>66.645250885872002</v>
      </c>
      <c r="M94" s="6">
        <v>189.73030942508512</v>
      </c>
      <c r="N94" s="6">
        <v>7425.8716634625362</v>
      </c>
      <c r="O94" s="6">
        <v>335.52680349703223</v>
      </c>
      <c r="P94" s="6">
        <v>0</v>
      </c>
    </row>
    <row r="95" spans="1:16" x14ac:dyDescent="0.25">
      <c r="A95" s="1" t="s">
        <v>181</v>
      </c>
      <c r="B95" s="1" t="s">
        <v>289</v>
      </c>
      <c r="C95" s="1" t="s">
        <v>294</v>
      </c>
      <c r="D95" s="6">
        <f t="shared" si="1"/>
        <v>36923.263468466903</v>
      </c>
      <c r="E95" s="6">
        <v>252.02502681091019</v>
      </c>
      <c r="F95" s="6">
        <v>30732.538066550362</v>
      </c>
      <c r="G95" s="6">
        <v>173.54195598562836</v>
      </c>
      <c r="H95" s="6">
        <v>349.02986513000201</v>
      </c>
      <c r="I95" s="6">
        <v>228.90487933854888</v>
      </c>
      <c r="J95" s="6">
        <v>3433.4019462002639</v>
      </c>
      <c r="K95" s="6">
        <v>374.97343619497582</v>
      </c>
      <c r="L95" s="6">
        <v>162.91198608303722</v>
      </c>
      <c r="M95" s="6">
        <v>603.49060753275376</v>
      </c>
      <c r="N95" s="6">
        <v>572.44406774635149</v>
      </c>
      <c r="O95" s="6">
        <v>40.001630894075902</v>
      </c>
      <c r="P95" s="6">
        <v>0</v>
      </c>
    </row>
    <row r="96" spans="1:16" x14ac:dyDescent="0.25">
      <c r="A96" s="1" t="s">
        <v>110</v>
      </c>
      <c r="B96" s="1" t="s">
        <v>289</v>
      </c>
      <c r="C96" s="1" t="s">
        <v>295</v>
      </c>
      <c r="D96" s="6">
        <f t="shared" si="1"/>
        <v>16881.848643145549</v>
      </c>
      <c r="E96" s="6">
        <v>91.812664633814862</v>
      </c>
      <c r="F96" s="6">
        <v>13457.060535822835</v>
      </c>
      <c r="G96" s="6">
        <v>35.286370173418405</v>
      </c>
      <c r="H96" s="6">
        <v>67.157252783639663</v>
      </c>
      <c r="I96" s="6">
        <v>162.72295063333053</v>
      </c>
      <c r="J96" s="6">
        <v>1534.519602852582</v>
      </c>
      <c r="K96" s="6">
        <v>46.095738424358636</v>
      </c>
      <c r="L96" s="6">
        <v>73.824397186954826</v>
      </c>
      <c r="M96" s="6">
        <v>142.97727126710586</v>
      </c>
      <c r="N96" s="6">
        <v>1189.5412739753783</v>
      </c>
      <c r="O96" s="6">
        <v>80.85058539213118</v>
      </c>
      <c r="P96" s="6">
        <v>0</v>
      </c>
    </row>
    <row r="97" spans="1:16" x14ac:dyDescent="0.25">
      <c r="A97" s="1" t="s">
        <v>156</v>
      </c>
      <c r="B97" s="1" t="s">
        <v>289</v>
      </c>
      <c r="C97" s="1" t="s">
        <v>296</v>
      </c>
      <c r="D97" s="6">
        <f t="shared" si="1"/>
        <v>2176.7441917931433</v>
      </c>
      <c r="E97" s="6">
        <v>6.2379227351576283</v>
      </c>
      <c r="F97" s="6">
        <v>424.67666289419452</v>
      </c>
      <c r="G97" s="6">
        <v>331.99369387623983</v>
      </c>
      <c r="H97" s="6">
        <v>466.19527238402117</v>
      </c>
      <c r="I97" s="6">
        <v>199.27598187236524</v>
      </c>
      <c r="J97" s="6">
        <v>6.2374285248315973</v>
      </c>
      <c r="K97" s="6">
        <v>135.95108306192949</v>
      </c>
      <c r="L97" s="6">
        <v>289.36830036126776</v>
      </c>
      <c r="M97" s="6">
        <v>298.32141462763724</v>
      </c>
      <c r="N97" s="6">
        <v>10.453783921361252</v>
      </c>
      <c r="O97" s="6">
        <v>0.88216543196453545</v>
      </c>
      <c r="P97" s="6">
        <v>7.1504821021730427</v>
      </c>
    </row>
    <row r="98" spans="1:16" x14ac:dyDescent="0.25">
      <c r="A98" s="1" t="s">
        <v>166</v>
      </c>
      <c r="B98" s="1" t="s">
        <v>289</v>
      </c>
      <c r="C98" s="1" t="s">
        <v>297</v>
      </c>
      <c r="D98" s="6">
        <f t="shared" si="1"/>
        <v>82084.840839564509</v>
      </c>
      <c r="E98" s="6">
        <v>3160.1537982534605</v>
      </c>
      <c r="F98" s="6">
        <v>50201.11320875938</v>
      </c>
      <c r="G98" s="6">
        <v>948.8284744221445</v>
      </c>
      <c r="H98" s="6">
        <v>1173.6363501579001</v>
      </c>
      <c r="I98" s="6">
        <v>1640.9154257869063</v>
      </c>
      <c r="J98" s="6">
        <v>17651.229348186</v>
      </c>
      <c r="K98" s="6">
        <v>772.52264718819038</v>
      </c>
      <c r="L98" s="6">
        <v>651.98845524678393</v>
      </c>
      <c r="M98" s="6">
        <v>5358.6899472677578</v>
      </c>
      <c r="N98" s="6">
        <v>347.15878483565035</v>
      </c>
      <c r="O98" s="6">
        <v>178.60439946032233</v>
      </c>
      <c r="P98" s="6">
        <v>0</v>
      </c>
    </row>
    <row r="99" spans="1:16" x14ac:dyDescent="0.25">
      <c r="A99" s="1" t="s">
        <v>193</v>
      </c>
      <c r="B99" s="1" t="s">
        <v>289</v>
      </c>
      <c r="C99" s="1" t="s">
        <v>298</v>
      </c>
      <c r="D99" s="6">
        <f t="shared" si="1"/>
        <v>42162.708618533885</v>
      </c>
      <c r="E99" s="6">
        <v>165.98177352317597</v>
      </c>
      <c r="F99" s="6">
        <v>36511.760723128551</v>
      </c>
      <c r="G99" s="6">
        <v>200.857454915663</v>
      </c>
      <c r="H99" s="6">
        <v>373.5315775687817</v>
      </c>
      <c r="I99" s="6">
        <v>374.54001373904703</v>
      </c>
      <c r="J99" s="6">
        <v>2878.9224238051229</v>
      </c>
      <c r="K99" s="6">
        <v>134.80006721260435</v>
      </c>
      <c r="L99" s="6">
        <v>423.48413337748275</v>
      </c>
      <c r="M99" s="6">
        <v>798.836628892524</v>
      </c>
      <c r="N99" s="6">
        <v>266.57902670218391</v>
      </c>
      <c r="O99" s="6">
        <v>33.414795668740702</v>
      </c>
      <c r="P99" s="6">
        <v>0</v>
      </c>
    </row>
    <row r="100" spans="1:16" x14ac:dyDescent="0.25">
      <c r="A100" s="1" t="s">
        <v>165</v>
      </c>
      <c r="B100" s="1" t="s">
        <v>289</v>
      </c>
      <c r="C100" s="1" t="s">
        <v>250</v>
      </c>
      <c r="D100" s="6">
        <f t="shared" si="1"/>
        <v>8330.3156027142031</v>
      </c>
      <c r="E100" s="6">
        <v>14.708440618158276</v>
      </c>
      <c r="F100" s="6">
        <v>6727.6661411563528</v>
      </c>
      <c r="G100" s="6">
        <v>129.86809526398244</v>
      </c>
      <c r="H100" s="6">
        <v>82.30208111968291</v>
      </c>
      <c r="I100" s="6">
        <v>131.35122045240013</v>
      </c>
      <c r="J100" s="6">
        <v>588.65490775564263</v>
      </c>
      <c r="K100" s="6">
        <v>138.22815713911527</v>
      </c>
      <c r="L100" s="6">
        <v>138.85407451703296</v>
      </c>
      <c r="M100" s="6">
        <v>341.62189944796705</v>
      </c>
      <c r="N100" s="6">
        <v>30.05935466015627</v>
      </c>
      <c r="O100" s="6">
        <v>7.0012305837118163</v>
      </c>
      <c r="P100" s="6">
        <v>0</v>
      </c>
    </row>
    <row r="101" spans="1:16" x14ac:dyDescent="0.25">
      <c r="A101" s="1" t="s">
        <v>124</v>
      </c>
      <c r="B101" s="1" t="s">
        <v>289</v>
      </c>
      <c r="C101" s="1" t="s">
        <v>299</v>
      </c>
      <c r="D101" s="6">
        <f t="shared" si="1"/>
        <v>38177.855670816389</v>
      </c>
      <c r="E101" s="6">
        <v>500.11292705949796</v>
      </c>
      <c r="F101" s="6">
        <v>29469.90184982925</v>
      </c>
      <c r="G101" s="6">
        <v>427.00810010724365</v>
      </c>
      <c r="H101" s="6">
        <v>601.69958931121903</v>
      </c>
      <c r="I101" s="6">
        <v>534.66045279550065</v>
      </c>
      <c r="J101" s="6">
        <v>4534.6051012389853</v>
      </c>
      <c r="K101" s="6">
        <v>162.56430911867471</v>
      </c>
      <c r="L101" s="6">
        <v>343.86709695912384</v>
      </c>
      <c r="M101" s="6">
        <v>1298.6335084485254</v>
      </c>
      <c r="N101" s="6">
        <v>264.08277034540362</v>
      </c>
      <c r="O101" s="6">
        <v>40.71996560296131</v>
      </c>
      <c r="P101" s="6">
        <v>0</v>
      </c>
    </row>
    <row r="102" spans="1:16" x14ac:dyDescent="0.25">
      <c r="A102" s="1" t="s">
        <v>178</v>
      </c>
      <c r="B102" s="1" t="s">
        <v>289</v>
      </c>
      <c r="C102" s="1" t="s">
        <v>300</v>
      </c>
      <c r="D102" s="6">
        <f t="shared" si="1"/>
        <v>41614.383497328781</v>
      </c>
      <c r="E102" s="6">
        <v>70.472168545489581</v>
      </c>
      <c r="F102" s="6">
        <v>33319.003869666849</v>
      </c>
      <c r="G102" s="6">
        <v>45.222962988588684</v>
      </c>
      <c r="H102" s="6">
        <v>80.208606178617487</v>
      </c>
      <c r="I102" s="6">
        <v>229.45617095723597</v>
      </c>
      <c r="J102" s="6">
        <v>1848.4415077368626</v>
      </c>
      <c r="K102" s="6">
        <v>32.367316882718946</v>
      </c>
      <c r="L102" s="6">
        <v>131.68135295018854</v>
      </c>
      <c r="M102" s="6">
        <v>209.25013467231383</v>
      </c>
      <c r="N102" s="6">
        <v>4780.675882041879</v>
      </c>
      <c r="O102" s="6">
        <v>867.60352470804526</v>
      </c>
      <c r="P102" s="6">
        <v>0</v>
      </c>
    </row>
    <row r="103" spans="1:16" x14ac:dyDescent="0.25">
      <c r="A103" s="1" t="s">
        <v>134</v>
      </c>
      <c r="B103" s="1" t="s">
        <v>289</v>
      </c>
      <c r="C103" s="1" t="s">
        <v>301</v>
      </c>
      <c r="D103" s="6">
        <f t="shared" si="1"/>
        <v>5074.7673504890217</v>
      </c>
      <c r="E103" s="6">
        <v>51.543913058519443</v>
      </c>
      <c r="F103" s="6">
        <v>4017.1369901602725</v>
      </c>
      <c r="G103" s="6">
        <v>82.733526734307588</v>
      </c>
      <c r="H103" s="6">
        <v>94.774961328041982</v>
      </c>
      <c r="I103" s="6">
        <v>98.629307660754264</v>
      </c>
      <c r="J103" s="6">
        <v>329.90738498490185</v>
      </c>
      <c r="K103" s="6">
        <v>29.458642008866132</v>
      </c>
      <c r="L103" s="6">
        <v>84.776345116954872</v>
      </c>
      <c r="M103" s="6">
        <v>121.62170176383665</v>
      </c>
      <c r="N103" s="6">
        <v>142.12129898242094</v>
      </c>
      <c r="O103" s="6">
        <v>22.063278690144951</v>
      </c>
      <c r="P103" s="6">
        <v>0</v>
      </c>
    </row>
    <row r="104" spans="1:16" x14ac:dyDescent="0.25">
      <c r="A104" s="1" t="s">
        <v>152</v>
      </c>
      <c r="B104" s="1" t="s">
        <v>289</v>
      </c>
      <c r="C104" s="1" t="s">
        <v>211</v>
      </c>
      <c r="D104" s="6">
        <f t="shared" si="1"/>
        <v>39532.599842841111</v>
      </c>
      <c r="E104" s="6">
        <v>618.27144996367554</v>
      </c>
      <c r="F104" s="6">
        <v>25007.961481247188</v>
      </c>
      <c r="G104" s="6">
        <v>136.94246897594678</v>
      </c>
      <c r="H104" s="6">
        <v>187.96647277148207</v>
      </c>
      <c r="I104" s="6">
        <v>433.7723568396238</v>
      </c>
      <c r="J104" s="6">
        <v>172.55131138710013</v>
      </c>
      <c r="K104" s="6">
        <v>21.364218183974735</v>
      </c>
      <c r="L104" s="6">
        <v>143.71092649609821</v>
      </c>
      <c r="M104" s="6">
        <v>527.50453437974136</v>
      </c>
      <c r="N104" s="6">
        <v>9331.1236365972636</v>
      </c>
      <c r="O104" s="6">
        <v>1354.4528350375351</v>
      </c>
      <c r="P104" s="6">
        <v>1596.9781509614861</v>
      </c>
    </row>
    <row r="105" spans="1:16" x14ac:dyDescent="0.25">
      <c r="A105" s="1" t="s">
        <v>172</v>
      </c>
      <c r="B105" s="1" t="s">
        <v>289</v>
      </c>
      <c r="C105" s="1" t="s">
        <v>302</v>
      </c>
      <c r="D105" s="6">
        <f t="shared" si="1"/>
        <v>15877.420518624316</v>
      </c>
      <c r="E105" s="6">
        <v>543.87451011401436</v>
      </c>
      <c r="F105" s="6">
        <v>6228.8680606692596</v>
      </c>
      <c r="G105" s="6">
        <v>52.500457144551575</v>
      </c>
      <c r="H105" s="6">
        <v>32.511626297919868</v>
      </c>
      <c r="I105" s="6">
        <v>158.96645794517229</v>
      </c>
      <c r="J105" s="6">
        <v>60.506911531409536</v>
      </c>
      <c r="K105" s="6">
        <v>74.384831696673473</v>
      </c>
      <c r="L105" s="6">
        <v>468.08068477782774</v>
      </c>
      <c r="M105" s="6">
        <v>313.93524856308346</v>
      </c>
      <c r="N105" s="6">
        <v>3119.426913705935</v>
      </c>
      <c r="O105" s="6">
        <v>1292.5705361687826</v>
      </c>
      <c r="P105" s="6">
        <v>3531.7942800096862</v>
      </c>
    </row>
    <row r="106" spans="1:16" x14ac:dyDescent="0.25">
      <c r="A106" s="1" t="s">
        <v>140</v>
      </c>
      <c r="B106" s="1" t="s">
        <v>289</v>
      </c>
      <c r="C106" s="1" t="s">
        <v>303</v>
      </c>
      <c r="D106" s="6">
        <f t="shared" si="1"/>
        <v>30627.717291925095</v>
      </c>
      <c r="E106" s="6">
        <v>63.52876056992335</v>
      </c>
      <c r="F106" s="6">
        <v>16757.604167181467</v>
      </c>
      <c r="G106" s="6">
        <v>1027.2952363066674</v>
      </c>
      <c r="H106" s="6">
        <v>602.69122233039934</v>
      </c>
      <c r="I106" s="6">
        <v>598.27644148796844</v>
      </c>
      <c r="J106" s="6">
        <v>126.74666284477347</v>
      </c>
      <c r="K106" s="6">
        <v>38.86494714420563</v>
      </c>
      <c r="L106" s="6">
        <v>1267.0193681026772</v>
      </c>
      <c r="M106" s="6">
        <v>2943.1875577608316</v>
      </c>
      <c r="N106" s="6">
        <v>5238.0275077467468</v>
      </c>
      <c r="O106" s="6">
        <v>351.34474629712912</v>
      </c>
      <c r="P106" s="6">
        <v>1613.1306741523058</v>
      </c>
    </row>
    <row r="107" spans="1:16" x14ac:dyDescent="0.25">
      <c r="A107" s="1" t="s">
        <v>145</v>
      </c>
      <c r="B107" s="1" t="s">
        <v>289</v>
      </c>
      <c r="C107" s="1" t="s">
        <v>304</v>
      </c>
      <c r="D107" s="6">
        <f t="shared" si="1"/>
        <v>13947.878355070348</v>
      </c>
      <c r="E107" s="6">
        <v>567.69322388221974</v>
      </c>
      <c r="F107" s="6">
        <v>6142.0192445500952</v>
      </c>
      <c r="G107" s="6">
        <v>197.98485739561042</v>
      </c>
      <c r="H107" s="6">
        <v>273.16141403458482</v>
      </c>
      <c r="I107" s="6">
        <v>340.75035953801216</v>
      </c>
      <c r="J107" s="6">
        <v>4900.1351665241691</v>
      </c>
      <c r="K107" s="6">
        <v>33.44617802444364</v>
      </c>
      <c r="L107" s="6">
        <v>131.34257177169459</v>
      </c>
      <c r="M107" s="6">
        <v>947.37351922231062</v>
      </c>
      <c r="N107" s="6">
        <v>277.77486742808003</v>
      </c>
      <c r="O107" s="6">
        <v>136.1969526991297</v>
      </c>
      <c r="P107" s="6">
        <v>0</v>
      </c>
    </row>
    <row r="108" spans="1:16" x14ac:dyDescent="0.25">
      <c r="A108" s="1" t="s">
        <v>164</v>
      </c>
      <c r="B108" s="1" t="s">
        <v>289</v>
      </c>
      <c r="C108" s="1" t="s">
        <v>305</v>
      </c>
      <c r="D108" s="6">
        <f t="shared" si="1"/>
        <v>25066.41914966171</v>
      </c>
      <c r="E108" s="6">
        <v>131.47576145455983</v>
      </c>
      <c r="F108" s="6">
        <v>21276.931991717036</v>
      </c>
      <c r="G108" s="6">
        <v>123.39072762586301</v>
      </c>
      <c r="H108" s="6">
        <v>243.27577430402829</v>
      </c>
      <c r="I108" s="6">
        <v>140.89961105647342</v>
      </c>
      <c r="J108" s="6">
        <v>1988.9590942113143</v>
      </c>
      <c r="K108" s="6">
        <v>146.38732251671667</v>
      </c>
      <c r="L108" s="6">
        <v>286.11120720756338</v>
      </c>
      <c r="M108" s="6">
        <v>614.15245400137394</v>
      </c>
      <c r="N108" s="6">
        <v>70.017989255867505</v>
      </c>
      <c r="O108" s="6">
        <v>44.817216310917601</v>
      </c>
      <c r="P108" s="6">
        <v>0</v>
      </c>
    </row>
    <row r="109" spans="1:16" x14ac:dyDescent="0.25">
      <c r="A109" s="1" t="s">
        <v>151</v>
      </c>
      <c r="B109" s="1" t="s">
        <v>289</v>
      </c>
      <c r="C109" s="1" t="s">
        <v>306</v>
      </c>
      <c r="D109" s="6">
        <f t="shared" si="1"/>
        <v>27457.950114409694</v>
      </c>
      <c r="E109" s="6">
        <v>1712.4271657532013</v>
      </c>
      <c r="F109" s="6">
        <v>16780.744330172034</v>
      </c>
      <c r="G109" s="6">
        <v>168.04534873951656</v>
      </c>
      <c r="H109" s="6">
        <v>197.51041548262108</v>
      </c>
      <c r="I109" s="6">
        <v>605.19835131435229</v>
      </c>
      <c r="J109" s="6">
        <v>4158.6375609731986</v>
      </c>
      <c r="K109" s="6">
        <v>8.5839391528246587</v>
      </c>
      <c r="L109" s="6">
        <v>137.63016264461828</v>
      </c>
      <c r="M109" s="6">
        <v>951.40158048462263</v>
      </c>
      <c r="N109" s="6">
        <v>2100.5579634580886</v>
      </c>
      <c r="O109" s="6">
        <v>637.21329623461156</v>
      </c>
      <c r="P109" s="6">
        <v>0</v>
      </c>
    </row>
    <row r="110" spans="1:16" x14ac:dyDescent="0.25">
      <c r="A110" s="1" t="s">
        <v>169</v>
      </c>
      <c r="B110" s="1" t="s">
        <v>289</v>
      </c>
      <c r="C110" s="1" t="s">
        <v>261</v>
      </c>
      <c r="D110" s="6">
        <f t="shared" si="1"/>
        <v>21697.627543329891</v>
      </c>
      <c r="E110" s="6">
        <v>142.78650608125807</v>
      </c>
      <c r="F110" s="6">
        <v>15159.795495767088</v>
      </c>
      <c r="G110" s="6">
        <v>17.772050429221668</v>
      </c>
      <c r="H110" s="6">
        <v>37.793004947045361</v>
      </c>
      <c r="I110" s="6">
        <v>88.138952175266752</v>
      </c>
      <c r="J110" s="6">
        <v>679.00223877277688</v>
      </c>
      <c r="K110" s="6">
        <v>15.349678516182916</v>
      </c>
      <c r="L110" s="6">
        <v>14.677799577944381</v>
      </c>
      <c r="M110" s="6">
        <v>106.22309642537671</v>
      </c>
      <c r="N110" s="6">
        <v>5165.3190374759688</v>
      </c>
      <c r="O110" s="6">
        <v>270.76968316175999</v>
      </c>
      <c r="P110" s="6">
        <v>0</v>
      </c>
    </row>
    <row r="111" spans="1:16" x14ac:dyDescent="0.25">
      <c r="A111" s="1" t="s">
        <v>122</v>
      </c>
      <c r="B111" s="1" t="s">
        <v>289</v>
      </c>
      <c r="C111" s="1" t="s">
        <v>307</v>
      </c>
      <c r="D111" s="6">
        <f t="shared" si="1"/>
        <v>5240.3967520497372</v>
      </c>
      <c r="E111" s="6">
        <v>18.279851539218061</v>
      </c>
      <c r="F111" s="6">
        <v>3699.2488003044336</v>
      </c>
      <c r="G111" s="6">
        <v>74.805157578962451</v>
      </c>
      <c r="H111" s="6">
        <v>28.030621271800854</v>
      </c>
      <c r="I111" s="6">
        <v>82.339146894135197</v>
      </c>
      <c r="J111" s="6">
        <v>52.673924968988302</v>
      </c>
      <c r="K111" s="6">
        <v>7.0081495282762436</v>
      </c>
      <c r="L111" s="6">
        <v>42.747216360338633</v>
      </c>
      <c r="M111" s="6">
        <v>257.04842766984774</v>
      </c>
      <c r="N111" s="6">
        <v>897.36734159323521</v>
      </c>
      <c r="O111" s="6">
        <v>80.848114340501027</v>
      </c>
      <c r="P111" s="6">
        <v>0</v>
      </c>
    </row>
    <row r="112" spans="1:16" x14ac:dyDescent="0.25">
      <c r="A112" s="1" t="s">
        <v>143</v>
      </c>
      <c r="B112" s="1" t="s">
        <v>289</v>
      </c>
      <c r="C112" s="1" t="s">
        <v>308</v>
      </c>
      <c r="D112" s="6">
        <f t="shared" si="1"/>
        <v>20391.313759309684</v>
      </c>
      <c r="E112" s="6">
        <v>754.98559376899618</v>
      </c>
      <c r="F112" s="6">
        <v>10853.100428480353</v>
      </c>
      <c r="G112" s="6">
        <v>81.744364766757428</v>
      </c>
      <c r="H112" s="6">
        <v>85.188022318538316</v>
      </c>
      <c r="I112" s="6">
        <v>253.87312632510142</v>
      </c>
      <c r="J112" s="6">
        <v>17.578814191743721</v>
      </c>
      <c r="K112" s="6">
        <v>15.311377215915549</v>
      </c>
      <c r="L112" s="6">
        <v>82.27465244658822</v>
      </c>
      <c r="M112" s="6">
        <v>478.44452241985141</v>
      </c>
      <c r="N112" s="6">
        <v>3975.1244174495782</v>
      </c>
      <c r="O112" s="6">
        <v>603.55361934932262</v>
      </c>
      <c r="P112" s="6">
        <v>3190.1348205769409</v>
      </c>
    </row>
    <row r="113" spans="1:16" x14ac:dyDescent="0.25">
      <c r="A113" s="1" t="s">
        <v>119</v>
      </c>
      <c r="B113" s="1" t="s">
        <v>289</v>
      </c>
      <c r="C113" s="1" t="s">
        <v>309</v>
      </c>
      <c r="D113" s="6">
        <f t="shared" si="1"/>
        <v>30807.106744488319</v>
      </c>
      <c r="E113" s="6">
        <v>1.4013333794596303</v>
      </c>
      <c r="F113" s="6">
        <v>14959.381594619037</v>
      </c>
      <c r="G113" s="6">
        <v>1535.6750665948414</v>
      </c>
      <c r="H113" s="6">
        <v>1883.1375436758376</v>
      </c>
      <c r="I113" s="6">
        <v>2039.3136901202413</v>
      </c>
      <c r="J113" s="6">
        <v>2.2385256717553856</v>
      </c>
      <c r="K113" s="6">
        <v>573.6375856837152</v>
      </c>
      <c r="L113" s="6">
        <v>2903.3808928403751</v>
      </c>
      <c r="M113" s="6">
        <v>2796.0255605580624</v>
      </c>
      <c r="N113" s="6">
        <v>2809.4305214413148</v>
      </c>
      <c r="O113" s="6">
        <v>519.10468857336309</v>
      </c>
      <c r="P113" s="6">
        <v>784.37974133031537</v>
      </c>
    </row>
    <row r="114" spans="1:16" x14ac:dyDescent="0.25">
      <c r="A114" s="1" t="s">
        <v>171</v>
      </c>
      <c r="B114" s="1" t="s">
        <v>289</v>
      </c>
      <c r="C114" s="1" t="s">
        <v>310</v>
      </c>
      <c r="D114" s="6">
        <f t="shared" si="1"/>
        <v>48846.065097384148</v>
      </c>
      <c r="E114" s="6">
        <v>1619.4691686888104</v>
      </c>
      <c r="F114" s="6">
        <v>27145.539010492084</v>
      </c>
      <c r="G114" s="6">
        <v>369.89567220017494</v>
      </c>
      <c r="H114" s="6">
        <v>578.1346525454303</v>
      </c>
      <c r="I114" s="6">
        <v>857.2619265306929</v>
      </c>
      <c r="J114" s="6">
        <v>6609.5140429864141</v>
      </c>
      <c r="K114" s="6">
        <v>40.607038543463325</v>
      </c>
      <c r="L114" s="6">
        <v>374.06606603638375</v>
      </c>
      <c r="M114" s="6">
        <v>3528.9644316828353</v>
      </c>
      <c r="N114" s="6">
        <v>7652.0087178701506</v>
      </c>
      <c r="O114" s="6">
        <v>70.604369807702753</v>
      </c>
      <c r="P114" s="6">
        <v>0</v>
      </c>
    </row>
    <row r="115" spans="1:16" x14ac:dyDescent="0.25">
      <c r="A115" s="1" t="s">
        <v>137</v>
      </c>
      <c r="B115" s="1" t="s">
        <v>289</v>
      </c>
      <c r="C115" s="1" t="s">
        <v>311</v>
      </c>
      <c r="D115" s="6">
        <f t="shared" si="1"/>
        <v>21401.794971904143</v>
      </c>
      <c r="E115" s="6">
        <v>277.94561709572361</v>
      </c>
      <c r="F115" s="6">
        <v>16821.621207553511</v>
      </c>
      <c r="G115" s="6">
        <v>89.90081198756566</v>
      </c>
      <c r="H115" s="6">
        <v>66.347736269601612</v>
      </c>
      <c r="I115" s="6">
        <v>178.14774911907008</v>
      </c>
      <c r="J115" s="6">
        <v>997.91640926545517</v>
      </c>
      <c r="K115" s="6">
        <v>3.9114276253688045</v>
      </c>
      <c r="L115" s="6">
        <v>216.39196809378134</v>
      </c>
      <c r="M115" s="6">
        <v>230.5145223704304</v>
      </c>
      <c r="N115" s="6">
        <v>2302.9934319447671</v>
      </c>
      <c r="O115" s="6">
        <v>216.10409057886855</v>
      </c>
      <c r="P115" s="6">
        <v>0</v>
      </c>
    </row>
    <row r="116" spans="1:16" x14ac:dyDescent="0.25">
      <c r="A116" s="1" t="s">
        <v>123</v>
      </c>
      <c r="B116" s="1" t="s">
        <v>289</v>
      </c>
      <c r="C116" s="1" t="s">
        <v>216</v>
      </c>
      <c r="D116" s="6">
        <f t="shared" si="1"/>
        <v>32053.226946323815</v>
      </c>
      <c r="E116" s="6">
        <v>1014.7509427061968</v>
      </c>
      <c r="F116" s="6">
        <v>21152.210108578009</v>
      </c>
      <c r="G116" s="6">
        <v>545.24396692744494</v>
      </c>
      <c r="H116" s="6">
        <v>849.72818432068323</v>
      </c>
      <c r="I116" s="6">
        <v>741.81884226289026</v>
      </c>
      <c r="J116" s="6">
        <v>4843.2522993135417</v>
      </c>
      <c r="K116" s="6">
        <v>42.496404619878128</v>
      </c>
      <c r="L116" s="6">
        <v>354.86475934428171</v>
      </c>
      <c r="M116" s="6">
        <v>2297.6665859456466</v>
      </c>
      <c r="N116" s="6">
        <v>183.43654092308603</v>
      </c>
      <c r="O116" s="6">
        <v>27.758311382158016</v>
      </c>
      <c r="P116" s="6">
        <v>0</v>
      </c>
    </row>
    <row r="117" spans="1:16" x14ac:dyDescent="0.25">
      <c r="A117" s="1" t="s">
        <v>125</v>
      </c>
      <c r="B117" s="1" t="s">
        <v>289</v>
      </c>
      <c r="C117" s="1" t="s">
        <v>312</v>
      </c>
      <c r="D117" s="6">
        <f t="shared" si="1"/>
        <v>968.89267234349586</v>
      </c>
      <c r="E117" s="6">
        <v>0.15518204237359334</v>
      </c>
      <c r="F117" s="6">
        <v>945.18812116060349</v>
      </c>
      <c r="G117" s="6">
        <v>0.84633518332732038</v>
      </c>
      <c r="H117" s="6">
        <v>1.197718725135043</v>
      </c>
      <c r="I117" s="6">
        <v>3.2551163124002311</v>
      </c>
      <c r="J117" s="6">
        <v>8.8379632604043632</v>
      </c>
      <c r="K117" s="6">
        <v>0.40525246734505271</v>
      </c>
      <c r="L117" s="6">
        <v>0.47617164913043691</v>
      </c>
      <c r="M117" s="6">
        <v>8.5308115427763749</v>
      </c>
      <c r="N117" s="6">
        <v>0</v>
      </c>
      <c r="O117" s="6">
        <v>0</v>
      </c>
      <c r="P117" s="6">
        <v>0</v>
      </c>
    </row>
    <row r="118" spans="1:16" x14ac:dyDescent="0.25">
      <c r="A118" s="1" t="s">
        <v>54</v>
      </c>
      <c r="B118" s="1" t="s">
        <v>289</v>
      </c>
      <c r="C118" s="1" t="s">
        <v>313</v>
      </c>
      <c r="D118" s="6">
        <f t="shared" si="1"/>
        <v>18017.282040890961</v>
      </c>
      <c r="E118" s="6">
        <v>260.89140716506131</v>
      </c>
      <c r="F118" s="6">
        <v>8329.3123557523613</v>
      </c>
      <c r="G118" s="6">
        <v>97.865752707037061</v>
      </c>
      <c r="H118" s="6">
        <v>88.145376909505146</v>
      </c>
      <c r="I118" s="6">
        <v>181.70260399420786</v>
      </c>
      <c r="J118" s="6">
        <v>88.385316022792978</v>
      </c>
      <c r="K118" s="6">
        <v>75.617145144630655</v>
      </c>
      <c r="L118" s="6">
        <v>325.98137815491515</v>
      </c>
      <c r="M118" s="6">
        <v>515.9731248424705</v>
      </c>
      <c r="N118" s="6">
        <v>2445.6356286108239</v>
      </c>
      <c r="O118" s="6">
        <v>214.80234058010407</v>
      </c>
      <c r="P118" s="6">
        <v>5392.9696110070527</v>
      </c>
    </row>
    <row r="119" spans="1:16" x14ac:dyDescent="0.25">
      <c r="A119" s="1" t="s">
        <v>129</v>
      </c>
      <c r="B119" s="1" t="s">
        <v>289</v>
      </c>
      <c r="C119" s="1" t="s">
        <v>314</v>
      </c>
      <c r="D119" s="6">
        <f t="shared" si="1"/>
        <v>19412.878626886031</v>
      </c>
      <c r="E119" s="6">
        <v>385.23423098402219</v>
      </c>
      <c r="F119" s="6">
        <v>12342.048650064495</v>
      </c>
      <c r="G119" s="6">
        <v>139.65444814003942</v>
      </c>
      <c r="H119" s="6">
        <v>129.81299081263003</v>
      </c>
      <c r="I119" s="6">
        <v>244.35710649738314</v>
      </c>
      <c r="J119" s="6">
        <v>814.82458004477542</v>
      </c>
      <c r="K119" s="6">
        <v>5.1701813257686204</v>
      </c>
      <c r="L119" s="6">
        <v>147.88305006844811</v>
      </c>
      <c r="M119" s="6">
        <v>473.65982514838663</v>
      </c>
      <c r="N119" s="6">
        <v>4376.7750799385203</v>
      </c>
      <c r="O119" s="6">
        <v>353.45848386156177</v>
      </c>
      <c r="P119" s="6">
        <v>0</v>
      </c>
    </row>
    <row r="120" spans="1:16" x14ac:dyDescent="0.25">
      <c r="A120" s="1" t="s">
        <v>111</v>
      </c>
      <c r="B120" s="1" t="s">
        <v>289</v>
      </c>
      <c r="C120" s="1" t="s">
        <v>315</v>
      </c>
      <c r="D120" s="6">
        <f t="shared" si="1"/>
        <v>11572.389457505325</v>
      </c>
      <c r="E120" s="6">
        <v>79.767770567798237</v>
      </c>
      <c r="F120" s="6">
        <v>8497.8346174564977</v>
      </c>
      <c r="G120" s="6">
        <v>81.562248261615181</v>
      </c>
      <c r="H120" s="6">
        <v>142.54310749568802</v>
      </c>
      <c r="I120" s="6">
        <v>145.82960616379117</v>
      </c>
      <c r="J120" s="6">
        <v>1882.774793296531</v>
      </c>
      <c r="K120" s="6">
        <v>30.949427457337293</v>
      </c>
      <c r="L120" s="6">
        <v>97.215866128306885</v>
      </c>
      <c r="M120" s="6">
        <v>427.13239400424033</v>
      </c>
      <c r="N120" s="6">
        <v>171.3975773809818</v>
      </c>
      <c r="O120" s="6">
        <v>15.382049292537918</v>
      </c>
      <c r="P120" s="6">
        <v>0</v>
      </c>
    </row>
    <row r="121" spans="1:16" x14ac:dyDescent="0.25">
      <c r="A121" s="1" t="s">
        <v>180</v>
      </c>
      <c r="B121" s="1" t="s">
        <v>289</v>
      </c>
      <c r="C121" s="1" t="s">
        <v>316</v>
      </c>
      <c r="D121" s="6">
        <f t="shared" si="1"/>
        <v>34426.984625116755</v>
      </c>
      <c r="E121" s="6">
        <v>728.00195707289106</v>
      </c>
      <c r="F121" s="6">
        <v>19004.363630073687</v>
      </c>
      <c r="G121" s="6">
        <v>439.63220867536808</v>
      </c>
      <c r="H121" s="6">
        <v>308.1396440697232</v>
      </c>
      <c r="I121" s="6">
        <v>534.07506066431745</v>
      </c>
      <c r="J121" s="6">
        <v>571.12625591199105</v>
      </c>
      <c r="K121" s="6">
        <v>18.809150798396782</v>
      </c>
      <c r="L121" s="6">
        <v>446.75773315607654</v>
      </c>
      <c r="M121" s="6">
        <v>1374.6282302822435</v>
      </c>
      <c r="N121" s="6">
        <v>8636.2972773953134</v>
      </c>
      <c r="O121" s="6">
        <v>1081.0803931937353</v>
      </c>
      <c r="P121" s="6">
        <v>1284.0730838230133</v>
      </c>
    </row>
    <row r="122" spans="1:16" x14ac:dyDescent="0.25">
      <c r="A122" s="1" t="s">
        <v>183</v>
      </c>
      <c r="B122" s="1" t="s">
        <v>289</v>
      </c>
      <c r="C122" s="1" t="s">
        <v>317</v>
      </c>
      <c r="D122" s="6">
        <f t="shared" si="1"/>
        <v>18672.295063333047</v>
      </c>
      <c r="E122" s="6">
        <v>294.05217872622228</v>
      </c>
      <c r="F122" s="6">
        <v>5462.0293264407464</v>
      </c>
      <c r="G122" s="6">
        <v>1059.5142900915771</v>
      </c>
      <c r="H122" s="6">
        <v>831.51776933227245</v>
      </c>
      <c r="I122" s="6">
        <v>1441.0384841580878</v>
      </c>
      <c r="J122" s="6">
        <v>87.862441497852657</v>
      </c>
      <c r="K122" s="6">
        <v>14.424022575527692</v>
      </c>
      <c r="L122" s="6">
        <v>977.72099850254267</v>
      </c>
      <c r="M122" s="6">
        <v>1580.9224929945685</v>
      </c>
      <c r="N122" s="6">
        <v>5325.0673361569216</v>
      </c>
      <c r="O122" s="6">
        <v>424.28030621271802</v>
      </c>
      <c r="P122" s="6">
        <v>1173.8654166440153</v>
      </c>
    </row>
    <row r="123" spans="1:16" x14ac:dyDescent="0.25">
      <c r="A123" s="1" t="s">
        <v>177</v>
      </c>
      <c r="B123" s="1" t="s">
        <v>289</v>
      </c>
      <c r="C123" s="1" t="s">
        <v>318</v>
      </c>
      <c r="D123" s="6">
        <f t="shared" si="1"/>
        <v>33145.61190651518</v>
      </c>
      <c r="E123" s="6">
        <v>92.094117414489261</v>
      </c>
      <c r="F123" s="6">
        <v>22955.39084623634</v>
      </c>
      <c r="G123" s="6">
        <v>171.95603504939632</v>
      </c>
      <c r="H123" s="6">
        <v>354.11603070034545</v>
      </c>
      <c r="I123" s="6">
        <v>326.9591732849666</v>
      </c>
      <c r="J123" s="6">
        <v>7825.4980404560574</v>
      </c>
      <c r="K123" s="6">
        <v>101.66005248513662</v>
      </c>
      <c r="L123" s="6">
        <v>292.13587818703883</v>
      </c>
      <c r="M123" s="6">
        <v>886.01335356300933</v>
      </c>
      <c r="N123" s="6">
        <v>93.69659439664332</v>
      </c>
      <c r="O123" s="6">
        <v>46.091784741750395</v>
      </c>
      <c r="P123" s="6">
        <v>0</v>
      </c>
    </row>
    <row r="124" spans="1:16" x14ac:dyDescent="0.25">
      <c r="A124" s="1" t="s">
        <v>168</v>
      </c>
      <c r="B124" s="1" t="s">
        <v>289</v>
      </c>
      <c r="C124" s="1" t="s">
        <v>319</v>
      </c>
      <c r="D124" s="6">
        <f t="shared" si="1"/>
        <v>11929.689932441448</v>
      </c>
      <c r="E124" s="6">
        <v>301.26097764686693</v>
      </c>
      <c r="F124" s="6">
        <v>5433.00583662395</v>
      </c>
      <c r="G124" s="6">
        <v>144.53699905605828</v>
      </c>
      <c r="H124" s="6">
        <v>64.142075584527262</v>
      </c>
      <c r="I124" s="6">
        <v>217.17578567086579</v>
      </c>
      <c r="J124" s="6">
        <v>108.92148480550352</v>
      </c>
      <c r="K124" s="6">
        <v>107.27724705079987</v>
      </c>
      <c r="L124" s="6">
        <v>283.64707452197507</v>
      </c>
      <c r="M124" s="6">
        <v>374.87533544525877</v>
      </c>
      <c r="N124" s="6">
        <v>1847.2235263883604</v>
      </c>
      <c r="O124" s="6">
        <v>392.2619018201766</v>
      </c>
      <c r="P124" s="6">
        <v>2655.3616878271055</v>
      </c>
    </row>
    <row r="125" spans="1:16" x14ac:dyDescent="0.25">
      <c r="A125" s="1" t="s">
        <v>161</v>
      </c>
      <c r="B125" s="1" t="s">
        <v>289</v>
      </c>
      <c r="C125" s="1" t="s">
        <v>320</v>
      </c>
      <c r="D125" s="6">
        <f t="shared" si="1"/>
        <v>11387.623490805217</v>
      </c>
      <c r="E125" s="6">
        <v>26.976717751540701</v>
      </c>
      <c r="F125" s="6">
        <v>4557.6041671814692</v>
      </c>
      <c r="G125" s="6">
        <v>124.49751165100844</v>
      </c>
      <c r="H125" s="6">
        <v>94.657339270446712</v>
      </c>
      <c r="I125" s="6">
        <v>174.44561956677524</v>
      </c>
      <c r="J125" s="6">
        <v>5.6458587645730267</v>
      </c>
      <c r="K125" s="6">
        <v>80.634368374492809</v>
      </c>
      <c r="L125" s="6">
        <v>292.71706953045077</v>
      </c>
      <c r="M125" s="6">
        <v>326.84896438226178</v>
      </c>
      <c r="N125" s="6">
        <v>1666.1769866019581</v>
      </c>
      <c r="O125" s="6">
        <v>351.65486327671329</v>
      </c>
      <c r="P125" s="6">
        <v>3685.7640244535269</v>
      </c>
    </row>
    <row r="126" spans="1:16" x14ac:dyDescent="0.25">
      <c r="A126" s="1" t="s">
        <v>170</v>
      </c>
      <c r="B126" s="1" t="s">
        <v>289</v>
      </c>
      <c r="C126" s="1" t="s">
        <v>321</v>
      </c>
      <c r="D126" s="6">
        <f t="shared" si="1"/>
        <v>26208.331644781385</v>
      </c>
      <c r="E126" s="6">
        <v>314.62417775757007</v>
      </c>
      <c r="F126" s="6">
        <v>15413.204311490883</v>
      </c>
      <c r="G126" s="6">
        <v>25.957408954102686</v>
      </c>
      <c r="H126" s="6">
        <v>45.416446331229643</v>
      </c>
      <c r="I126" s="6">
        <v>147.14791220847769</v>
      </c>
      <c r="J126" s="6">
        <v>57.763302906450924</v>
      </c>
      <c r="K126" s="6">
        <v>62.702935115126294</v>
      </c>
      <c r="L126" s="6">
        <v>138.9697197333241</v>
      </c>
      <c r="M126" s="6">
        <v>162.67674196784668</v>
      </c>
      <c r="N126" s="6">
        <v>3215.5342660729552</v>
      </c>
      <c r="O126" s="6">
        <v>3428.1544209584713</v>
      </c>
      <c r="P126" s="6">
        <v>3196.1800012849467</v>
      </c>
    </row>
    <row r="127" spans="1:16" x14ac:dyDescent="0.25">
      <c r="A127" s="1" t="s">
        <v>141</v>
      </c>
      <c r="B127" s="1" t="s">
        <v>289</v>
      </c>
      <c r="C127" s="1" t="s">
        <v>322</v>
      </c>
      <c r="D127" s="6">
        <f t="shared" si="1"/>
        <v>14121.479616295106</v>
      </c>
      <c r="E127" s="6">
        <v>352.76041177604361</v>
      </c>
      <c r="F127" s="6">
        <v>8299.5262994024997</v>
      </c>
      <c r="G127" s="6">
        <v>65.497694508829071</v>
      </c>
      <c r="H127" s="6">
        <v>61.574900045961556</v>
      </c>
      <c r="I127" s="6">
        <v>333.17485655545283</v>
      </c>
      <c r="J127" s="6">
        <v>270.20232970747691</v>
      </c>
      <c r="K127" s="6">
        <v>12.091102731500472</v>
      </c>
      <c r="L127" s="6">
        <v>64.987175242039498</v>
      </c>
      <c r="M127" s="6">
        <v>425.14270323164129</v>
      </c>
      <c r="N127" s="6">
        <v>2234.3841892232495</v>
      </c>
      <c r="O127" s="6">
        <v>167.19926066135224</v>
      </c>
      <c r="P127" s="6">
        <v>1834.9386932090558</v>
      </c>
    </row>
    <row r="128" spans="1:16" x14ac:dyDescent="0.25">
      <c r="A128" s="1" t="s">
        <v>112</v>
      </c>
      <c r="B128" s="1" t="s">
        <v>289</v>
      </c>
      <c r="C128" s="1" t="s">
        <v>323</v>
      </c>
      <c r="D128" s="6">
        <f t="shared" si="1"/>
        <v>24198.296704111337</v>
      </c>
      <c r="E128" s="6">
        <v>834.92436110960102</v>
      </c>
      <c r="F128" s="6">
        <v>12794.010665058835</v>
      </c>
      <c r="G128" s="6">
        <v>76.002134988608447</v>
      </c>
      <c r="H128" s="6">
        <v>79.874025787894809</v>
      </c>
      <c r="I128" s="6">
        <v>229.73564689660626</v>
      </c>
      <c r="J128" s="6">
        <v>79.512758039566478</v>
      </c>
      <c r="K128" s="6">
        <v>20.6713353068799</v>
      </c>
      <c r="L128" s="6">
        <v>131.24002312904327</v>
      </c>
      <c r="M128" s="6">
        <v>428.28662222068465</v>
      </c>
      <c r="N128" s="6">
        <v>4571.2928047918631</v>
      </c>
      <c r="O128" s="6">
        <v>373.0914832734515</v>
      </c>
      <c r="P128" s="6">
        <v>4579.6548435083005</v>
      </c>
    </row>
    <row r="129" spans="1:16" x14ac:dyDescent="0.25">
      <c r="A129" s="1" t="s">
        <v>173</v>
      </c>
      <c r="B129" s="1" t="s">
        <v>289</v>
      </c>
      <c r="C129" s="1" t="s">
        <v>271</v>
      </c>
      <c r="D129" s="6">
        <f t="shared" si="1"/>
        <v>10803.151579249097</v>
      </c>
      <c r="E129" s="6">
        <v>129.31383838333917</v>
      </c>
      <c r="F129" s="6">
        <v>6510.1043772208577</v>
      </c>
      <c r="G129" s="6">
        <v>85.059774738933399</v>
      </c>
      <c r="H129" s="6">
        <v>38.544451747774815</v>
      </c>
      <c r="I129" s="6">
        <v>143.64667915371425</v>
      </c>
      <c r="J129" s="6">
        <v>31.566449049386438</v>
      </c>
      <c r="K129" s="6">
        <v>55.565796691756077</v>
      </c>
      <c r="L129" s="6">
        <v>556.52258788295126</v>
      </c>
      <c r="M129" s="6">
        <v>400.64790973742606</v>
      </c>
      <c r="N129" s="6">
        <v>986.03139223990945</v>
      </c>
      <c r="O129" s="6">
        <v>86.521895988494776</v>
      </c>
      <c r="P129" s="6">
        <v>1779.6264264145534</v>
      </c>
    </row>
    <row r="130" spans="1:16" x14ac:dyDescent="0.25">
      <c r="A130" s="1" t="s">
        <v>139</v>
      </c>
      <c r="B130" s="1" t="s">
        <v>289</v>
      </c>
      <c r="C130" s="1" t="s">
        <v>324</v>
      </c>
      <c r="D130" s="6">
        <f t="shared" si="1"/>
        <v>40568.417736220174</v>
      </c>
      <c r="E130" s="6">
        <v>620.73805370089406</v>
      </c>
      <c r="F130" s="6">
        <v>19946.806907083515</v>
      </c>
      <c r="G130" s="6">
        <v>998.45954641376272</v>
      </c>
      <c r="H130" s="6">
        <v>1021.8500269344628</v>
      </c>
      <c r="I130" s="6">
        <v>1712.2344237260493</v>
      </c>
      <c r="J130" s="6">
        <v>6094.1950055104453</v>
      </c>
      <c r="K130" s="6">
        <v>459.34947094784599</v>
      </c>
      <c r="L130" s="6">
        <v>1662.4662083689575</v>
      </c>
      <c r="M130" s="6">
        <v>4464.9963181330713</v>
      </c>
      <c r="N130" s="6">
        <v>3220.4736511764677</v>
      </c>
      <c r="O130" s="6">
        <v>366.84812422470753</v>
      </c>
      <c r="P130" s="6">
        <v>0</v>
      </c>
    </row>
    <row r="131" spans="1:16" x14ac:dyDescent="0.25">
      <c r="A131" s="1" t="s">
        <v>138</v>
      </c>
      <c r="B131" s="1" t="s">
        <v>289</v>
      </c>
      <c r="C131" s="1" t="s">
        <v>325</v>
      </c>
      <c r="D131" s="6">
        <f t="shared" ref="D131:D194" si="2">SUM(E131:P131)</f>
        <v>33796.86299995552</v>
      </c>
      <c r="E131" s="6">
        <v>165.25157776646586</v>
      </c>
      <c r="F131" s="6">
        <v>23251.851064776147</v>
      </c>
      <c r="G131" s="6">
        <v>68.055727156363204</v>
      </c>
      <c r="H131" s="6">
        <v>111.54500032123671</v>
      </c>
      <c r="I131" s="6">
        <v>432.08388726074043</v>
      </c>
      <c r="J131" s="6">
        <v>1728.1531854326563</v>
      </c>
      <c r="K131" s="6">
        <v>2.0497373272117145</v>
      </c>
      <c r="L131" s="6">
        <v>149.96342843587374</v>
      </c>
      <c r="M131" s="6">
        <v>606.07038543463329</v>
      </c>
      <c r="N131" s="6">
        <v>6607.7460055450392</v>
      </c>
      <c r="O131" s="6">
        <v>674.09300049915237</v>
      </c>
      <c r="P131" s="6">
        <v>0</v>
      </c>
    </row>
    <row r="132" spans="1:16" x14ac:dyDescent="0.25">
      <c r="A132" s="1" t="s">
        <v>179</v>
      </c>
      <c r="B132" s="1" t="s">
        <v>289</v>
      </c>
      <c r="C132" s="1" t="s">
        <v>237</v>
      </c>
      <c r="D132" s="6">
        <f t="shared" si="2"/>
        <v>24174.973436194978</v>
      </c>
      <c r="E132" s="6">
        <v>1000.1354136293323</v>
      </c>
      <c r="F132" s="6">
        <v>16582.232891674037</v>
      </c>
      <c r="G132" s="6">
        <v>143.04646071275013</v>
      </c>
      <c r="H132" s="6">
        <v>192.68099217665053</v>
      </c>
      <c r="I132" s="6">
        <v>215.40478296753531</v>
      </c>
      <c r="J132" s="6">
        <v>4897.4777976011028</v>
      </c>
      <c r="K132" s="6">
        <v>20.974533341899644</v>
      </c>
      <c r="L132" s="6">
        <v>321.01407016798208</v>
      </c>
      <c r="M132" s="6">
        <v>498.60657398575682</v>
      </c>
      <c r="N132" s="6">
        <v>260.06805276189442</v>
      </c>
      <c r="O132" s="6">
        <v>43.331867176032773</v>
      </c>
      <c r="P132" s="6">
        <v>0</v>
      </c>
    </row>
    <row r="133" spans="1:16" x14ac:dyDescent="0.25">
      <c r="A133" s="1" t="s">
        <v>191</v>
      </c>
      <c r="B133" s="1" t="s">
        <v>289</v>
      </c>
      <c r="C133" s="1" t="s">
        <v>326</v>
      </c>
      <c r="D133" s="6">
        <f t="shared" si="2"/>
        <v>8104.0495594114946</v>
      </c>
      <c r="E133" s="6">
        <v>166.63635510000344</v>
      </c>
      <c r="F133" s="6">
        <v>2828.635534710862</v>
      </c>
      <c r="G133" s="6">
        <v>100.42502088038627</v>
      </c>
      <c r="H133" s="6">
        <v>60.687051195247669</v>
      </c>
      <c r="I133" s="6">
        <v>142.33405652777708</v>
      </c>
      <c r="J133" s="6">
        <v>48.289290956445242</v>
      </c>
      <c r="K133" s="6">
        <v>57.79666210345799</v>
      </c>
      <c r="L133" s="6">
        <v>437.16189836070436</v>
      </c>
      <c r="M133" s="6">
        <v>770.61672506585353</v>
      </c>
      <c r="N133" s="6">
        <v>18.088592143044234</v>
      </c>
      <c r="O133" s="6">
        <v>520.60609954384381</v>
      </c>
      <c r="P133" s="6">
        <v>2952.7722728238682</v>
      </c>
    </row>
    <row r="134" spans="1:16" x14ac:dyDescent="0.25">
      <c r="A134" s="1" t="s">
        <v>153</v>
      </c>
      <c r="B134" s="1" t="s">
        <v>289</v>
      </c>
      <c r="C134" s="1" t="s">
        <v>327</v>
      </c>
      <c r="D134" s="6">
        <f t="shared" si="2"/>
        <v>10532.725619369092</v>
      </c>
      <c r="E134" s="6">
        <v>107.91576679203135</v>
      </c>
      <c r="F134" s="6">
        <v>6126.4691637467067</v>
      </c>
      <c r="G134" s="6">
        <v>64.70201588391987</v>
      </c>
      <c r="H134" s="6">
        <v>20.364430694414928</v>
      </c>
      <c r="I134" s="6">
        <v>82.522498925092535</v>
      </c>
      <c r="J134" s="6">
        <v>28.856940936923934</v>
      </c>
      <c r="K134" s="6">
        <v>35.645661080442615</v>
      </c>
      <c r="L134" s="6">
        <v>304.84326119509939</v>
      </c>
      <c r="M134" s="6">
        <v>323.37861947287524</v>
      </c>
      <c r="N134" s="6">
        <v>1385.4524248429645</v>
      </c>
      <c r="O134" s="6">
        <v>48.134356019234666</v>
      </c>
      <c r="P134" s="6">
        <v>2004.4404797793845</v>
      </c>
    </row>
    <row r="135" spans="1:16" x14ac:dyDescent="0.25">
      <c r="A135" s="1" t="s">
        <v>189</v>
      </c>
      <c r="B135" s="1" t="s">
        <v>289</v>
      </c>
      <c r="C135" s="1" t="s">
        <v>220</v>
      </c>
      <c r="D135" s="6">
        <f t="shared" si="2"/>
        <v>1944.3452454495584</v>
      </c>
      <c r="E135" s="6">
        <v>11.518312963631061</v>
      </c>
      <c r="F135" s="6">
        <v>1741.5349184305855</v>
      </c>
      <c r="G135" s="6">
        <v>12.633004353992972</v>
      </c>
      <c r="H135" s="6">
        <v>18.365349925621345</v>
      </c>
      <c r="I135" s="6">
        <v>32.766638826151635</v>
      </c>
      <c r="J135" s="6">
        <v>26.096529160880287</v>
      </c>
      <c r="K135" s="6">
        <v>4.3092669378233985</v>
      </c>
      <c r="L135" s="6">
        <v>14.311589726355741</v>
      </c>
      <c r="M135" s="6">
        <v>82.492599200367692</v>
      </c>
      <c r="N135" s="6">
        <v>0.30468066599783533</v>
      </c>
      <c r="O135" s="6">
        <v>1.2355258150763802E-2</v>
      </c>
      <c r="P135" s="6">
        <v>0</v>
      </c>
    </row>
    <row r="136" spans="1:16" x14ac:dyDescent="0.25">
      <c r="A136" s="1" t="s">
        <v>147</v>
      </c>
      <c r="B136" s="1" t="s">
        <v>289</v>
      </c>
      <c r="C136" s="1" t="s">
        <v>328</v>
      </c>
      <c r="D136" s="6">
        <f t="shared" si="2"/>
        <v>36889.300346441436</v>
      </c>
      <c r="E136" s="6">
        <v>273.90075268232653</v>
      </c>
      <c r="F136" s="6">
        <v>28871.196680883448</v>
      </c>
      <c r="G136" s="6">
        <v>217.89832116752245</v>
      </c>
      <c r="H136" s="6">
        <v>394.20612524278079</v>
      </c>
      <c r="I136" s="6">
        <v>267.11178543364485</v>
      </c>
      <c r="J136" s="6">
        <v>3924.0645834054058</v>
      </c>
      <c r="K136" s="6">
        <v>259.172049440801</v>
      </c>
      <c r="L136" s="6">
        <v>516.1851410723375</v>
      </c>
      <c r="M136" s="6">
        <v>1257.7143760841739</v>
      </c>
      <c r="N136" s="6">
        <v>623.89284531711007</v>
      </c>
      <c r="O136" s="6">
        <v>283.95768571188523</v>
      </c>
      <c r="P136" s="6">
        <v>0</v>
      </c>
    </row>
    <row r="137" spans="1:16" x14ac:dyDescent="0.25">
      <c r="A137" s="1" t="s">
        <v>136</v>
      </c>
      <c r="B137" s="1" t="s">
        <v>289</v>
      </c>
      <c r="C137" s="1" t="s">
        <v>329</v>
      </c>
      <c r="D137" s="6">
        <f t="shared" si="2"/>
        <v>17321.333577143763</v>
      </c>
      <c r="E137" s="6">
        <v>143.33334980701088</v>
      </c>
      <c r="F137" s="6">
        <v>8722.6335974063841</v>
      </c>
      <c r="G137" s="6">
        <v>98.388380126814369</v>
      </c>
      <c r="H137" s="6">
        <v>125.70832694978328</v>
      </c>
      <c r="I137" s="6">
        <v>240.30458182393261</v>
      </c>
      <c r="J137" s="6">
        <v>26.354259845905219</v>
      </c>
      <c r="K137" s="6">
        <v>89.393505087895306</v>
      </c>
      <c r="L137" s="6">
        <v>291.83737515011637</v>
      </c>
      <c r="M137" s="6">
        <v>224.59264713876931</v>
      </c>
      <c r="N137" s="6">
        <v>3542.4576091092845</v>
      </c>
      <c r="O137" s="6">
        <v>431.10485660487387</v>
      </c>
      <c r="P137" s="6">
        <v>3385.2250880929905</v>
      </c>
    </row>
    <row r="138" spans="1:16" x14ac:dyDescent="0.25">
      <c r="A138" s="1" t="s">
        <v>192</v>
      </c>
      <c r="B138" s="1" t="s">
        <v>289</v>
      </c>
      <c r="C138" s="1" t="s">
        <v>330</v>
      </c>
      <c r="D138" s="6">
        <f t="shared" si="2"/>
        <v>9459.3027680720388</v>
      </c>
      <c r="E138" s="6">
        <v>1120.3748091112616</v>
      </c>
      <c r="F138" s="6">
        <v>4029.0081692966892</v>
      </c>
      <c r="G138" s="6">
        <v>113.92981224949713</v>
      </c>
      <c r="H138" s="6">
        <v>105.61447640887009</v>
      </c>
      <c r="I138" s="6">
        <v>425.65445802424597</v>
      </c>
      <c r="J138" s="6">
        <v>17.20543829042764</v>
      </c>
      <c r="K138" s="6">
        <v>56.982944801648685</v>
      </c>
      <c r="L138" s="6">
        <v>351.27407422050675</v>
      </c>
      <c r="M138" s="6">
        <v>693.57699549774395</v>
      </c>
      <c r="N138" s="6">
        <v>129.20437079612341</v>
      </c>
      <c r="O138" s="6">
        <v>428.35111666823167</v>
      </c>
      <c r="P138" s="6">
        <v>1988.1261027067899</v>
      </c>
    </row>
    <row r="139" spans="1:16" x14ac:dyDescent="0.25">
      <c r="A139" s="1" t="s">
        <v>130</v>
      </c>
      <c r="B139" s="1" t="s">
        <v>289</v>
      </c>
      <c r="C139" s="1" t="s">
        <v>278</v>
      </c>
      <c r="D139" s="6">
        <f t="shared" si="2"/>
        <v>14805.908531552857</v>
      </c>
      <c r="E139" s="6">
        <v>277.73755454846474</v>
      </c>
      <c r="F139" s="6">
        <v>8949.5942533223279</v>
      </c>
      <c r="G139" s="6">
        <v>198.02686527332301</v>
      </c>
      <c r="H139" s="6">
        <v>44.022526106660472</v>
      </c>
      <c r="I139" s="6">
        <v>211.92999016521452</v>
      </c>
      <c r="J139" s="6">
        <v>24.46489376949042</v>
      </c>
      <c r="K139" s="6">
        <v>85.21767493810016</v>
      </c>
      <c r="L139" s="6">
        <v>841.30066273604723</v>
      </c>
      <c r="M139" s="6">
        <v>679.9995552107066</v>
      </c>
      <c r="N139" s="6">
        <v>1190.9641055040204</v>
      </c>
      <c r="O139" s="6">
        <v>160.79108246887711</v>
      </c>
      <c r="P139" s="6">
        <v>2141.8593675096245</v>
      </c>
    </row>
    <row r="140" spans="1:16" x14ac:dyDescent="0.25">
      <c r="A140" s="1" t="s">
        <v>182</v>
      </c>
      <c r="B140" s="1" t="s">
        <v>289</v>
      </c>
      <c r="C140" s="1" t="s">
        <v>331</v>
      </c>
      <c r="D140" s="6">
        <f t="shared" si="2"/>
        <v>11205.267787865159</v>
      </c>
      <c r="E140" s="6">
        <v>28.0427294247886</v>
      </c>
      <c r="F140" s="6">
        <v>7432.0287828093878</v>
      </c>
      <c r="G140" s="6">
        <v>10.191605343402045</v>
      </c>
      <c r="H140" s="6">
        <v>32.542267338133762</v>
      </c>
      <c r="I140" s="6">
        <v>44.492273021552514</v>
      </c>
      <c r="J140" s="6">
        <v>308.36401555774103</v>
      </c>
      <c r="K140" s="6">
        <v>7.8193957784553945</v>
      </c>
      <c r="L140" s="6">
        <v>23.889880055153871</v>
      </c>
      <c r="M140" s="6">
        <v>108.28766006236934</v>
      </c>
      <c r="N140" s="6">
        <v>3093.0257038790569</v>
      </c>
      <c r="O140" s="6">
        <v>116.58347459511819</v>
      </c>
      <c r="P140" s="6">
        <v>0</v>
      </c>
    </row>
    <row r="141" spans="1:16" x14ac:dyDescent="0.25">
      <c r="A141" s="1" t="s">
        <v>195</v>
      </c>
      <c r="B141" s="1" t="s">
        <v>289</v>
      </c>
      <c r="C141" s="1" t="s">
        <v>332</v>
      </c>
      <c r="D141" s="6">
        <f t="shared" si="2"/>
        <v>24383.035736348669</v>
      </c>
      <c r="E141" s="6">
        <v>880.52588920792903</v>
      </c>
      <c r="F141" s="6">
        <v>16056.248301152003</v>
      </c>
      <c r="G141" s="6">
        <v>152.22419357230049</v>
      </c>
      <c r="H141" s="6">
        <v>174.69000657299733</v>
      </c>
      <c r="I141" s="6">
        <v>233.97028807519902</v>
      </c>
      <c r="J141" s="6">
        <v>3730.6521599462299</v>
      </c>
      <c r="K141" s="6">
        <v>11.117261284057269</v>
      </c>
      <c r="L141" s="6">
        <v>159.84590522034367</v>
      </c>
      <c r="M141" s="6">
        <v>838.83875399692602</v>
      </c>
      <c r="N141" s="6">
        <v>1337.4510114014322</v>
      </c>
      <c r="O141" s="6">
        <v>807.47196591925592</v>
      </c>
      <c r="P141" s="6">
        <v>0</v>
      </c>
    </row>
    <row r="142" spans="1:16" x14ac:dyDescent="0.25">
      <c r="A142" s="1" t="s">
        <v>132</v>
      </c>
      <c r="B142" s="1" t="s">
        <v>289</v>
      </c>
      <c r="C142" s="1" t="s">
        <v>333</v>
      </c>
      <c r="D142" s="6">
        <f t="shared" si="2"/>
        <v>24003.994207854976</v>
      </c>
      <c r="E142" s="6">
        <v>484.42545578547316</v>
      </c>
      <c r="F142" s="6">
        <v>16235.516672185347</v>
      </c>
      <c r="G142" s="6">
        <v>593.82162960912899</v>
      </c>
      <c r="H142" s="6">
        <v>550.5977473893339</v>
      </c>
      <c r="I142" s="6">
        <v>304.86673618558586</v>
      </c>
      <c r="J142" s="6">
        <v>4096.6692695077172</v>
      </c>
      <c r="K142" s="6">
        <v>163.6577494650173</v>
      </c>
      <c r="L142" s="6">
        <v>407.7502063328111</v>
      </c>
      <c r="M142" s="6">
        <v>1115.480644252581</v>
      </c>
      <c r="N142" s="6">
        <v>32.011732553139964</v>
      </c>
      <c r="O142" s="6">
        <v>19.196364588841718</v>
      </c>
      <c r="P142" s="6">
        <v>0</v>
      </c>
    </row>
    <row r="143" spans="1:16" x14ac:dyDescent="0.25">
      <c r="A143" s="1" t="s">
        <v>157</v>
      </c>
      <c r="B143" s="1" t="s">
        <v>289</v>
      </c>
      <c r="C143" s="1" t="s">
        <v>334</v>
      </c>
      <c r="D143" s="6">
        <f t="shared" si="2"/>
        <v>17609.298320179103</v>
      </c>
      <c r="E143" s="6">
        <v>146.36236489525211</v>
      </c>
      <c r="F143" s="6">
        <v>10609.651680562214</v>
      </c>
      <c r="G143" s="6">
        <v>53.989759962044644</v>
      </c>
      <c r="H143" s="6">
        <v>51.026969057491485</v>
      </c>
      <c r="I143" s="6">
        <v>137.75247970031086</v>
      </c>
      <c r="J143" s="6">
        <v>387.97339171604648</v>
      </c>
      <c r="K143" s="6">
        <v>3.5901909134489456</v>
      </c>
      <c r="L143" s="6">
        <v>59.280775712527735</v>
      </c>
      <c r="M143" s="6">
        <v>353.43846834335756</v>
      </c>
      <c r="N143" s="6">
        <v>4578.0251849582146</v>
      </c>
      <c r="O143" s="6">
        <v>1228.2070543581938</v>
      </c>
      <c r="P143" s="6">
        <v>0</v>
      </c>
    </row>
    <row r="144" spans="1:16" x14ac:dyDescent="0.25">
      <c r="A144" s="1" t="s">
        <v>128</v>
      </c>
      <c r="B144" s="1" t="s">
        <v>289</v>
      </c>
      <c r="C144" s="1" t="s">
        <v>335</v>
      </c>
      <c r="D144" s="6">
        <f t="shared" si="2"/>
        <v>23384.88457717836</v>
      </c>
      <c r="E144" s="6">
        <v>72.160143914046941</v>
      </c>
      <c r="F144" s="6">
        <v>16067.040619146695</v>
      </c>
      <c r="G144" s="6">
        <v>46.303800971617498</v>
      </c>
      <c r="H144" s="6">
        <v>74.410777738790074</v>
      </c>
      <c r="I144" s="6">
        <v>218.26700207074126</v>
      </c>
      <c r="J144" s="6">
        <v>1078.7534038736205</v>
      </c>
      <c r="K144" s="6">
        <v>24.456245088784883</v>
      </c>
      <c r="L144" s="6">
        <v>33.984867279816946</v>
      </c>
      <c r="M144" s="6">
        <v>246.56424981343559</v>
      </c>
      <c r="N144" s="6">
        <v>5134.3283434564082</v>
      </c>
      <c r="O144" s="6">
        <v>388.61512382439719</v>
      </c>
      <c r="P144" s="6">
        <v>0</v>
      </c>
    </row>
    <row r="145" spans="1:16" x14ac:dyDescent="0.25">
      <c r="A145" s="1" t="s">
        <v>131</v>
      </c>
      <c r="B145" s="1" t="s">
        <v>289</v>
      </c>
      <c r="C145" s="1" t="s">
        <v>336</v>
      </c>
      <c r="D145" s="6">
        <f t="shared" si="2"/>
        <v>10130.755449904369</v>
      </c>
      <c r="E145" s="6">
        <v>218.14913290798296</v>
      </c>
      <c r="F145" s="6">
        <v>4525.1859466351689</v>
      </c>
      <c r="G145" s="6">
        <v>60.748333275675463</v>
      </c>
      <c r="H145" s="6">
        <v>62.007086976075279</v>
      </c>
      <c r="I145" s="6">
        <v>212.7437074670238</v>
      </c>
      <c r="J145" s="6">
        <v>43.927143513736574</v>
      </c>
      <c r="K145" s="6">
        <v>53.3339428594021</v>
      </c>
      <c r="L145" s="6">
        <v>350.29504356464025</v>
      </c>
      <c r="M145" s="6">
        <v>272.95532832863012</v>
      </c>
      <c r="N145" s="6">
        <v>1278.7385775638395</v>
      </c>
      <c r="O145" s="6">
        <v>1204.5828123532813</v>
      </c>
      <c r="P145" s="6">
        <v>1848.0883944589139</v>
      </c>
    </row>
    <row r="146" spans="1:16" x14ac:dyDescent="0.25">
      <c r="A146" s="1" t="s">
        <v>135</v>
      </c>
      <c r="B146" s="1" t="s">
        <v>289</v>
      </c>
      <c r="C146" s="1" t="s">
        <v>337</v>
      </c>
      <c r="D146" s="6">
        <f t="shared" si="2"/>
        <v>26462.208971894255</v>
      </c>
      <c r="E146" s="6">
        <v>403.00010378416846</v>
      </c>
      <c r="F146" s="6">
        <v>12647.674987521188</v>
      </c>
      <c r="G146" s="6">
        <v>765.60518525474072</v>
      </c>
      <c r="H146" s="6">
        <v>675.12293481860013</v>
      </c>
      <c r="I146" s="6">
        <v>1300.5878631828134</v>
      </c>
      <c r="J146" s="6">
        <v>858.24169850204851</v>
      </c>
      <c r="K146" s="6">
        <v>117.64923916320308</v>
      </c>
      <c r="L146" s="6">
        <v>859.57211269972277</v>
      </c>
      <c r="M146" s="6">
        <v>2714.6644558991416</v>
      </c>
      <c r="N146" s="6">
        <v>4625.4997701921984</v>
      </c>
      <c r="O146" s="6">
        <v>912.31201474723605</v>
      </c>
      <c r="P146" s="6">
        <v>582.27860612919642</v>
      </c>
    </row>
    <row r="147" spans="1:16" x14ac:dyDescent="0.25">
      <c r="A147" s="1" t="s">
        <v>185</v>
      </c>
      <c r="B147" s="1" t="s">
        <v>289</v>
      </c>
      <c r="C147" s="1" t="s">
        <v>338</v>
      </c>
      <c r="D147" s="6">
        <f t="shared" si="2"/>
        <v>19794.476952501445</v>
      </c>
      <c r="E147" s="6">
        <v>104.12270253974687</v>
      </c>
      <c r="F147" s="6">
        <v>15090.561076983142</v>
      </c>
      <c r="G147" s="6">
        <v>74.627241861591457</v>
      </c>
      <c r="H147" s="6">
        <v>258.69884305362677</v>
      </c>
      <c r="I147" s="6">
        <v>153.45156491699737</v>
      </c>
      <c r="J147" s="6">
        <v>3218.0072945444122</v>
      </c>
      <c r="K147" s="6">
        <v>33.303104135057794</v>
      </c>
      <c r="L147" s="6">
        <v>202.37715166820695</v>
      </c>
      <c r="M147" s="6">
        <v>492.91846023830823</v>
      </c>
      <c r="N147" s="6">
        <v>144.71145530114705</v>
      </c>
      <c r="O147" s="6">
        <v>21.698057259208372</v>
      </c>
      <c r="P147" s="6">
        <v>0</v>
      </c>
    </row>
    <row r="148" spans="1:16" x14ac:dyDescent="0.25">
      <c r="A148" s="1" t="s">
        <v>142</v>
      </c>
      <c r="B148" s="1" t="s">
        <v>289</v>
      </c>
      <c r="C148" s="1" t="s">
        <v>339</v>
      </c>
      <c r="D148" s="6">
        <f t="shared" si="2"/>
        <v>15371.938737687982</v>
      </c>
      <c r="E148" s="6">
        <v>297.87884928067689</v>
      </c>
      <c r="F148" s="6">
        <v>8440.0762566533067</v>
      </c>
      <c r="G148" s="6">
        <v>45.872108251829815</v>
      </c>
      <c r="H148" s="6">
        <v>45.140429864141581</v>
      </c>
      <c r="I148" s="6">
        <v>200.48284348853184</v>
      </c>
      <c r="J148" s="6">
        <v>36.516212569745434</v>
      </c>
      <c r="K148" s="6">
        <v>15.542173438171817</v>
      </c>
      <c r="L148" s="6">
        <v>116.74434005624113</v>
      </c>
      <c r="M148" s="6">
        <v>278.95899536924924</v>
      </c>
      <c r="N148" s="6">
        <v>2137.4769574435486</v>
      </c>
      <c r="O148" s="6">
        <v>291.10742649856923</v>
      </c>
      <c r="P148" s="6">
        <v>3466.1421447739726</v>
      </c>
    </row>
    <row r="149" spans="1:16" x14ac:dyDescent="0.25">
      <c r="A149" s="1" t="s">
        <v>144</v>
      </c>
      <c r="B149" s="1" t="s">
        <v>289</v>
      </c>
      <c r="C149" s="1" t="s">
        <v>340</v>
      </c>
      <c r="D149" s="6">
        <f t="shared" si="2"/>
        <v>1725.6574232862022</v>
      </c>
      <c r="E149" s="6">
        <v>4.6648512674023808</v>
      </c>
      <c r="F149" s="6">
        <v>1075.9583973747547</v>
      </c>
      <c r="G149" s="6">
        <v>12.946827911022373</v>
      </c>
      <c r="H149" s="6">
        <v>33.127659469316953</v>
      </c>
      <c r="I149" s="6">
        <v>31.683576896655676</v>
      </c>
      <c r="J149" s="6">
        <v>392.86212026114072</v>
      </c>
      <c r="K149" s="6">
        <v>4.4545647736763812</v>
      </c>
      <c r="L149" s="6">
        <v>11.482235609830832</v>
      </c>
      <c r="M149" s="6">
        <v>157.96642335044947</v>
      </c>
      <c r="N149" s="6">
        <v>0</v>
      </c>
      <c r="O149" s="6">
        <v>0.51076637195257557</v>
      </c>
      <c r="P149" s="6">
        <v>0</v>
      </c>
    </row>
    <row r="150" spans="1:16" x14ac:dyDescent="0.25">
      <c r="A150" s="1" t="s">
        <v>190</v>
      </c>
      <c r="B150" s="1" t="s">
        <v>289</v>
      </c>
      <c r="C150" s="1" t="s">
        <v>341</v>
      </c>
      <c r="D150" s="6">
        <f t="shared" si="2"/>
        <v>48469.222557736117</v>
      </c>
      <c r="E150" s="6">
        <v>549.01330908407999</v>
      </c>
      <c r="F150" s="6">
        <v>34053.801218722663</v>
      </c>
      <c r="G150" s="6">
        <v>504.75331491576185</v>
      </c>
      <c r="H150" s="6">
        <v>1046.845455488947</v>
      </c>
      <c r="I150" s="6">
        <v>660.76661905773858</v>
      </c>
      <c r="J150" s="6">
        <v>8276.2092091152153</v>
      </c>
      <c r="K150" s="6">
        <v>471.55078258205123</v>
      </c>
      <c r="L150" s="6">
        <v>461.12195628215454</v>
      </c>
      <c r="M150" s="6">
        <v>2173.2778005663649</v>
      </c>
      <c r="N150" s="6">
        <v>211.31346278349139</v>
      </c>
      <c r="O150" s="6">
        <v>60.569429137652399</v>
      </c>
      <c r="P150" s="6">
        <v>0</v>
      </c>
    </row>
    <row r="151" spans="1:16" x14ac:dyDescent="0.25">
      <c r="A151" s="1" t="s">
        <v>154</v>
      </c>
      <c r="B151" s="1" t="s">
        <v>289</v>
      </c>
      <c r="C151" s="1" t="s">
        <v>342</v>
      </c>
      <c r="D151" s="6">
        <f t="shared" si="2"/>
        <v>68768.369056503056</v>
      </c>
      <c r="E151" s="6">
        <v>5013.1627978234974</v>
      </c>
      <c r="F151" s="6">
        <v>38504.490395022309</v>
      </c>
      <c r="G151" s="6">
        <v>1802.0129186579225</v>
      </c>
      <c r="H151" s="6">
        <v>1471.5690683641144</v>
      </c>
      <c r="I151" s="6">
        <v>1520.2015883919878</v>
      </c>
      <c r="J151" s="6">
        <v>12318.768872656825</v>
      </c>
      <c r="K151" s="6">
        <v>379.73292873981308</v>
      </c>
      <c r="L151" s="6">
        <v>989.58772974602527</v>
      </c>
      <c r="M151" s="6">
        <v>6487.803136258729</v>
      </c>
      <c r="N151" s="6">
        <v>165.8592093623204</v>
      </c>
      <c r="O151" s="6">
        <v>115.18041147951745</v>
      </c>
      <c r="P151" s="6">
        <v>0</v>
      </c>
    </row>
    <row r="152" spans="1:16" x14ac:dyDescent="0.25">
      <c r="A152" s="1" t="s">
        <v>23</v>
      </c>
      <c r="B152" s="1" t="s">
        <v>289</v>
      </c>
      <c r="C152" s="1" t="s">
        <v>343</v>
      </c>
      <c r="D152" s="6">
        <f t="shared" si="2"/>
        <v>41692.417083862543</v>
      </c>
      <c r="E152" s="6">
        <v>2136.4015557741063</v>
      </c>
      <c r="F152" s="6">
        <v>26642.518149874224</v>
      </c>
      <c r="G152" s="6">
        <v>851.69489431312172</v>
      </c>
      <c r="H152" s="6">
        <v>945.18515589864728</v>
      </c>
      <c r="I152" s="6">
        <v>667.01788547169906</v>
      </c>
      <c r="J152" s="6">
        <v>7411.5202898049347</v>
      </c>
      <c r="K152" s="6">
        <v>202.86691410130322</v>
      </c>
      <c r="L152" s="6">
        <v>590.01917536064991</v>
      </c>
      <c r="M152" s="6">
        <v>2124.5975892420297</v>
      </c>
      <c r="N152" s="6">
        <v>90.980167339616386</v>
      </c>
      <c r="O152" s="6">
        <v>29.615306682217817</v>
      </c>
      <c r="P152" s="6">
        <v>0</v>
      </c>
    </row>
    <row r="153" spans="1:16" x14ac:dyDescent="0.25">
      <c r="A153" s="1" t="s">
        <v>174</v>
      </c>
      <c r="B153" s="1" t="s">
        <v>289</v>
      </c>
      <c r="C153" s="1" t="s">
        <v>344</v>
      </c>
      <c r="D153" s="6">
        <f t="shared" si="2"/>
        <v>27864.090924815784</v>
      </c>
      <c r="E153" s="6">
        <v>147.15433694271607</v>
      </c>
      <c r="F153" s="6">
        <v>17115.074897574908</v>
      </c>
      <c r="G153" s="6">
        <v>302.98503036922455</v>
      </c>
      <c r="H153" s="6">
        <v>229.59973905694784</v>
      </c>
      <c r="I153" s="6">
        <v>508.12704170640939</v>
      </c>
      <c r="J153" s="6">
        <v>502.79129992142055</v>
      </c>
      <c r="K153" s="6">
        <v>16.012661668552902</v>
      </c>
      <c r="L153" s="6">
        <v>224.26943358554533</v>
      </c>
      <c r="M153" s="6">
        <v>1007.1981733986349</v>
      </c>
      <c r="N153" s="6">
        <v>7325.0295290669801</v>
      </c>
      <c r="O153" s="6">
        <v>456.45339843730693</v>
      </c>
      <c r="P153" s="6">
        <v>29.395383087134221</v>
      </c>
    </row>
    <row r="154" spans="1:16" x14ac:dyDescent="0.25">
      <c r="A154" s="1" t="s">
        <v>65</v>
      </c>
      <c r="B154" s="1" t="s">
        <v>289</v>
      </c>
      <c r="C154" s="1" t="s">
        <v>345</v>
      </c>
      <c r="D154" s="6">
        <f t="shared" si="2"/>
        <v>21126.684886554016</v>
      </c>
      <c r="E154" s="6">
        <v>282.61046836312596</v>
      </c>
      <c r="F154" s="6">
        <v>11985.567081638603</v>
      </c>
      <c r="G154" s="6">
        <v>394.31213335771434</v>
      </c>
      <c r="H154" s="6">
        <v>329.60789352732735</v>
      </c>
      <c r="I154" s="6">
        <v>508.0464854232664</v>
      </c>
      <c r="J154" s="6">
        <v>279.27627839856086</v>
      </c>
      <c r="K154" s="6">
        <v>123.26791635984442</v>
      </c>
      <c r="L154" s="6">
        <v>476.98487222192017</v>
      </c>
      <c r="M154" s="6">
        <v>1480.7092412388863</v>
      </c>
      <c r="N154" s="6">
        <v>3708.9054229699072</v>
      </c>
      <c r="O154" s="6">
        <v>287.32301092699032</v>
      </c>
      <c r="P154" s="6">
        <v>1270.0740821278719</v>
      </c>
    </row>
    <row r="155" spans="1:16" x14ac:dyDescent="0.25">
      <c r="A155" s="1" t="s">
        <v>121</v>
      </c>
      <c r="B155" s="1" t="s">
        <v>289</v>
      </c>
      <c r="C155" s="1" t="s">
        <v>346</v>
      </c>
      <c r="D155" s="6">
        <f t="shared" si="2"/>
        <v>8792.305392328868</v>
      </c>
      <c r="E155" s="6">
        <v>137.66846394488567</v>
      </c>
      <c r="F155" s="6">
        <v>4293.1803917111047</v>
      </c>
      <c r="G155" s="6">
        <v>36.760599575967539</v>
      </c>
      <c r="H155" s="6">
        <v>24.610191605343402</v>
      </c>
      <c r="I155" s="6">
        <v>152.4732755766199</v>
      </c>
      <c r="J155" s="6">
        <v>18.854618148391591</v>
      </c>
      <c r="K155" s="6">
        <v>23.534789935900921</v>
      </c>
      <c r="L155" s="6">
        <v>121.99408924450067</v>
      </c>
      <c r="M155" s="6">
        <v>112.908526610755</v>
      </c>
      <c r="N155" s="6">
        <v>1245.8454208942242</v>
      </c>
      <c r="O155" s="6">
        <v>580.04551677102745</v>
      </c>
      <c r="P155" s="6">
        <v>2044.4295083101465</v>
      </c>
    </row>
    <row r="156" spans="1:16" x14ac:dyDescent="0.25">
      <c r="A156" s="1" t="s">
        <v>163</v>
      </c>
      <c r="B156" s="1" t="s">
        <v>289</v>
      </c>
      <c r="C156" s="1" t="s">
        <v>347</v>
      </c>
      <c r="D156" s="6">
        <f t="shared" si="2"/>
        <v>16790.031036408476</v>
      </c>
      <c r="E156" s="6">
        <v>110.72683512649313</v>
      </c>
      <c r="F156" s="6">
        <v>11440.953974192336</v>
      </c>
      <c r="G156" s="6">
        <v>401.65461617155029</v>
      </c>
      <c r="H156" s="6">
        <v>456.6179704758751</v>
      </c>
      <c r="I156" s="6">
        <v>377.69579377591515</v>
      </c>
      <c r="J156" s="6">
        <v>2189.6747107634064</v>
      </c>
      <c r="K156" s="6">
        <v>33.858596541516135</v>
      </c>
      <c r="L156" s="6">
        <v>264.39016916819457</v>
      </c>
      <c r="M156" s="6">
        <v>1367.486396860776</v>
      </c>
      <c r="N156" s="6">
        <v>97.258862426671541</v>
      </c>
      <c r="O156" s="6">
        <v>49.713110905739264</v>
      </c>
      <c r="P156" s="6">
        <v>0</v>
      </c>
    </row>
    <row r="157" spans="1:16" x14ac:dyDescent="0.25">
      <c r="A157" s="1" t="s">
        <v>55</v>
      </c>
      <c r="B157" s="1" t="s">
        <v>289</v>
      </c>
      <c r="C157" s="1" t="s">
        <v>348</v>
      </c>
      <c r="D157" s="6">
        <f t="shared" si="2"/>
        <v>17717.17455014505</v>
      </c>
      <c r="E157" s="6">
        <v>607.96296387816722</v>
      </c>
      <c r="F157" s="6">
        <v>10193.696841501805</v>
      </c>
      <c r="G157" s="6">
        <v>110.69644119144225</v>
      </c>
      <c r="H157" s="6">
        <v>86.073400117622057</v>
      </c>
      <c r="I157" s="6">
        <v>249.73436194975858</v>
      </c>
      <c r="J157" s="6">
        <v>67.457485556703219</v>
      </c>
      <c r="K157" s="6">
        <v>15.239469613478104</v>
      </c>
      <c r="L157" s="6">
        <v>103.46935648873448</v>
      </c>
      <c r="M157" s="6">
        <v>775.7898716535783</v>
      </c>
      <c r="N157" s="6">
        <v>2764.8374295132521</v>
      </c>
      <c r="O157" s="6">
        <v>225.35175419955223</v>
      </c>
      <c r="P157" s="6">
        <v>2516.8651744809554</v>
      </c>
    </row>
    <row r="158" spans="1:16" x14ac:dyDescent="0.25">
      <c r="A158" s="1" t="s">
        <v>175</v>
      </c>
      <c r="B158" s="1" t="s">
        <v>289</v>
      </c>
      <c r="C158" s="1" t="s">
        <v>288</v>
      </c>
      <c r="D158" s="6">
        <f t="shared" si="2"/>
        <v>8108.7838472297044</v>
      </c>
      <c r="E158" s="6">
        <v>2.332919844027221</v>
      </c>
      <c r="F158" s="6">
        <v>3336.1159022056604</v>
      </c>
      <c r="G158" s="6">
        <v>237.58889608239474</v>
      </c>
      <c r="H158" s="6">
        <v>108.12951275803957</v>
      </c>
      <c r="I158" s="6">
        <v>328.20087672911836</v>
      </c>
      <c r="J158" s="6">
        <v>2.7799330839218555</v>
      </c>
      <c r="K158" s="6">
        <v>125.72661273184642</v>
      </c>
      <c r="L158" s="6">
        <v>423.98699238421887</v>
      </c>
      <c r="M158" s="6">
        <v>516.87332895133511</v>
      </c>
      <c r="N158" s="6">
        <v>538.0356622171264</v>
      </c>
      <c r="O158" s="6">
        <v>312.6446182966547</v>
      </c>
      <c r="P158" s="6">
        <v>2176.3685919453601</v>
      </c>
    </row>
    <row r="159" spans="1:16" x14ac:dyDescent="0.25">
      <c r="A159" s="1" t="s">
        <v>1</v>
      </c>
      <c r="B159" s="1" t="s">
        <v>289</v>
      </c>
      <c r="C159" s="1" t="s">
        <v>349</v>
      </c>
      <c r="D159" s="6">
        <f t="shared" si="2"/>
        <v>1460.4713283879353</v>
      </c>
      <c r="E159" s="6">
        <v>6.1776290753819008E-3</v>
      </c>
      <c r="F159" s="6">
        <v>210.70113618953954</v>
      </c>
      <c r="G159" s="6">
        <v>354.59467340110604</v>
      </c>
      <c r="H159" s="6">
        <v>283.4864561660151</v>
      </c>
      <c r="I159" s="6">
        <v>66.670702717662579</v>
      </c>
      <c r="J159" s="6">
        <v>7.4131548904582808E-3</v>
      </c>
      <c r="K159" s="6">
        <v>85.647390816583723</v>
      </c>
      <c r="L159" s="6">
        <v>222.09194288905471</v>
      </c>
      <c r="M159" s="6">
        <v>178.30762615954097</v>
      </c>
      <c r="N159" s="6">
        <v>10.126369580366012</v>
      </c>
      <c r="O159" s="6">
        <v>5.0058563923634622</v>
      </c>
      <c r="P159" s="6">
        <v>43.825583291737296</v>
      </c>
    </row>
    <row r="160" spans="1:16" x14ac:dyDescent="0.25">
      <c r="A160" s="1" t="s">
        <v>2</v>
      </c>
      <c r="B160" s="1" t="s">
        <v>289</v>
      </c>
      <c r="C160" s="1" t="s">
        <v>350</v>
      </c>
      <c r="D160" s="6">
        <f t="shared" si="2"/>
        <v>665.02794759393691</v>
      </c>
      <c r="E160" s="6">
        <v>0</v>
      </c>
      <c r="F160" s="6">
        <v>289.27761276644111</v>
      </c>
      <c r="G160" s="6">
        <v>74.954161992260666</v>
      </c>
      <c r="H160" s="6">
        <v>56.734357007655319</v>
      </c>
      <c r="I160" s="6">
        <v>20.283874411271949</v>
      </c>
      <c r="J160" s="6">
        <v>2.5474071255244808</v>
      </c>
      <c r="K160" s="6">
        <v>8.5125257607132436</v>
      </c>
      <c r="L160" s="6">
        <v>54.105652283498813</v>
      </c>
      <c r="M160" s="6">
        <v>156.81886697340653</v>
      </c>
      <c r="N160" s="6">
        <v>1.7934892731648735</v>
      </c>
      <c r="O160" s="6">
        <v>0</v>
      </c>
      <c r="P160" s="6">
        <v>0</v>
      </c>
    </row>
    <row r="161" spans="1:16" x14ac:dyDescent="0.25">
      <c r="A161" s="1" t="s">
        <v>0</v>
      </c>
      <c r="B161" s="1" t="s">
        <v>289</v>
      </c>
      <c r="C161" s="1" t="s">
        <v>351</v>
      </c>
      <c r="D161" s="6">
        <f t="shared" si="2"/>
        <v>857.65976584314751</v>
      </c>
      <c r="E161" s="6">
        <v>0</v>
      </c>
      <c r="F161" s="6">
        <v>268.69820058020292</v>
      </c>
      <c r="G161" s="6">
        <v>151.76210691746192</v>
      </c>
      <c r="H161" s="6">
        <v>88.123384549996786</v>
      </c>
      <c r="I161" s="6">
        <v>55.443973846389547</v>
      </c>
      <c r="J161" s="6">
        <v>0.34965380566661558</v>
      </c>
      <c r="K161" s="6">
        <v>19.596180742600435</v>
      </c>
      <c r="L161" s="6">
        <v>147.44493261442204</v>
      </c>
      <c r="M161" s="6">
        <v>106.71508280494012</v>
      </c>
      <c r="N161" s="6">
        <v>15.993881676163742</v>
      </c>
      <c r="O161" s="6">
        <v>3.532368305303371</v>
      </c>
      <c r="P161" s="6">
        <v>0</v>
      </c>
    </row>
    <row r="162" spans="1:16" x14ac:dyDescent="0.25">
      <c r="A162" s="1" t="s">
        <v>186</v>
      </c>
      <c r="B162" s="1" t="s">
        <v>289</v>
      </c>
      <c r="C162" s="1" t="s">
        <v>352</v>
      </c>
      <c r="D162" s="6">
        <f t="shared" si="2"/>
        <v>7369.9725219058719</v>
      </c>
      <c r="E162" s="6">
        <v>190.10714479868341</v>
      </c>
      <c r="F162" s="6">
        <v>1153.8385316022793</v>
      </c>
      <c r="G162" s="6">
        <v>930.64079310873115</v>
      </c>
      <c r="H162" s="6">
        <v>401.50462333759998</v>
      </c>
      <c r="I162" s="6">
        <v>526.54947292468728</v>
      </c>
      <c r="J162" s="6">
        <v>29.222162367860513</v>
      </c>
      <c r="K162" s="6">
        <v>215.76654492618968</v>
      </c>
      <c r="L162" s="6">
        <v>971.64789491111628</v>
      </c>
      <c r="M162" s="6">
        <v>1275.9230613364434</v>
      </c>
      <c r="N162" s="6">
        <v>35.991114098337967</v>
      </c>
      <c r="O162" s="6">
        <v>164.1635737337096</v>
      </c>
      <c r="P162" s="6">
        <v>1474.6176047602339</v>
      </c>
    </row>
    <row r="163" spans="1:16" x14ac:dyDescent="0.25">
      <c r="A163" s="1" t="s">
        <v>126</v>
      </c>
      <c r="B163" s="1" t="s">
        <v>289</v>
      </c>
      <c r="C163" s="1" t="s">
        <v>353</v>
      </c>
      <c r="D163" s="6">
        <f t="shared" si="2"/>
        <v>733.43332855596691</v>
      </c>
      <c r="E163" s="6">
        <v>0</v>
      </c>
      <c r="F163" s="6">
        <v>212.7661940368582</v>
      </c>
      <c r="G163" s="6">
        <v>47.505720484523799</v>
      </c>
      <c r="H163" s="6">
        <v>37.047488670228276</v>
      </c>
      <c r="I163" s="6">
        <v>21.771941702949942</v>
      </c>
      <c r="J163" s="6">
        <v>0</v>
      </c>
      <c r="K163" s="6">
        <v>4.7283572942973073</v>
      </c>
      <c r="L163" s="6">
        <v>39.515575038424849</v>
      </c>
      <c r="M163" s="6">
        <v>146.49407194713925</v>
      </c>
      <c r="N163" s="6">
        <v>11.330265934576436</v>
      </c>
      <c r="O163" s="6">
        <v>1.4915267639602061</v>
      </c>
      <c r="P163" s="6">
        <v>210.78218668300855</v>
      </c>
    </row>
    <row r="164" spans="1:16" x14ac:dyDescent="0.25">
      <c r="A164" s="1" t="s">
        <v>150</v>
      </c>
      <c r="B164" s="1" t="s">
        <v>289</v>
      </c>
      <c r="C164" s="1" t="s">
        <v>354</v>
      </c>
      <c r="D164" s="6">
        <f t="shared" si="2"/>
        <v>553.2301586909357</v>
      </c>
      <c r="E164" s="6">
        <v>14.420810208408493</v>
      </c>
      <c r="F164" s="6">
        <v>225.18026321641963</v>
      </c>
      <c r="G164" s="6">
        <v>99.824802439422172</v>
      </c>
      <c r="H164" s="6">
        <v>51.463850985702493</v>
      </c>
      <c r="I164" s="6">
        <v>18.85165288643541</v>
      </c>
      <c r="J164" s="6">
        <v>13.375308263690862</v>
      </c>
      <c r="K164" s="6">
        <v>4.0950267614891542</v>
      </c>
      <c r="L164" s="6">
        <v>50.262425683122224</v>
      </c>
      <c r="M164" s="6">
        <v>69.718497798293001</v>
      </c>
      <c r="N164" s="6">
        <v>6.0130570368137271</v>
      </c>
      <c r="O164" s="6">
        <v>2.4463411138512327E-2</v>
      </c>
      <c r="P164" s="6">
        <v>0</v>
      </c>
    </row>
    <row r="165" spans="1:16" x14ac:dyDescent="0.25">
      <c r="A165" s="1" t="s">
        <v>3</v>
      </c>
      <c r="B165" s="1" t="s">
        <v>289</v>
      </c>
      <c r="C165" s="1" t="s">
        <v>309</v>
      </c>
      <c r="D165" s="6">
        <f t="shared" si="2"/>
        <v>463.81812071581425</v>
      </c>
      <c r="E165" s="6">
        <v>0</v>
      </c>
      <c r="F165" s="6">
        <v>141.15264674340105</v>
      </c>
      <c r="G165" s="6">
        <v>62.76594693169519</v>
      </c>
      <c r="H165" s="6">
        <v>53.393989414014811</v>
      </c>
      <c r="I165" s="6">
        <v>27.166741621899448</v>
      </c>
      <c r="J165" s="6">
        <v>0</v>
      </c>
      <c r="K165" s="6">
        <v>24.022328422530059</v>
      </c>
      <c r="L165" s="6">
        <v>80.82636908615568</v>
      </c>
      <c r="M165" s="6">
        <v>68.633953237818943</v>
      </c>
      <c r="N165" s="6">
        <v>5.3594638806383221</v>
      </c>
      <c r="O165" s="6">
        <v>0.4966813776607048</v>
      </c>
      <c r="P165" s="6">
        <v>0</v>
      </c>
    </row>
    <row r="166" spans="1:16" x14ac:dyDescent="0.25">
      <c r="A166" s="1" t="s">
        <v>19</v>
      </c>
      <c r="B166" s="1" t="s">
        <v>289</v>
      </c>
      <c r="C166" s="1" t="s">
        <v>355</v>
      </c>
      <c r="D166" s="6">
        <f t="shared" si="2"/>
        <v>155.36662993036575</v>
      </c>
      <c r="E166" s="6">
        <v>0</v>
      </c>
      <c r="F166" s="6">
        <v>9.9496893888100892</v>
      </c>
      <c r="G166" s="6">
        <v>27.965632613927834</v>
      </c>
      <c r="H166" s="6">
        <v>18.663605857380784</v>
      </c>
      <c r="I166" s="6">
        <v>14.21645423859486</v>
      </c>
      <c r="J166" s="6">
        <v>0</v>
      </c>
      <c r="K166" s="6">
        <v>19.878621943926895</v>
      </c>
      <c r="L166" s="6">
        <v>40.994746544234296</v>
      </c>
      <c r="M166" s="6">
        <v>19.582095748308564</v>
      </c>
      <c r="N166" s="6">
        <v>4.0638915109492295</v>
      </c>
      <c r="O166" s="6">
        <v>5.1892084233207965E-2</v>
      </c>
      <c r="P166" s="6">
        <v>0</v>
      </c>
    </row>
    <row r="167" spans="1:16" x14ac:dyDescent="0.25">
      <c r="A167" s="1" t="s">
        <v>146</v>
      </c>
      <c r="B167" s="1" t="s">
        <v>289</v>
      </c>
      <c r="C167" s="1" t="s">
        <v>356</v>
      </c>
      <c r="D167" s="6">
        <f t="shared" si="2"/>
        <v>894.85279945439174</v>
      </c>
      <c r="E167" s="6">
        <v>0</v>
      </c>
      <c r="F167" s="6">
        <v>393.02471545840478</v>
      </c>
      <c r="G167" s="6">
        <v>74.182699673326965</v>
      </c>
      <c r="H167" s="6">
        <v>78.725233885036786</v>
      </c>
      <c r="I167" s="6">
        <v>58.39342107213988</v>
      </c>
      <c r="J167" s="6">
        <v>1.1389076963374072</v>
      </c>
      <c r="K167" s="6">
        <v>7.6748392580914579</v>
      </c>
      <c r="L167" s="6">
        <v>57.565865881201717</v>
      </c>
      <c r="M167" s="6">
        <v>161.0290447408608</v>
      </c>
      <c r="N167" s="6">
        <v>42.579926164977287</v>
      </c>
      <c r="O167" s="6">
        <v>19.7330770029109</v>
      </c>
      <c r="P167" s="6">
        <v>0.80506862110376931</v>
      </c>
    </row>
    <row r="168" spans="1:16" x14ac:dyDescent="0.25">
      <c r="A168" s="1" t="s">
        <v>127</v>
      </c>
      <c r="B168" s="1" t="s">
        <v>289</v>
      </c>
      <c r="C168" s="1" t="s">
        <v>357</v>
      </c>
      <c r="D168" s="6">
        <f t="shared" si="2"/>
        <v>5034.2939958387487</v>
      </c>
      <c r="E168" s="6">
        <v>14.801105054289003</v>
      </c>
      <c r="F168" s="6">
        <v>340.05500560928721</v>
      </c>
      <c r="G168" s="6">
        <v>682.83187458918769</v>
      </c>
      <c r="H168" s="6">
        <v>420.82454050794934</v>
      </c>
      <c r="I168" s="6">
        <v>376.84772885644674</v>
      </c>
      <c r="J168" s="6">
        <v>20.249773898775839</v>
      </c>
      <c r="K168" s="6">
        <v>247.42936498915208</v>
      </c>
      <c r="L168" s="6">
        <v>659.76633735785276</v>
      </c>
      <c r="M168" s="6">
        <v>788.66405064667424</v>
      </c>
      <c r="N168" s="6">
        <v>8.5191976001146568</v>
      </c>
      <c r="O168" s="6">
        <v>51.267649486268361</v>
      </c>
      <c r="P168" s="6">
        <v>1423.0373672427511</v>
      </c>
    </row>
    <row r="169" spans="1:16" x14ac:dyDescent="0.25">
      <c r="A169" s="1" t="s">
        <v>56</v>
      </c>
      <c r="B169" s="1" t="s">
        <v>289</v>
      </c>
      <c r="C169" s="1" t="s">
        <v>358</v>
      </c>
      <c r="D169" s="6">
        <f t="shared" si="2"/>
        <v>1501.906910542989</v>
      </c>
      <c r="E169" s="6">
        <v>17.410782680893334</v>
      </c>
      <c r="F169" s="6">
        <v>114.20459319077013</v>
      </c>
      <c r="G169" s="6">
        <v>441.76200807539669</v>
      </c>
      <c r="H169" s="6">
        <v>223.08579985470215</v>
      </c>
      <c r="I169" s="6">
        <v>105.14423528365201</v>
      </c>
      <c r="J169" s="6">
        <v>20.740277647361165</v>
      </c>
      <c r="K169" s="6">
        <v>0.87425806674804662</v>
      </c>
      <c r="L169" s="6">
        <v>79.884157099578431</v>
      </c>
      <c r="M169" s="6">
        <v>492.13859634383198</v>
      </c>
      <c r="N169" s="6">
        <v>6.3142782305293483</v>
      </c>
      <c r="O169" s="6">
        <v>0.34792406952550864</v>
      </c>
      <c r="P169" s="6">
        <v>0</v>
      </c>
    </row>
    <row r="170" spans="1:16" x14ac:dyDescent="0.25">
      <c r="A170" s="1" t="s">
        <v>187</v>
      </c>
      <c r="B170" s="1" t="s">
        <v>289</v>
      </c>
      <c r="C170" s="1" t="s">
        <v>359</v>
      </c>
      <c r="D170" s="6">
        <f t="shared" si="2"/>
        <v>840.43703019130885</v>
      </c>
      <c r="E170" s="6">
        <v>1.4826309780916562E-2</v>
      </c>
      <c r="F170" s="6">
        <v>153.81876318923807</v>
      </c>
      <c r="G170" s="6">
        <v>118.80322027448442</v>
      </c>
      <c r="H170" s="6">
        <v>59.577796118472101</v>
      </c>
      <c r="I170" s="6">
        <v>37.415181152795007</v>
      </c>
      <c r="J170" s="6">
        <v>6.7459709503170359E-2</v>
      </c>
      <c r="K170" s="6">
        <v>8.8451293101318065</v>
      </c>
      <c r="L170" s="6">
        <v>68.736996090796325</v>
      </c>
      <c r="M170" s="6">
        <v>141.62807707704243</v>
      </c>
      <c r="N170" s="6">
        <v>51.52735701259742</v>
      </c>
      <c r="O170" s="6">
        <v>18.217828143301226</v>
      </c>
      <c r="P170" s="6">
        <v>181.78439580316589</v>
      </c>
    </row>
    <row r="171" spans="1:16" x14ac:dyDescent="0.25">
      <c r="A171" s="1" t="s">
        <v>162</v>
      </c>
      <c r="B171" s="1" t="s">
        <v>289</v>
      </c>
      <c r="C171" s="1" t="s">
        <v>360</v>
      </c>
      <c r="D171" s="6">
        <f t="shared" si="2"/>
        <v>259.4110001334368</v>
      </c>
      <c r="E171" s="6">
        <v>0</v>
      </c>
      <c r="F171" s="6">
        <v>99.109185887329929</v>
      </c>
      <c r="G171" s="6">
        <v>36.961001863172925</v>
      </c>
      <c r="H171" s="6">
        <v>29.318286276273454</v>
      </c>
      <c r="I171" s="6">
        <v>8.7322022506338239</v>
      </c>
      <c r="J171" s="6">
        <v>0.2021320233464958</v>
      </c>
      <c r="K171" s="6">
        <v>4.355475603307255</v>
      </c>
      <c r="L171" s="6">
        <v>39.999159842445749</v>
      </c>
      <c r="M171" s="6">
        <v>39.853614901429751</v>
      </c>
      <c r="N171" s="6">
        <v>0.7445278561650267</v>
      </c>
      <c r="O171" s="6">
        <v>0.13541362933237128</v>
      </c>
      <c r="P171" s="6">
        <v>0</v>
      </c>
    </row>
    <row r="172" spans="1:16" x14ac:dyDescent="0.25">
      <c r="A172" s="1" t="s">
        <v>108</v>
      </c>
      <c r="B172" s="1" t="s">
        <v>289</v>
      </c>
      <c r="C172" s="1" t="s">
        <v>361</v>
      </c>
      <c r="D172" s="6">
        <f t="shared" si="2"/>
        <v>3783.4244327700985</v>
      </c>
      <c r="E172" s="6">
        <v>2.9815708969423205</v>
      </c>
      <c r="F172" s="6">
        <v>2764.670633528217</v>
      </c>
      <c r="G172" s="6">
        <v>229.30963759556792</v>
      </c>
      <c r="H172" s="6">
        <v>143.43219187221698</v>
      </c>
      <c r="I172" s="6">
        <v>131.59115956568797</v>
      </c>
      <c r="J172" s="6">
        <v>5.1479418610972454</v>
      </c>
      <c r="K172" s="6">
        <v>14.4257523116688</v>
      </c>
      <c r="L172" s="6">
        <v>279.9012073558265</v>
      </c>
      <c r="M172" s="6">
        <v>154.82621093885135</v>
      </c>
      <c r="N172" s="6">
        <v>38.762398501554287</v>
      </c>
      <c r="O172" s="6">
        <v>18.375728342467987</v>
      </c>
      <c r="P172" s="6">
        <v>0</v>
      </c>
    </row>
    <row r="173" spans="1:16" x14ac:dyDescent="0.25">
      <c r="A173" s="1" t="s">
        <v>20</v>
      </c>
      <c r="B173" s="1" t="s">
        <v>289</v>
      </c>
      <c r="C173" s="1" t="s">
        <v>362</v>
      </c>
      <c r="D173" s="6">
        <f t="shared" si="2"/>
        <v>831.49380013145981</v>
      </c>
      <c r="E173" s="6">
        <v>2.1251044019313738E-2</v>
      </c>
      <c r="F173" s="6">
        <v>123.19625586256998</v>
      </c>
      <c r="G173" s="6">
        <v>117.51086027191452</v>
      </c>
      <c r="H173" s="6">
        <v>78.25721670628586</v>
      </c>
      <c r="I173" s="6">
        <v>40.316689976920379</v>
      </c>
      <c r="J173" s="6">
        <v>0.29183119752104097</v>
      </c>
      <c r="K173" s="6">
        <v>4.8575932945542961</v>
      </c>
      <c r="L173" s="6">
        <v>90.085152439175062</v>
      </c>
      <c r="M173" s="6">
        <v>345.77400750211274</v>
      </c>
      <c r="N173" s="6">
        <v>28.445757945666514</v>
      </c>
      <c r="O173" s="6">
        <v>2.7371838907202126</v>
      </c>
      <c r="P173" s="6">
        <v>0</v>
      </c>
    </row>
    <row r="174" spans="1:16" x14ac:dyDescent="0.25">
      <c r="A174" s="1" t="s">
        <v>148</v>
      </c>
      <c r="B174" s="1" t="s">
        <v>289</v>
      </c>
      <c r="C174" s="1" t="s">
        <v>363</v>
      </c>
      <c r="D174" s="6">
        <f t="shared" si="2"/>
        <v>190.27097552176255</v>
      </c>
      <c r="E174" s="6">
        <v>0</v>
      </c>
      <c r="F174" s="6">
        <v>51.975358673144115</v>
      </c>
      <c r="G174" s="6">
        <v>21.994089244500675</v>
      </c>
      <c r="H174" s="6">
        <v>12.054284062211195</v>
      </c>
      <c r="I174" s="6">
        <v>16.225419213909056</v>
      </c>
      <c r="J174" s="6">
        <v>0</v>
      </c>
      <c r="K174" s="6">
        <v>1.4075110085350122</v>
      </c>
      <c r="L174" s="6">
        <v>21.46602551113703</v>
      </c>
      <c r="M174" s="6">
        <v>63.691108662024384</v>
      </c>
      <c r="N174" s="6">
        <v>1.3842831232115764</v>
      </c>
      <c r="O174" s="6">
        <v>7.2896023089506434E-2</v>
      </c>
      <c r="P174" s="6">
        <v>0</v>
      </c>
    </row>
    <row r="175" spans="1:16" x14ac:dyDescent="0.25">
      <c r="A175" s="1" t="s">
        <v>159</v>
      </c>
      <c r="B175" s="1" t="s">
        <v>289</v>
      </c>
      <c r="C175" s="1" t="s">
        <v>364</v>
      </c>
      <c r="D175" s="6">
        <f t="shared" si="2"/>
        <v>4936.0138477733344</v>
      </c>
      <c r="E175" s="6">
        <v>0.18607018775050285</v>
      </c>
      <c r="F175" s="6">
        <v>939.47257874006016</v>
      </c>
      <c r="G175" s="6">
        <v>677.53863489223738</v>
      </c>
      <c r="H175" s="6">
        <v>316.93807050404513</v>
      </c>
      <c r="I175" s="6">
        <v>261.38660591174391</v>
      </c>
      <c r="J175" s="6">
        <v>0.16951414182847935</v>
      </c>
      <c r="K175" s="6">
        <v>250.74477496132803</v>
      </c>
      <c r="L175" s="6">
        <v>569.55787944233305</v>
      </c>
      <c r="M175" s="6">
        <v>586.81743376346105</v>
      </c>
      <c r="N175" s="6">
        <v>155.45534068388824</v>
      </c>
      <c r="O175" s="6">
        <v>64.515451485843343</v>
      </c>
      <c r="P175" s="6">
        <v>1113.2314930588159</v>
      </c>
    </row>
    <row r="176" spans="1:16" x14ac:dyDescent="0.25">
      <c r="A176" s="1" t="s">
        <v>149</v>
      </c>
      <c r="B176" s="1" t="s">
        <v>289</v>
      </c>
      <c r="C176" s="1" t="s">
        <v>365</v>
      </c>
      <c r="D176" s="6">
        <f t="shared" si="2"/>
        <v>4886.6135720039738</v>
      </c>
      <c r="E176" s="6">
        <v>0.28466514779359797</v>
      </c>
      <c r="F176" s="6">
        <v>361.17681362834395</v>
      </c>
      <c r="G176" s="6">
        <v>1128.9167403863737</v>
      </c>
      <c r="H176" s="6">
        <v>415.59110026044885</v>
      </c>
      <c r="I176" s="6">
        <v>501.42999757836941</v>
      </c>
      <c r="J176" s="6">
        <v>0.28417093746756744</v>
      </c>
      <c r="K176" s="6">
        <v>282.26773350202376</v>
      </c>
      <c r="L176" s="6">
        <v>735.42104248726173</v>
      </c>
      <c r="M176" s="6">
        <v>755.56357274528887</v>
      </c>
      <c r="N176" s="6">
        <v>12.200817423879254</v>
      </c>
      <c r="O176" s="6">
        <v>3.8501455449410158</v>
      </c>
      <c r="P176" s="6">
        <v>689.62677236178172</v>
      </c>
    </row>
    <row r="177" spans="1:16" x14ac:dyDescent="0.25">
      <c r="A177" s="1" t="s">
        <v>155</v>
      </c>
      <c r="B177" s="1" t="s">
        <v>289</v>
      </c>
      <c r="C177" s="1" t="s">
        <v>366</v>
      </c>
      <c r="D177" s="6">
        <f t="shared" si="2"/>
        <v>1298.4541101001766</v>
      </c>
      <c r="E177" s="6">
        <v>1.635589073998112</v>
      </c>
      <c r="F177" s="6">
        <v>585.18777521337529</v>
      </c>
      <c r="G177" s="6">
        <v>119.97227480070968</v>
      </c>
      <c r="H177" s="6">
        <v>88.33169420241866</v>
      </c>
      <c r="I177" s="6">
        <v>48.596442674073231</v>
      </c>
      <c r="J177" s="6">
        <v>5.685642695818486</v>
      </c>
      <c r="K177" s="6">
        <v>8.6252057150482102</v>
      </c>
      <c r="L177" s="6">
        <v>97.169410357660013</v>
      </c>
      <c r="M177" s="6">
        <v>250.64395605481781</v>
      </c>
      <c r="N177" s="6">
        <v>61.390559594352162</v>
      </c>
      <c r="O177" s="6">
        <v>10.460455760762665</v>
      </c>
      <c r="P177" s="6">
        <v>20.755103957142079</v>
      </c>
    </row>
    <row r="178" spans="1:16" x14ac:dyDescent="0.25">
      <c r="A178" s="1" t="s">
        <v>160</v>
      </c>
      <c r="B178" s="1" t="s">
        <v>289</v>
      </c>
      <c r="C178" s="1" t="s">
        <v>367</v>
      </c>
      <c r="D178" s="6">
        <f t="shared" si="2"/>
        <v>2171.6236786051409</v>
      </c>
      <c r="E178" s="6">
        <v>1.2006839870912263</v>
      </c>
      <c r="F178" s="6">
        <v>98.495623767562989</v>
      </c>
      <c r="G178" s="6">
        <v>103.801465827827</v>
      </c>
      <c r="H178" s="6">
        <v>24.604755291757066</v>
      </c>
      <c r="I178" s="6">
        <v>51.386754174841727</v>
      </c>
      <c r="J178" s="6">
        <v>6.9481029736635316</v>
      </c>
      <c r="K178" s="6">
        <v>32.677186757140106</v>
      </c>
      <c r="L178" s="6">
        <v>136.97335712132369</v>
      </c>
      <c r="M178" s="6">
        <v>208.88466613621424</v>
      </c>
      <c r="N178" s="6">
        <v>0</v>
      </c>
      <c r="O178" s="6">
        <v>0</v>
      </c>
      <c r="P178" s="6">
        <v>1506.6510825677192</v>
      </c>
    </row>
    <row r="179" spans="1:16" x14ac:dyDescent="0.25">
      <c r="A179" s="1" t="s">
        <v>167</v>
      </c>
      <c r="B179" s="1" t="s">
        <v>289</v>
      </c>
      <c r="C179" s="1" t="s">
        <v>368</v>
      </c>
      <c r="D179" s="6">
        <f t="shared" si="2"/>
        <v>3344.1075302827371</v>
      </c>
      <c r="E179" s="6">
        <v>0.29454935431420903</v>
      </c>
      <c r="F179" s="6">
        <v>186.54932466158948</v>
      </c>
      <c r="G179" s="6">
        <v>560.95071240418497</v>
      </c>
      <c r="H179" s="6">
        <v>334.3127758311382</v>
      </c>
      <c r="I179" s="6">
        <v>355.91643891807473</v>
      </c>
      <c r="J179" s="6">
        <v>0.29454935431420903</v>
      </c>
      <c r="K179" s="6">
        <v>183.09652421877703</v>
      </c>
      <c r="L179" s="6">
        <v>467.51110737707751</v>
      </c>
      <c r="M179" s="6">
        <v>862.46744389477271</v>
      </c>
      <c r="N179" s="6">
        <v>0.52287452494032405</v>
      </c>
      <c r="O179" s="6">
        <v>10.499251271356064</v>
      </c>
      <c r="P179" s="6">
        <v>381.69197847219817</v>
      </c>
    </row>
    <row r="180" spans="1:16" x14ac:dyDescent="0.25">
      <c r="A180" s="1" t="s">
        <v>158</v>
      </c>
      <c r="B180" s="1" t="s">
        <v>289</v>
      </c>
      <c r="C180" s="1" t="s">
        <v>339</v>
      </c>
      <c r="D180" s="6">
        <f t="shared" si="2"/>
        <v>4607.2740346836808</v>
      </c>
      <c r="E180" s="6">
        <v>4.9421032603055208E-4</v>
      </c>
      <c r="F180" s="6">
        <v>951.96868683374271</v>
      </c>
      <c r="G180" s="6">
        <v>979.97089101179677</v>
      </c>
      <c r="H180" s="6">
        <v>590.92036789016663</v>
      </c>
      <c r="I180" s="6">
        <v>289.09030705287557</v>
      </c>
      <c r="J180" s="6">
        <v>0</v>
      </c>
      <c r="K180" s="6">
        <v>8.079350409947466</v>
      </c>
      <c r="L180" s="6">
        <v>473.14683482996691</v>
      </c>
      <c r="M180" s="6">
        <v>980.75297885274017</v>
      </c>
      <c r="N180" s="6">
        <v>257.23276812145713</v>
      </c>
      <c r="O180" s="6">
        <v>40.527470680972407</v>
      </c>
      <c r="P180" s="6">
        <v>35.583884789688796</v>
      </c>
    </row>
    <row r="181" spans="1:16" x14ac:dyDescent="0.25">
      <c r="A181" s="1" t="s">
        <v>22</v>
      </c>
      <c r="B181" s="1" t="s">
        <v>289</v>
      </c>
      <c r="C181" s="1" t="s">
        <v>369</v>
      </c>
      <c r="D181" s="6">
        <f t="shared" si="2"/>
        <v>1652.8113154396247</v>
      </c>
      <c r="E181" s="6">
        <v>0</v>
      </c>
      <c r="F181" s="6">
        <v>282.96308743074877</v>
      </c>
      <c r="G181" s="6">
        <v>235.85372362770147</v>
      </c>
      <c r="H181" s="6">
        <v>183.24701126305334</v>
      </c>
      <c r="I181" s="6">
        <v>130.20242854954211</v>
      </c>
      <c r="J181" s="6">
        <v>186.87500926644361</v>
      </c>
      <c r="K181" s="6">
        <v>83.828202606465254</v>
      </c>
      <c r="L181" s="6">
        <v>91.486980028960716</v>
      </c>
      <c r="M181" s="6">
        <v>448.80203416970193</v>
      </c>
      <c r="N181" s="6">
        <v>1.800161112566286</v>
      </c>
      <c r="O181" s="6">
        <v>7.7526773844412702</v>
      </c>
      <c r="P181" s="6">
        <v>0</v>
      </c>
    </row>
    <row r="182" spans="1:16" x14ac:dyDescent="0.25">
      <c r="A182" s="1" t="s">
        <v>188</v>
      </c>
      <c r="B182" s="1" t="s">
        <v>289</v>
      </c>
      <c r="C182" s="1" t="s">
        <v>370</v>
      </c>
      <c r="D182" s="6">
        <f t="shared" si="2"/>
        <v>12416.298315237</v>
      </c>
      <c r="E182" s="6">
        <v>331.41596200511015</v>
      </c>
      <c r="F182" s="6">
        <v>4404.4819934467705</v>
      </c>
      <c r="G182" s="6">
        <v>324.29958041543318</v>
      </c>
      <c r="H182" s="6">
        <v>166.19082449108691</v>
      </c>
      <c r="I182" s="6">
        <v>274.59388266458438</v>
      </c>
      <c r="J182" s="6">
        <v>94.850328402761647</v>
      </c>
      <c r="K182" s="6">
        <v>184.8094572087989</v>
      </c>
      <c r="L182" s="6">
        <v>634.47314708193505</v>
      </c>
      <c r="M182" s="6">
        <v>734.20083719229228</v>
      </c>
      <c r="N182" s="6">
        <v>1995.5703928477881</v>
      </c>
      <c r="O182" s="6">
        <v>684.38666027487977</v>
      </c>
      <c r="P182" s="6">
        <v>2587.025249205557</v>
      </c>
    </row>
    <row r="183" spans="1:16" x14ac:dyDescent="0.25">
      <c r="A183" s="1" t="s">
        <v>64</v>
      </c>
      <c r="B183" s="1" t="s">
        <v>289</v>
      </c>
      <c r="C183" s="1" t="s">
        <v>371</v>
      </c>
      <c r="D183" s="6">
        <f t="shared" si="2"/>
        <v>7738.9089318632214</v>
      </c>
      <c r="E183" s="6">
        <v>0.10081890651023262</v>
      </c>
      <c r="F183" s="6">
        <v>1028.5470710625027</v>
      </c>
      <c r="G183" s="6">
        <v>1166.9237384045903</v>
      </c>
      <c r="H183" s="6">
        <v>438.67813564096605</v>
      </c>
      <c r="I183" s="6">
        <v>700.63431895346014</v>
      </c>
      <c r="J183" s="6">
        <v>0.10057180134721734</v>
      </c>
      <c r="K183" s="6">
        <v>448.52478217679879</v>
      </c>
      <c r="L183" s="6">
        <v>1233.2163702228395</v>
      </c>
      <c r="M183" s="6">
        <v>1043.6118373257291</v>
      </c>
      <c r="N183" s="6">
        <v>27.005134845287458</v>
      </c>
      <c r="O183" s="6">
        <v>33.912465467053465</v>
      </c>
      <c r="P183" s="6">
        <v>1617.6536870561372</v>
      </c>
    </row>
    <row r="184" spans="1:16" x14ac:dyDescent="0.25">
      <c r="A184" s="1" t="s">
        <v>21</v>
      </c>
      <c r="B184" s="1" t="s">
        <v>289</v>
      </c>
      <c r="C184" s="1" t="s">
        <v>372</v>
      </c>
      <c r="D184" s="6">
        <f t="shared" si="2"/>
        <v>1545.29684743233</v>
      </c>
      <c r="E184" s="6">
        <v>2.7006123265939519</v>
      </c>
      <c r="F184" s="6">
        <v>405.21317762413327</v>
      </c>
      <c r="G184" s="6">
        <v>236.39611946052</v>
      </c>
      <c r="H184" s="6">
        <v>140.75999663936977</v>
      </c>
      <c r="I184" s="6">
        <v>116.90372288638598</v>
      </c>
      <c r="J184" s="6">
        <v>87.744325229931349</v>
      </c>
      <c r="K184" s="6">
        <v>9.7977197135556953</v>
      </c>
      <c r="L184" s="6">
        <v>65.506343189534604</v>
      </c>
      <c r="M184" s="6">
        <v>451.38947233163486</v>
      </c>
      <c r="N184" s="6">
        <v>25.419213909055415</v>
      </c>
      <c r="O184" s="6">
        <v>3.4661441216152769</v>
      </c>
      <c r="P184" s="6">
        <v>0</v>
      </c>
    </row>
    <row r="185" spans="1:16" x14ac:dyDescent="0.25">
      <c r="A185" s="1" t="s">
        <v>194</v>
      </c>
      <c r="B185" s="1" t="s">
        <v>289</v>
      </c>
      <c r="C185" s="1" t="s">
        <v>373</v>
      </c>
      <c r="D185" s="6">
        <f t="shared" si="2"/>
        <v>642.4623041073819</v>
      </c>
      <c r="E185" s="6">
        <v>0</v>
      </c>
      <c r="F185" s="6">
        <v>330.75026069594696</v>
      </c>
      <c r="G185" s="6">
        <v>12.109388513563601</v>
      </c>
      <c r="H185" s="6">
        <v>13.519123468565752</v>
      </c>
      <c r="I185" s="6">
        <v>13.859387278037786</v>
      </c>
      <c r="J185" s="6">
        <v>9.9830485858171517E-2</v>
      </c>
      <c r="K185" s="6">
        <v>15.753448352549878</v>
      </c>
      <c r="L185" s="6">
        <v>36.141354037451258</v>
      </c>
      <c r="M185" s="6">
        <v>28.303919582095748</v>
      </c>
      <c r="N185" s="6">
        <v>58.356355297687585</v>
      </c>
      <c r="O185" s="6">
        <v>24.973189089812841</v>
      </c>
      <c r="P185" s="6">
        <v>108.59604730581241</v>
      </c>
    </row>
    <row r="186" spans="1:16" x14ac:dyDescent="0.25">
      <c r="A186" s="1" t="s">
        <v>176</v>
      </c>
      <c r="B186" s="1" t="s">
        <v>289</v>
      </c>
      <c r="C186" s="1" t="s">
        <v>374</v>
      </c>
      <c r="D186" s="6">
        <f t="shared" si="2"/>
        <v>738.84937951893562</v>
      </c>
      <c r="E186" s="6">
        <v>2.4710516301527604E-4</v>
      </c>
      <c r="F186" s="6">
        <v>46.059166860232374</v>
      </c>
      <c r="G186" s="6">
        <v>222.41713328358281</v>
      </c>
      <c r="H186" s="6">
        <v>138.28425001111972</v>
      </c>
      <c r="I186" s="6">
        <v>32.440460010971471</v>
      </c>
      <c r="J186" s="6">
        <v>7.462575923061336</v>
      </c>
      <c r="K186" s="6">
        <v>0.1339309983542796</v>
      </c>
      <c r="L186" s="6">
        <v>51.015108009666754</v>
      </c>
      <c r="M186" s="6">
        <v>239.25339646046564</v>
      </c>
      <c r="N186" s="6">
        <v>1.7831108563182319</v>
      </c>
      <c r="O186" s="6">
        <v>0</v>
      </c>
      <c r="P186" s="6">
        <v>0</v>
      </c>
    </row>
    <row r="187" spans="1:16" x14ac:dyDescent="0.25">
      <c r="A187" s="1" t="s">
        <v>103</v>
      </c>
      <c r="B187" s="1" t="s">
        <v>375</v>
      </c>
      <c r="C187" s="1" t="s">
        <v>376</v>
      </c>
      <c r="D187" s="6">
        <f t="shared" si="2"/>
        <v>25222.843142584617</v>
      </c>
      <c r="E187" s="6">
        <v>1257.2090460258075</v>
      </c>
      <c r="F187" s="6">
        <v>13429.797670292523</v>
      </c>
      <c r="G187" s="6">
        <v>855.4921593531775</v>
      </c>
      <c r="H187" s="6">
        <v>332.65420597697965</v>
      </c>
      <c r="I187" s="6">
        <v>686.4737104817068</v>
      </c>
      <c r="J187" s="6">
        <v>3941.6303010235097</v>
      </c>
      <c r="K187" s="6">
        <v>101.23008950149004</v>
      </c>
      <c r="L187" s="6">
        <v>586.11367825919353</v>
      </c>
      <c r="M187" s="6">
        <v>3572.8206560147864</v>
      </c>
      <c r="N187" s="6">
        <v>318.15456922156932</v>
      </c>
      <c r="O187" s="6">
        <v>141.26705643387712</v>
      </c>
      <c r="P187" s="6">
        <v>0</v>
      </c>
    </row>
    <row r="188" spans="1:16" x14ac:dyDescent="0.25">
      <c r="A188" s="1" t="s">
        <v>84</v>
      </c>
      <c r="B188" s="1" t="s">
        <v>375</v>
      </c>
      <c r="C188" s="1" t="s">
        <v>377</v>
      </c>
      <c r="D188" s="6">
        <f t="shared" si="2"/>
        <v>34651.427773631898</v>
      </c>
      <c r="E188" s="6">
        <v>585.33480278536933</v>
      </c>
      <c r="F188" s="6">
        <v>24038.501702554571</v>
      </c>
      <c r="G188" s="6">
        <v>413.8744606929817</v>
      </c>
      <c r="H188" s="6">
        <v>166.36107994840444</v>
      </c>
      <c r="I188" s="6">
        <v>999.23842188758692</v>
      </c>
      <c r="J188" s="6">
        <v>5980.7112180801905</v>
      </c>
      <c r="K188" s="6">
        <v>171.21743771714367</v>
      </c>
      <c r="L188" s="6">
        <v>679.20214684965629</v>
      </c>
      <c r="M188" s="6">
        <v>926.46224480214289</v>
      </c>
      <c r="N188" s="6">
        <v>157.7919671053607</v>
      </c>
      <c r="O188" s="6">
        <v>532.73229120849248</v>
      </c>
      <c r="P188" s="6">
        <v>0</v>
      </c>
    </row>
    <row r="189" spans="1:16" x14ac:dyDescent="0.25">
      <c r="A189" s="1" t="s">
        <v>102</v>
      </c>
      <c r="B189" s="1" t="s">
        <v>375</v>
      </c>
      <c r="C189" s="1" t="s">
        <v>378</v>
      </c>
      <c r="D189" s="6">
        <f t="shared" si="2"/>
        <v>49719.705648329822</v>
      </c>
      <c r="E189" s="6">
        <v>943.67237809066785</v>
      </c>
      <c r="F189" s="6">
        <v>38424.343812239611</v>
      </c>
      <c r="G189" s="6">
        <v>406.40274187888883</v>
      </c>
      <c r="H189" s="6">
        <v>324.34998986868828</v>
      </c>
      <c r="I189" s="6">
        <v>418.1899052598805</v>
      </c>
      <c r="J189" s="6">
        <v>5895.4727863083972</v>
      </c>
      <c r="K189" s="6">
        <v>529.10651715156939</v>
      </c>
      <c r="L189" s="6">
        <v>939.3211032751318</v>
      </c>
      <c r="M189" s="6">
        <v>1581.8071294781632</v>
      </c>
      <c r="N189" s="6">
        <v>133.59814769969805</v>
      </c>
      <c r="O189" s="6">
        <v>123.44113707911812</v>
      </c>
      <c r="P189" s="6">
        <v>0</v>
      </c>
    </row>
    <row r="190" spans="1:16" x14ac:dyDescent="0.25">
      <c r="A190" s="1" t="s">
        <v>85</v>
      </c>
      <c r="B190" s="1" t="s">
        <v>375</v>
      </c>
      <c r="C190" s="1" t="s">
        <v>379</v>
      </c>
      <c r="D190" s="6">
        <f t="shared" si="2"/>
        <v>46944.202912875669</v>
      </c>
      <c r="E190" s="6">
        <v>1271.2772371665933</v>
      </c>
      <c r="F190" s="6">
        <v>33639.862510687301</v>
      </c>
      <c r="G190" s="6">
        <v>503.99420785497892</v>
      </c>
      <c r="H190" s="6">
        <v>349.45019101229099</v>
      </c>
      <c r="I190" s="6">
        <v>1183.2225478519147</v>
      </c>
      <c r="J190" s="6">
        <v>5431.5765803610702</v>
      </c>
      <c r="K190" s="6">
        <v>346.09845658115182</v>
      </c>
      <c r="L190" s="6">
        <v>685.72399341711844</v>
      </c>
      <c r="M190" s="6">
        <v>3294.3684733348819</v>
      </c>
      <c r="N190" s="6">
        <v>68.445411998438288</v>
      </c>
      <c r="O190" s="6">
        <v>170.18330260992474</v>
      </c>
      <c r="P190" s="6">
        <v>0</v>
      </c>
    </row>
    <row r="191" spans="1:16" x14ac:dyDescent="0.25">
      <c r="A191" s="1" t="s">
        <v>86</v>
      </c>
      <c r="B191" s="1" t="s">
        <v>375</v>
      </c>
      <c r="C191" s="1" t="s">
        <v>268</v>
      </c>
      <c r="D191" s="6">
        <f t="shared" si="2"/>
        <v>15453.632693001486</v>
      </c>
      <c r="E191" s="6">
        <v>1962.5981625260079</v>
      </c>
      <c r="F191" s="6">
        <v>4951.3823062819074</v>
      </c>
      <c r="G191" s="6">
        <v>494.46953934655511</v>
      </c>
      <c r="H191" s="6">
        <v>208.12160539282308</v>
      </c>
      <c r="I191" s="6">
        <v>1149.5453265000519</v>
      </c>
      <c r="J191" s="6">
        <v>2489.6050271074364</v>
      </c>
      <c r="K191" s="6">
        <v>102.21208541931274</v>
      </c>
      <c r="L191" s="6">
        <v>596.35791700231778</v>
      </c>
      <c r="M191" s="6">
        <v>2854.8442496157513</v>
      </c>
      <c r="N191" s="6">
        <v>337.45842455632265</v>
      </c>
      <c r="O191" s="6">
        <v>307.03804925300108</v>
      </c>
      <c r="P191" s="6">
        <v>0</v>
      </c>
    </row>
    <row r="192" spans="1:16" x14ac:dyDescent="0.25">
      <c r="A192" s="1" t="s">
        <v>101</v>
      </c>
      <c r="B192" s="1" t="s">
        <v>375</v>
      </c>
      <c r="C192" s="1" t="s">
        <v>380</v>
      </c>
      <c r="D192" s="6">
        <f t="shared" si="2"/>
        <v>24805.749148722713</v>
      </c>
      <c r="E192" s="6">
        <v>746.66358608896769</v>
      </c>
      <c r="F192" s="6">
        <v>16250.482843488531</v>
      </c>
      <c r="G192" s="6">
        <v>595.7791967105361</v>
      </c>
      <c r="H192" s="6">
        <v>234.36145554825222</v>
      </c>
      <c r="I192" s="6">
        <v>373.28150714381024</v>
      </c>
      <c r="J192" s="6">
        <v>4083.5403250915524</v>
      </c>
      <c r="K192" s="6">
        <v>219.70836648660938</v>
      </c>
      <c r="L192" s="6">
        <v>924.20395071734629</v>
      </c>
      <c r="M192" s="6">
        <v>1075.5291757065972</v>
      </c>
      <c r="N192" s="6">
        <v>213.51912346856574</v>
      </c>
      <c r="O192" s="6">
        <v>88.679618271944165</v>
      </c>
      <c r="P192" s="6">
        <v>0</v>
      </c>
    </row>
    <row r="193" spans="1:16" x14ac:dyDescent="0.25">
      <c r="A193" s="1" t="s">
        <v>83</v>
      </c>
      <c r="B193" s="1" t="s">
        <v>375</v>
      </c>
      <c r="C193" s="1" t="s">
        <v>381</v>
      </c>
      <c r="D193" s="6">
        <f t="shared" si="2"/>
        <v>6144.7119495114739</v>
      </c>
      <c r="E193" s="6">
        <v>48.524040861309757</v>
      </c>
      <c r="F193" s="6">
        <v>4784.768931962064</v>
      </c>
      <c r="G193" s="6">
        <v>38.0087277543577</v>
      </c>
      <c r="H193" s="6">
        <v>28.467750305174874</v>
      </c>
      <c r="I193" s="6">
        <v>284.37652896319617</v>
      </c>
      <c r="J193" s="6">
        <v>538.23285213721249</v>
      </c>
      <c r="K193" s="6">
        <v>33.253930207617756</v>
      </c>
      <c r="L193" s="6">
        <v>138.15180164374354</v>
      </c>
      <c r="M193" s="6">
        <v>250.71067444883192</v>
      </c>
      <c r="N193" s="6">
        <v>0.19867255106428194</v>
      </c>
      <c r="O193" s="6">
        <v>1.8038676900115149E-2</v>
      </c>
      <c r="P193" s="6">
        <v>0</v>
      </c>
    </row>
    <row r="194" spans="1:16" x14ac:dyDescent="0.25">
      <c r="A194" s="1" t="s">
        <v>87</v>
      </c>
      <c r="B194" s="1" t="s">
        <v>375</v>
      </c>
      <c r="C194" s="1" t="s">
        <v>382</v>
      </c>
      <c r="D194" s="6">
        <f t="shared" si="2"/>
        <v>17903.802454248475</v>
      </c>
      <c r="E194" s="6">
        <v>618.22005208976839</v>
      </c>
      <c r="F194" s="6">
        <v>14265.537231334911</v>
      </c>
      <c r="G194" s="6">
        <v>245.58966705050335</v>
      </c>
      <c r="H194" s="6">
        <v>162.38515787548866</v>
      </c>
      <c r="I194" s="6">
        <v>116.95413233964111</v>
      </c>
      <c r="J194" s="6">
        <v>1327.5255383185977</v>
      </c>
      <c r="K194" s="6">
        <v>109.80192050132695</v>
      </c>
      <c r="L194" s="6">
        <v>446.8148144487331</v>
      </c>
      <c r="M194" s="6">
        <v>471.05731357150972</v>
      </c>
      <c r="N194" s="6">
        <v>122.05092343199418</v>
      </c>
      <c r="O194" s="6">
        <v>17.865703286004457</v>
      </c>
      <c r="P194" s="6">
        <v>0</v>
      </c>
    </row>
    <row r="195" spans="1:16" x14ac:dyDescent="0.25">
      <c r="A195" s="1" t="s">
        <v>105</v>
      </c>
      <c r="B195" s="1" t="s">
        <v>375</v>
      </c>
      <c r="C195" s="1" t="s">
        <v>383</v>
      </c>
      <c r="D195" s="6">
        <f t="shared" ref="D195:D197" si="3">SUM(E195:P195)</f>
        <v>54358.51301997104</v>
      </c>
      <c r="E195" s="6">
        <v>686.04943091680957</v>
      </c>
      <c r="F195" s="6">
        <v>40174.820478099071</v>
      </c>
      <c r="G195" s="6">
        <v>663.69061445169837</v>
      </c>
      <c r="H195" s="6">
        <v>306.28091903352225</v>
      </c>
      <c r="I195" s="6">
        <v>1178.226328560909</v>
      </c>
      <c r="J195" s="6">
        <v>8188.2798021181852</v>
      </c>
      <c r="K195" s="6">
        <v>398.96314673598789</v>
      </c>
      <c r="L195" s="6">
        <v>996.15578497897127</v>
      </c>
      <c r="M195" s="6">
        <v>1603.1155018952966</v>
      </c>
      <c r="N195" s="6">
        <v>38.454752573600274</v>
      </c>
      <c r="O195" s="6">
        <v>124.47626060698911</v>
      </c>
      <c r="P195" s="6">
        <v>0</v>
      </c>
    </row>
    <row r="196" spans="1:16" x14ac:dyDescent="0.25">
      <c r="A196" s="1" t="s">
        <v>104</v>
      </c>
      <c r="B196" s="1" t="s">
        <v>375</v>
      </c>
      <c r="C196" s="1" t="s">
        <v>384</v>
      </c>
      <c r="D196" s="6">
        <f t="shared" si="3"/>
        <v>77.63105222320516</v>
      </c>
      <c r="E196" s="6">
        <v>4.4513524065571826</v>
      </c>
      <c r="F196" s="6">
        <v>49.52086308891338</v>
      </c>
      <c r="G196" s="6">
        <v>1.0749074591164507</v>
      </c>
      <c r="H196" s="6">
        <v>0.90811147408113946</v>
      </c>
      <c r="I196" s="6">
        <v>8.4183786936044243</v>
      </c>
      <c r="J196" s="6">
        <v>7.6540824243981751</v>
      </c>
      <c r="K196" s="6">
        <v>0.6518634200342982</v>
      </c>
      <c r="L196" s="6">
        <v>1.7571648142016278</v>
      </c>
      <c r="M196" s="6">
        <v>2.4208892820606591</v>
      </c>
      <c r="N196" s="6">
        <v>0</v>
      </c>
      <c r="O196" s="6">
        <v>0.77343916023781401</v>
      </c>
      <c r="P196" s="6">
        <v>0</v>
      </c>
    </row>
    <row r="197" spans="1:16" x14ac:dyDescent="0.25">
      <c r="A197" s="1" t="s">
        <v>100</v>
      </c>
      <c r="B197" s="1" t="s">
        <v>375</v>
      </c>
      <c r="C197" s="1" t="s">
        <v>385</v>
      </c>
      <c r="D197" s="6">
        <f t="shared" si="3"/>
        <v>61.410328007393382</v>
      </c>
      <c r="E197" s="6">
        <v>3.1308224154035473</v>
      </c>
      <c r="F197" s="6">
        <v>36.787039828410173</v>
      </c>
      <c r="G197" s="6">
        <v>0.95259040342388912</v>
      </c>
      <c r="H197" s="6">
        <v>0.65902946976174115</v>
      </c>
      <c r="I197" s="6">
        <v>4.0510420424724352</v>
      </c>
      <c r="J197" s="6">
        <v>10.664811730576298</v>
      </c>
      <c r="K197" s="6">
        <v>0.9644514512486223</v>
      </c>
      <c r="L197" s="6">
        <v>1.9442234226041919</v>
      </c>
      <c r="M197" s="6">
        <v>2.2563172434924854</v>
      </c>
      <c r="N197" s="6">
        <v>0</v>
      </c>
      <c r="O197" s="6">
        <v>0</v>
      </c>
      <c r="P197" s="6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workbookViewId="0">
      <selection activeCell="B1" sqref="A1:B1048576"/>
    </sheetView>
  </sheetViews>
  <sheetFormatPr defaultRowHeight="15" x14ac:dyDescent="0.25"/>
  <cols>
    <col min="1" max="1" width="10.42578125" bestFit="1" customWidth="1"/>
    <col min="2" max="2" width="18.7109375" bestFit="1" customWidth="1"/>
    <col min="3" max="3" width="14.28515625" style="6" bestFit="1" customWidth="1"/>
    <col min="4" max="4" width="14.28515625" style="6" customWidth="1"/>
    <col min="5" max="5" width="12" style="6" bestFit="1" customWidth="1"/>
    <col min="6" max="6" width="15.28515625" style="6" bestFit="1" customWidth="1"/>
    <col min="7" max="9" width="12" style="6" bestFit="1" customWidth="1"/>
    <col min="10" max="10" width="21.5703125" style="6" bestFit="1" customWidth="1"/>
    <col min="11" max="11" width="21" style="6" bestFit="1" customWidth="1"/>
    <col min="12" max="12" width="12" style="6" bestFit="1" customWidth="1"/>
    <col min="13" max="13" width="18.85546875" style="6" bestFit="1" customWidth="1"/>
    <col min="14" max="14" width="14.42578125" style="6" bestFit="1" customWidth="1"/>
    <col min="15" max="15" width="13.5703125" style="6" bestFit="1" customWidth="1"/>
  </cols>
  <sheetData>
    <row r="1" spans="1:15" s="7" customFormat="1" x14ac:dyDescent="0.25">
      <c r="A1" s="7" t="s">
        <v>197</v>
      </c>
      <c r="B1" s="3" t="s">
        <v>198</v>
      </c>
      <c r="C1" s="5" t="s">
        <v>398</v>
      </c>
      <c r="D1" s="5" t="s">
        <v>419</v>
      </c>
      <c r="E1" s="5" t="s">
        <v>386</v>
      </c>
      <c r="F1" s="5" t="s">
        <v>387</v>
      </c>
      <c r="G1" s="5" t="s">
        <v>388</v>
      </c>
      <c r="H1" s="5" t="s">
        <v>389</v>
      </c>
      <c r="I1" s="5" t="s">
        <v>390</v>
      </c>
      <c r="J1" s="5" t="s">
        <v>391</v>
      </c>
      <c r="K1" s="5" t="s">
        <v>392</v>
      </c>
      <c r="L1" s="5" t="s">
        <v>393</v>
      </c>
      <c r="M1" s="5" t="s">
        <v>394</v>
      </c>
      <c r="N1" s="5" t="s">
        <v>395</v>
      </c>
      <c r="O1" s="5" t="s">
        <v>396</v>
      </c>
    </row>
    <row r="2" spans="1:15" x14ac:dyDescent="0.25">
      <c r="A2">
        <v>10</v>
      </c>
      <c r="B2" s="1" t="s">
        <v>234</v>
      </c>
      <c r="C2" s="6">
        <f>SUM(D2:O2)</f>
        <v>64352.212332524476</v>
      </c>
      <c r="D2" s="6">
        <f>SUMIF('30m Buffer by County'!$B:$B,'30m Buffer by County'!B2,'30m Buffer by County'!E:E)</f>
        <v>17507.737356864334</v>
      </c>
      <c r="E2" s="6">
        <v>13489.200021745253</v>
      </c>
      <c r="F2" s="6">
        <v>844.95658362285815</v>
      </c>
      <c r="G2" s="6">
        <v>643.50928868307778</v>
      </c>
      <c r="H2" s="6">
        <v>2200.9674167132048</v>
      </c>
      <c r="I2" s="6">
        <v>2102.5938628961712</v>
      </c>
      <c r="J2" s="6">
        <v>201.03586484336006</v>
      </c>
      <c r="K2" s="6">
        <v>470.8403552383823</v>
      </c>
      <c r="L2" s="6">
        <v>4199.7331264239428</v>
      </c>
      <c r="M2" s="6">
        <v>8697.2927158340044</v>
      </c>
      <c r="N2" s="6">
        <v>12432.299857173217</v>
      </c>
      <c r="O2" s="6">
        <v>1562.0458824866687</v>
      </c>
    </row>
    <row r="3" spans="1:15" x14ac:dyDescent="0.25">
      <c r="A3">
        <v>11</v>
      </c>
      <c r="B3" s="1" t="s">
        <v>205</v>
      </c>
      <c r="C3" s="6">
        <f t="shared" ref="C3:C8" si="0">SUM(D3:O3)</f>
        <v>4995.9907187300778</v>
      </c>
      <c r="D3" s="6">
        <f>SUMIF('30m Buffer by County'!$B:$B,'30m Buffer by County'!B5,'30m Buffer by County'!E:E)</f>
        <v>4.2052356641939674</v>
      </c>
      <c r="E3" s="6">
        <v>1074.683581838759</v>
      </c>
      <c r="F3" s="6">
        <v>1499.6513346149854</v>
      </c>
      <c r="G3" s="6">
        <v>644.27210232130585</v>
      </c>
      <c r="H3" s="6">
        <v>292.14724502453754</v>
      </c>
      <c r="I3" s="6">
        <v>4.2348882837558008</v>
      </c>
      <c r="J3" s="6">
        <v>230.26815852290417</v>
      </c>
      <c r="K3" s="6">
        <v>582.43255264575498</v>
      </c>
      <c r="L3" s="6">
        <v>600.67138472791248</v>
      </c>
      <c r="M3" s="6">
        <v>40.509432004072295</v>
      </c>
      <c r="N3" s="6">
        <v>4.6957394127792904</v>
      </c>
      <c r="O3" s="6">
        <v>18.219063669116302</v>
      </c>
    </row>
    <row r="4" spans="1:15" x14ac:dyDescent="0.25">
      <c r="A4">
        <v>24</v>
      </c>
      <c r="B4" s="1" t="s">
        <v>400</v>
      </c>
      <c r="C4" s="6">
        <f t="shared" si="0"/>
        <v>718447.64088700875</v>
      </c>
      <c r="D4" s="6">
        <f>SUMIF('30m Buffer by County'!$B:$B,'30m Buffer by County'!B6,'30m Buffer by County'!E:E)</f>
        <v>57986.954330023778</v>
      </c>
      <c r="E4" s="6">
        <v>315580.06701492023</v>
      </c>
      <c r="F4" s="6">
        <v>20350.215228596979</v>
      </c>
      <c r="G4" s="6">
        <v>11295.471056572254</v>
      </c>
      <c r="H4" s="6">
        <v>19535.59475741686</v>
      </c>
      <c r="I4" s="6">
        <v>41022.440361168898</v>
      </c>
      <c r="J4" s="6">
        <v>5029.0197832393524</v>
      </c>
      <c r="K4" s="6">
        <v>20061.619626080465</v>
      </c>
      <c r="L4" s="6">
        <v>47735.005411603073</v>
      </c>
      <c r="M4" s="6">
        <v>70090.270975521766</v>
      </c>
      <c r="N4" s="6">
        <v>30101.224653187906</v>
      </c>
      <c r="O4" s="6">
        <v>79659.757688677142</v>
      </c>
    </row>
    <row r="5" spans="1:15" x14ac:dyDescent="0.25">
      <c r="A5">
        <v>36</v>
      </c>
      <c r="B5" s="1" t="s">
        <v>401</v>
      </c>
      <c r="C5" s="6">
        <f t="shared" si="0"/>
        <v>409383.89393257978</v>
      </c>
      <c r="D5" s="6">
        <f>SUMIF('30m Buffer by County'!$B:$B,'30m Buffer by County'!B30,'30m Buffer by County'!E:E)</f>
        <v>28349.381248671805</v>
      </c>
      <c r="E5" s="6">
        <v>214297.88453269939</v>
      </c>
      <c r="F5" s="6">
        <v>6767.8629851292117</v>
      </c>
      <c r="G5" s="6">
        <v>8439.4893818911441</v>
      </c>
      <c r="H5" s="6">
        <v>9249.7081688024791</v>
      </c>
      <c r="I5" s="6">
        <v>68656.69061939379</v>
      </c>
      <c r="J5" s="6">
        <v>3331.1226481766107</v>
      </c>
      <c r="K5" s="6">
        <v>4562.3767562999456</v>
      </c>
      <c r="L5" s="6">
        <v>22384.782028535701</v>
      </c>
      <c r="M5" s="6">
        <v>27295.913869024382</v>
      </c>
      <c r="N5" s="6">
        <v>16048.681693955314</v>
      </c>
      <c r="O5" s="6">
        <v>0</v>
      </c>
    </row>
    <row r="6" spans="1:15" x14ac:dyDescent="0.25">
      <c r="A6">
        <v>42</v>
      </c>
      <c r="B6" s="1" t="s">
        <v>402</v>
      </c>
      <c r="C6" s="6">
        <f t="shared" si="0"/>
        <v>1589620.1924455008</v>
      </c>
      <c r="D6" s="6">
        <f>SUMIF('30m Buffer by County'!$B:$B,'30m Buffer by County'!B49,'30m Buffer by County'!E:E)</f>
        <v>111770.34441517622</v>
      </c>
      <c r="E6" s="6">
        <v>947064.22782107582</v>
      </c>
      <c r="F6" s="6">
        <v>37144.528597480523</v>
      </c>
      <c r="G6" s="6">
        <v>24765.765803610695</v>
      </c>
      <c r="H6" s="6">
        <v>59498.909030705283</v>
      </c>
      <c r="I6" s="6">
        <v>168058.74974671719</v>
      </c>
      <c r="J6" s="6">
        <v>12221.88635139343</v>
      </c>
      <c r="K6" s="6">
        <v>32299.396322086744</v>
      </c>
      <c r="L6" s="6">
        <v>108446.82618128622</v>
      </c>
      <c r="M6" s="6">
        <v>54950.158147304333</v>
      </c>
      <c r="N6" s="6">
        <v>33399.400028664204</v>
      </c>
      <c r="O6" s="6">
        <v>0</v>
      </c>
    </row>
    <row r="7" spans="1:15" x14ac:dyDescent="0.25">
      <c r="A7">
        <v>51</v>
      </c>
      <c r="B7" s="1" t="s">
        <v>403</v>
      </c>
      <c r="C7" s="6">
        <f t="shared" si="0"/>
        <v>1684108.0543927886</v>
      </c>
      <c r="D7" s="6">
        <f>SUMIF('30m Buffer by County'!$B:$B,'30m Buffer by County'!B91,'30m Buffer by County'!E:E)</f>
        <v>34800.728218915414</v>
      </c>
      <c r="E7" s="6">
        <v>1031882.4367534335</v>
      </c>
      <c r="F7" s="6">
        <v>28035.445505898388</v>
      </c>
      <c r="G7" s="6">
        <v>25657.017539524473</v>
      </c>
      <c r="H7" s="6">
        <v>31854.266517744607</v>
      </c>
      <c r="I7" s="6">
        <v>141529.63729904167</v>
      </c>
      <c r="J7" s="6">
        <v>9098.7002268425385</v>
      </c>
      <c r="K7" s="6">
        <v>32262.228246096976</v>
      </c>
      <c r="L7" s="6">
        <v>80633.440988816044</v>
      </c>
      <c r="M7" s="6">
        <v>155585.0511260583</v>
      </c>
      <c r="N7" s="6">
        <v>26915.648428658264</v>
      </c>
      <c r="O7" s="6">
        <v>85853.45354175831</v>
      </c>
    </row>
    <row r="8" spans="1:15" x14ac:dyDescent="0.25">
      <c r="A8">
        <v>54</v>
      </c>
      <c r="B8" s="1" t="s">
        <v>404</v>
      </c>
      <c r="C8" s="6">
        <f t="shared" si="0"/>
        <v>275343.63012310781</v>
      </c>
      <c r="D8" s="6">
        <f>SUMIF('30m Buffer by County'!$B:$B,'30m Buffer by County'!B187,'30m Buffer by County'!E:E)</f>
        <v>8127.1309113732614</v>
      </c>
      <c r="E8" s="6">
        <v>190045.80538985782</v>
      </c>
      <c r="F8" s="6">
        <v>4219.3288129562179</v>
      </c>
      <c r="G8" s="6">
        <v>2113.9994959054675</v>
      </c>
      <c r="H8" s="6">
        <v>6401.977829724774</v>
      </c>
      <c r="I8" s="6">
        <v>37894.893324701123</v>
      </c>
      <c r="J8" s="6">
        <v>2013.2082651734922</v>
      </c>
      <c r="K8" s="6">
        <v>5995.7465788290192</v>
      </c>
      <c r="L8" s="6">
        <v>15635.392625393513</v>
      </c>
      <c r="M8" s="6">
        <v>1389.6719926066132</v>
      </c>
      <c r="N8" s="6">
        <v>1506.474896586489</v>
      </c>
      <c r="O8" s="6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8"/>
  <sheetViews>
    <sheetView workbookViewId="0">
      <selection activeCell="D25" sqref="D25"/>
    </sheetView>
  </sheetViews>
  <sheetFormatPr defaultRowHeight="15" x14ac:dyDescent="0.25"/>
  <cols>
    <col min="1" max="1" width="11.42578125" style="1" bestFit="1" customWidth="1"/>
    <col min="2" max="2" width="7.140625" style="1" customWidth="1"/>
    <col min="3" max="3" width="19.28515625" style="1" customWidth="1"/>
    <col min="4" max="4" width="16.42578125" style="6" customWidth="1"/>
    <col min="5" max="5" width="26.7109375" bestFit="1" customWidth="1"/>
    <col min="6" max="6" width="26.28515625" bestFit="1" customWidth="1"/>
    <col min="7" max="7" width="16.42578125" customWidth="1"/>
    <col min="8" max="8" width="14.5703125" style="13" bestFit="1" customWidth="1"/>
    <col min="9" max="9" width="15" style="13" bestFit="1" customWidth="1"/>
    <col min="10" max="10" width="15.42578125" style="13" bestFit="1" customWidth="1"/>
  </cols>
  <sheetData>
    <row r="1" spans="1:10" s="4" customFormat="1" x14ac:dyDescent="0.25">
      <c r="A1" s="3" t="s">
        <v>196</v>
      </c>
      <c r="B1" s="3" t="s">
        <v>198</v>
      </c>
      <c r="C1" s="3" t="s">
        <v>199</v>
      </c>
      <c r="D1" s="5" t="s">
        <v>405</v>
      </c>
      <c r="E1" s="11" t="s">
        <v>406</v>
      </c>
      <c r="F1" s="11" t="s">
        <v>407</v>
      </c>
      <c r="G1" s="11" t="s">
        <v>408</v>
      </c>
      <c r="H1" s="12" t="s">
        <v>409</v>
      </c>
      <c r="I1" s="12" t="s">
        <v>410</v>
      </c>
      <c r="J1" s="12" t="s">
        <v>411</v>
      </c>
    </row>
    <row r="2" spans="1:10" x14ac:dyDescent="0.25">
      <c r="A2" s="1" t="s">
        <v>113</v>
      </c>
      <c r="B2" s="1" t="s">
        <v>200</v>
      </c>
      <c r="C2" s="1" t="s">
        <v>201</v>
      </c>
      <c r="D2" s="6">
        <v>129866.11842267832</v>
      </c>
      <c r="E2">
        <v>377.67133036477662</v>
      </c>
      <c r="F2">
        <v>684.41952526156081</v>
      </c>
      <c r="G2">
        <v>18698.51662770642</v>
      </c>
      <c r="H2" s="13">
        <v>2.9081590714489583E-3</v>
      </c>
      <c r="I2" s="13">
        <v>5.2701931310056129E-3</v>
      </c>
      <c r="J2" s="13">
        <v>0.14398302540195984</v>
      </c>
    </row>
    <row r="3" spans="1:10" x14ac:dyDescent="0.25">
      <c r="A3" s="1" t="s">
        <v>116</v>
      </c>
      <c r="B3" s="1" t="s">
        <v>200</v>
      </c>
      <c r="C3" s="1" t="s">
        <v>202</v>
      </c>
      <c r="D3" s="6">
        <v>29250.455909025761</v>
      </c>
      <c r="E3">
        <v>123.9793321241654</v>
      </c>
      <c r="F3">
        <v>443.62641653034694</v>
      </c>
      <c r="G3">
        <v>4827.3510820735091</v>
      </c>
      <c r="H3" s="13">
        <v>4.2385435806458422E-3</v>
      </c>
      <c r="I3" s="13">
        <v>1.5166478700711736E-2</v>
      </c>
      <c r="J3" s="13">
        <v>0.16503507149042218</v>
      </c>
    </row>
    <row r="4" spans="1:10" x14ac:dyDescent="0.25">
      <c r="A4" s="1" t="s">
        <v>115</v>
      </c>
      <c r="B4" s="1" t="s">
        <v>200</v>
      </c>
      <c r="C4" s="1" t="s">
        <v>203</v>
      </c>
      <c r="D4" s="6">
        <v>294557.26167942554</v>
      </c>
      <c r="E4">
        <v>1195.9620545311673</v>
      </c>
      <c r="F4">
        <v>3493.8003785651094</v>
      </c>
      <c r="G4">
        <v>69311.491378500854</v>
      </c>
      <c r="H4" s="13">
        <v>4.060202242892808E-3</v>
      </c>
      <c r="I4" s="13">
        <v>1.186119248476551E-2</v>
      </c>
      <c r="J4" s="13">
        <v>0.23530735919841078</v>
      </c>
    </row>
    <row r="5" spans="1:10" x14ac:dyDescent="0.25">
      <c r="A5" s="1" t="s">
        <v>120</v>
      </c>
      <c r="B5" s="1" t="s">
        <v>204</v>
      </c>
      <c r="C5" s="1" t="s">
        <v>205</v>
      </c>
      <c r="D5" s="6">
        <v>41736.605664638759</v>
      </c>
      <c r="E5">
        <v>2245.3020366407536</v>
      </c>
      <c r="F5">
        <v>5890.6809229872051</v>
      </c>
      <c r="G5">
        <v>4530.9301532546224</v>
      </c>
      <c r="H5" s="13">
        <v>5.3796948766801141E-2</v>
      </c>
      <c r="I5" s="13">
        <v>0.14113943453667271</v>
      </c>
      <c r="J5" s="13">
        <v>0.10856010164462038</v>
      </c>
    </row>
    <row r="6" spans="1:10" x14ac:dyDescent="0.25">
      <c r="A6" s="1" t="s">
        <v>57</v>
      </c>
      <c r="B6" s="1" t="s">
        <v>206</v>
      </c>
      <c r="C6" s="1" t="s">
        <v>207</v>
      </c>
      <c r="D6" s="6">
        <v>275091.47833134822</v>
      </c>
      <c r="E6">
        <v>1320.54185220146</v>
      </c>
      <c r="F6">
        <v>5917.4243734648589</v>
      </c>
      <c r="G6">
        <v>210267.40213400018</v>
      </c>
      <c r="H6" s="13">
        <v>4.8003735346933011E-3</v>
      </c>
      <c r="I6" s="13">
        <v>2.1510751293928883E-2</v>
      </c>
      <c r="J6" s="13">
        <v>0.76435447368068843</v>
      </c>
    </row>
    <row r="7" spans="1:10" x14ac:dyDescent="0.25">
      <c r="A7" s="1" t="s">
        <v>106</v>
      </c>
      <c r="B7" s="1" t="s">
        <v>206</v>
      </c>
      <c r="C7" s="1" t="s">
        <v>208</v>
      </c>
      <c r="D7" s="6">
        <v>269658.10529645206</v>
      </c>
      <c r="E7">
        <v>9523.981556070632</v>
      </c>
      <c r="F7">
        <v>31756.110416471041</v>
      </c>
      <c r="G7">
        <v>100439.32752800937</v>
      </c>
      <c r="H7" s="13">
        <v>3.5318729046176167E-2</v>
      </c>
      <c r="I7" s="13">
        <v>0.11776434600977248</v>
      </c>
      <c r="J7" s="13">
        <v>0.3724691583721918</v>
      </c>
    </row>
    <row r="8" spans="1:10" x14ac:dyDescent="0.25">
      <c r="A8" s="1" t="s">
        <v>72</v>
      </c>
      <c r="B8" s="1" t="s">
        <v>206</v>
      </c>
      <c r="C8" s="1" t="s">
        <v>209</v>
      </c>
      <c r="D8" s="6">
        <v>391786.61974963301</v>
      </c>
      <c r="E8">
        <v>4226.3970090391067</v>
      </c>
      <c r="F8">
        <v>28418.067341099024</v>
      </c>
      <c r="G8">
        <v>144449.09164142076</v>
      </c>
      <c r="H8" s="13">
        <v>1.0787497060874462E-2</v>
      </c>
      <c r="I8" s="13">
        <v>7.2534553015769859E-2</v>
      </c>
      <c r="J8" s="13">
        <v>0.36869327424639814</v>
      </c>
    </row>
    <row r="9" spans="1:10" x14ac:dyDescent="0.25">
      <c r="A9" s="1" t="s">
        <v>117</v>
      </c>
      <c r="B9" s="1" t="s">
        <v>206</v>
      </c>
      <c r="C9" s="1" t="s">
        <v>210</v>
      </c>
      <c r="D9" s="6">
        <v>138928.92267091028</v>
      </c>
      <c r="E9">
        <v>1244.9852478217679</v>
      </c>
      <c r="F9">
        <v>8140.1807821372613</v>
      </c>
      <c r="G9">
        <v>72042.82999658995</v>
      </c>
      <c r="H9" s="13">
        <v>8.9613107471569701E-3</v>
      </c>
      <c r="I9" s="13">
        <v>5.8592412765046932E-2</v>
      </c>
      <c r="J9" s="13">
        <v>0.51855890488147205</v>
      </c>
    </row>
    <row r="10" spans="1:10" x14ac:dyDescent="0.25">
      <c r="A10" s="1" t="s">
        <v>26</v>
      </c>
      <c r="B10" s="1" t="s">
        <v>206</v>
      </c>
      <c r="C10" s="1" t="s">
        <v>211</v>
      </c>
      <c r="D10" s="6">
        <v>206209.55506244345</v>
      </c>
      <c r="E10">
        <v>519.2151445812309</v>
      </c>
      <c r="F10">
        <v>1234.3967915865633</v>
      </c>
      <c r="G10">
        <v>39591.723706775127</v>
      </c>
      <c r="H10" s="13">
        <v>2.5179005135043545E-3</v>
      </c>
      <c r="I10" s="13">
        <v>5.9861280007745942E-3</v>
      </c>
      <c r="J10" s="13">
        <v>0.19199752259193875</v>
      </c>
    </row>
    <row r="11" spans="1:10" x14ac:dyDescent="0.25">
      <c r="A11" s="1" t="s">
        <v>89</v>
      </c>
      <c r="B11" s="1" t="s">
        <v>206</v>
      </c>
      <c r="C11" s="1" t="s">
        <v>212</v>
      </c>
      <c r="D11" s="6">
        <v>289718.62135087448</v>
      </c>
      <c r="E11">
        <v>2596.3223338588436</v>
      </c>
      <c r="F11">
        <v>16694.98450650628</v>
      </c>
      <c r="G11">
        <v>83258.171026425422</v>
      </c>
      <c r="H11" s="13">
        <v>8.9615307492246794E-3</v>
      </c>
      <c r="I11" s="13">
        <v>5.7624823798561424E-2</v>
      </c>
      <c r="J11" s="13">
        <v>0.2873759741027917</v>
      </c>
    </row>
    <row r="12" spans="1:10" x14ac:dyDescent="0.25">
      <c r="A12" s="1" t="s">
        <v>68</v>
      </c>
      <c r="B12" s="1" t="s">
        <v>206</v>
      </c>
      <c r="C12" s="1" t="s">
        <v>213</v>
      </c>
      <c r="D12" s="6">
        <v>223931.66553821974</v>
      </c>
      <c r="E12">
        <v>825.65915302234328</v>
      </c>
      <c r="F12">
        <v>5553.176783975724</v>
      </c>
      <c r="G12">
        <v>87247.821767988018</v>
      </c>
      <c r="H12" s="13">
        <v>3.6871031662175668E-3</v>
      </c>
      <c r="I12" s="13">
        <v>2.4798532939183316E-2</v>
      </c>
      <c r="J12" s="13">
        <v>0.38961806298491947</v>
      </c>
    </row>
    <row r="13" spans="1:10" x14ac:dyDescent="0.25">
      <c r="A13" s="1" t="s">
        <v>25</v>
      </c>
      <c r="B13" s="1" t="s">
        <v>206</v>
      </c>
      <c r="C13" s="1" t="s">
        <v>214</v>
      </c>
      <c r="D13" s="6">
        <v>294864.11687085789</v>
      </c>
      <c r="E13">
        <v>1631.2489189149117</v>
      </c>
      <c r="F13">
        <v>7258.467305515881</v>
      </c>
      <c r="G13">
        <v>166507.90538837519</v>
      </c>
      <c r="H13" s="13">
        <v>5.5322056010950714E-3</v>
      </c>
      <c r="I13" s="13">
        <v>2.4616312702080614E-2</v>
      </c>
      <c r="J13" s="13">
        <v>0.56469368723255298</v>
      </c>
    </row>
    <row r="14" spans="1:10" x14ac:dyDescent="0.25">
      <c r="A14" s="1" t="s">
        <v>92</v>
      </c>
      <c r="B14" s="1" t="s">
        <v>206</v>
      </c>
      <c r="C14" s="1" t="s">
        <v>215</v>
      </c>
      <c r="D14" s="6">
        <v>369007.67508636322</v>
      </c>
      <c r="E14">
        <v>469.80201934339215</v>
      </c>
      <c r="F14">
        <v>1208.0321533238116</v>
      </c>
      <c r="G14">
        <v>60548.642651339556</v>
      </c>
      <c r="H14" s="13">
        <v>1.2731497230604725E-3</v>
      </c>
      <c r="I14" s="13">
        <v>3.2737317808933957E-3</v>
      </c>
      <c r="J14" s="13">
        <v>0.16408504955125564</v>
      </c>
    </row>
    <row r="15" spans="1:10" x14ac:dyDescent="0.25">
      <c r="A15" s="1" t="s">
        <v>59</v>
      </c>
      <c r="B15" s="1" t="s">
        <v>206</v>
      </c>
      <c r="C15" s="1" t="s">
        <v>216</v>
      </c>
      <c r="D15" s="6">
        <v>427121.86732429586</v>
      </c>
      <c r="E15">
        <v>2820.1175726365627</v>
      </c>
      <c r="F15">
        <v>20155.846261051778</v>
      </c>
      <c r="G15">
        <v>148803.29539445398</v>
      </c>
      <c r="H15" s="13">
        <v>6.6026063949925669E-3</v>
      </c>
      <c r="I15" s="13">
        <v>4.7189918856924931E-2</v>
      </c>
      <c r="J15" s="13">
        <v>0.34838603868875162</v>
      </c>
    </row>
    <row r="16" spans="1:10" x14ac:dyDescent="0.25">
      <c r="A16" s="1" t="s">
        <v>67</v>
      </c>
      <c r="B16" s="1" t="s">
        <v>206</v>
      </c>
      <c r="C16" s="1" t="s">
        <v>217</v>
      </c>
      <c r="D16" s="6">
        <v>152571.59872098366</v>
      </c>
      <c r="E16">
        <v>531.50590828444763</v>
      </c>
      <c r="F16">
        <v>2242.7323900505576</v>
      </c>
      <c r="G16">
        <v>117949.92364450463</v>
      </c>
      <c r="H16" s="13">
        <v>3.4836490719117562E-3</v>
      </c>
      <c r="I16" s="13">
        <v>1.4699540470516859E-2</v>
      </c>
      <c r="J16" s="13">
        <v>0.77307916173970448</v>
      </c>
    </row>
    <row r="17" spans="1:10" x14ac:dyDescent="0.25">
      <c r="A17" s="1" t="s">
        <v>93</v>
      </c>
      <c r="B17" s="1" t="s">
        <v>206</v>
      </c>
      <c r="C17" s="1" t="s">
        <v>218</v>
      </c>
      <c r="D17" s="6">
        <v>285747.59196018643</v>
      </c>
      <c r="E17">
        <v>2526.6638826151634</v>
      </c>
      <c r="F17">
        <v>12016.971182595889</v>
      </c>
      <c r="G17">
        <v>108575.56179358812</v>
      </c>
      <c r="H17" s="13">
        <v>8.8422928266258388E-3</v>
      </c>
      <c r="I17" s="13">
        <v>4.2054496768148548E-2</v>
      </c>
      <c r="J17" s="13">
        <v>0.37997017244756376</v>
      </c>
    </row>
    <row r="18" spans="1:10" x14ac:dyDescent="0.25">
      <c r="A18" s="1" t="s">
        <v>118</v>
      </c>
      <c r="B18" s="1" t="s">
        <v>206</v>
      </c>
      <c r="C18" s="1" t="s">
        <v>219</v>
      </c>
      <c r="D18" s="6">
        <v>162172.79569839331</v>
      </c>
      <c r="E18">
        <v>2055.853921311832</v>
      </c>
      <c r="F18">
        <v>12040.274187888881</v>
      </c>
      <c r="G18">
        <v>54716.62375273669</v>
      </c>
      <c r="H18" s="13">
        <v>1.2676934577456998E-2</v>
      </c>
      <c r="I18" s="13">
        <v>7.4243489088522671E-2</v>
      </c>
      <c r="J18" s="13">
        <v>0.33739705551168947</v>
      </c>
    </row>
    <row r="19" spans="1:10" x14ac:dyDescent="0.25">
      <c r="A19" s="1" t="s">
        <v>24</v>
      </c>
      <c r="B19" s="1" t="s">
        <v>206</v>
      </c>
      <c r="C19" s="1" t="s">
        <v>201</v>
      </c>
      <c r="D19" s="6">
        <v>184932.02136965448</v>
      </c>
      <c r="E19">
        <v>375.21041004630752</v>
      </c>
      <c r="F19">
        <v>1404.2358767044079</v>
      </c>
      <c r="G19">
        <v>34793.523126572203</v>
      </c>
      <c r="H19" s="13">
        <v>2.0289099057448348E-3</v>
      </c>
      <c r="I19" s="13">
        <v>7.5932543553262049E-3</v>
      </c>
      <c r="J19" s="13">
        <v>0.18814223123114296</v>
      </c>
    </row>
    <row r="20" spans="1:10" x14ac:dyDescent="0.25">
      <c r="A20" s="1" t="s">
        <v>90</v>
      </c>
      <c r="B20" s="1" t="s">
        <v>206</v>
      </c>
      <c r="C20" s="1" t="s">
        <v>220</v>
      </c>
      <c r="D20" s="6">
        <v>324445.71840884042</v>
      </c>
      <c r="E20">
        <v>11274.238792545331</v>
      </c>
      <c r="F20">
        <v>46632.55684654275</v>
      </c>
      <c r="G20">
        <v>97296.471832482464</v>
      </c>
      <c r="H20" s="13">
        <v>3.4749229694991508E-2</v>
      </c>
      <c r="I20" s="13">
        <v>0.14372991906085242</v>
      </c>
      <c r="J20" s="13">
        <v>0.29988520825501314</v>
      </c>
    </row>
    <row r="21" spans="1:10" x14ac:dyDescent="0.25">
      <c r="A21" s="1" t="s">
        <v>71</v>
      </c>
      <c r="B21" s="1" t="s">
        <v>206</v>
      </c>
      <c r="C21" s="1" t="s">
        <v>221</v>
      </c>
      <c r="D21" s="6">
        <v>311168.18965815473</v>
      </c>
      <c r="E21">
        <v>7953.3668078460832</v>
      </c>
      <c r="F21">
        <v>30336.168782710545</v>
      </c>
      <c r="G21">
        <v>121190.19758528835</v>
      </c>
      <c r="H21" s="13">
        <v>2.5559703954904731E-2</v>
      </c>
      <c r="I21" s="13">
        <v>9.7491227544941092E-2</v>
      </c>
      <c r="J21" s="13">
        <v>0.38946846629286336</v>
      </c>
    </row>
    <row r="22" spans="1:10" x14ac:dyDescent="0.25">
      <c r="A22" s="1" t="s">
        <v>91</v>
      </c>
      <c r="B22" s="1" t="s">
        <v>206</v>
      </c>
      <c r="C22" s="1" t="s">
        <v>222</v>
      </c>
      <c r="D22" s="6">
        <v>244751.68402168594</v>
      </c>
      <c r="E22">
        <v>481.42090410837045</v>
      </c>
      <c r="F22">
        <v>2116.7097453334191</v>
      </c>
      <c r="G22">
        <v>42197.177811933201</v>
      </c>
      <c r="H22" s="13">
        <v>1.9669768812120396E-3</v>
      </c>
      <c r="I22" s="13">
        <v>8.6483970633103799E-3</v>
      </c>
      <c r="J22" s="13">
        <v>0.17240812042050901</v>
      </c>
    </row>
    <row r="23" spans="1:10" x14ac:dyDescent="0.25">
      <c r="A23" s="1" t="s">
        <v>94</v>
      </c>
      <c r="B23" s="1" t="s">
        <v>206</v>
      </c>
      <c r="C23" s="1" t="s">
        <v>223</v>
      </c>
      <c r="D23" s="6">
        <v>234843.33532664832</v>
      </c>
      <c r="E23">
        <v>1688.6437880233068</v>
      </c>
      <c r="F23">
        <v>5939.9640709092973</v>
      </c>
      <c r="G23">
        <v>107104.07525834844</v>
      </c>
      <c r="H23" s="13">
        <v>7.1905118604900509E-3</v>
      </c>
      <c r="I23" s="13">
        <v>2.5293304843619607E-2</v>
      </c>
      <c r="J23" s="13">
        <v>0.45606606254921067</v>
      </c>
    </row>
    <row r="24" spans="1:10" x14ac:dyDescent="0.25">
      <c r="A24" s="1" t="s">
        <v>69</v>
      </c>
      <c r="B24" s="1" t="s">
        <v>206</v>
      </c>
      <c r="C24" s="1" t="s">
        <v>224</v>
      </c>
      <c r="D24" s="6">
        <v>213656.83517591417</v>
      </c>
      <c r="E24">
        <v>502.26669566033911</v>
      </c>
      <c r="F24">
        <v>1410.0907864368917</v>
      </c>
      <c r="G24">
        <v>43507.922191526268</v>
      </c>
      <c r="H24" s="13">
        <v>2.3508103321234646E-3</v>
      </c>
      <c r="I24" s="13">
        <v>6.5997925377669049E-3</v>
      </c>
      <c r="J24" s="13">
        <v>0.20363459074784132</v>
      </c>
    </row>
    <row r="25" spans="1:10" x14ac:dyDescent="0.25">
      <c r="A25" s="1" t="s">
        <v>66</v>
      </c>
      <c r="B25" s="1" t="s">
        <v>206</v>
      </c>
      <c r="C25" s="1" t="s">
        <v>225</v>
      </c>
      <c r="D25" s="6">
        <v>176757.78257710917</v>
      </c>
      <c r="E25">
        <v>974.06853708801384</v>
      </c>
      <c r="F25">
        <v>2056.6105573209848</v>
      </c>
      <c r="G25">
        <v>42693.203866701588</v>
      </c>
      <c r="H25" s="13">
        <v>5.510753319521217E-3</v>
      </c>
      <c r="I25" s="13">
        <v>1.1635190979066536E-2</v>
      </c>
      <c r="J25" s="13">
        <v>0.24153507270932764</v>
      </c>
    </row>
    <row r="26" spans="1:10" x14ac:dyDescent="0.25">
      <c r="A26" s="1" t="s">
        <v>70</v>
      </c>
      <c r="B26" s="1" t="s">
        <v>206</v>
      </c>
      <c r="C26" s="1" t="s">
        <v>226</v>
      </c>
      <c r="D26" s="6">
        <v>299098.60978635284</v>
      </c>
      <c r="E26">
        <v>816.97365364751931</v>
      </c>
      <c r="F26">
        <v>4234.5336878468734</v>
      </c>
      <c r="G26">
        <v>120681.37247149642</v>
      </c>
      <c r="H26" s="13">
        <v>2.7314525274159123E-3</v>
      </c>
      <c r="I26" s="13">
        <v>1.4157650852578738E-2</v>
      </c>
      <c r="J26" s="13">
        <v>0.40348356201889246</v>
      </c>
    </row>
    <row r="27" spans="1:10" x14ac:dyDescent="0.25">
      <c r="A27" s="1" t="s">
        <v>88</v>
      </c>
      <c r="B27" s="1" t="s">
        <v>206</v>
      </c>
      <c r="C27" s="1" t="s">
        <v>227</v>
      </c>
      <c r="D27" s="6">
        <v>242798.09531340346</v>
      </c>
      <c r="E27">
        <v>795.3052490078727</v>
      </c>
      <c r="F27">
        <v>4483.1123389492095</v>
      </c>
      <c r="G27">
        <v>67509.326737272844</v>
      </c>
      <c r="H27" s="13">
        <v>3.275582734622748E-3</v>
      </c>
      <c r="I27" s="13">
        <v>1.8464363705828969E-2</v>
      </c>
      <c r="J27" s="13">
        <v>0.27804718422577368</v>
      </c>
    </row>
    <row r="28" spans="1:10" x14ac:dyDescent="0.25">
      <c r="A28" s="1" t="s">
        <v>60</v>
      </c>
      <c r="B28" s="1" t="s">
        <v>206</v>
      </c>
      <c r="C28" s="1" t="s">
        <v>228</v>
      </c>
      <c r="D28" s="6">
        <v>185070.52381352455</v>
      </c>
      <c r="E28">
        <v>281.54149142792187</v>
      </c>
      <c r="F28">
        <v>602.19034016496744</v>
      </c>
      <c r="G28">
        <v>48684.480066026495</v>
      </c>
      <c r="H28" s="13">
        <v>1.5212659781068142E-3</v>
      </c>
      <c r="I28" s="13">
        <v>3.2538425231439295E-3</v>
      </c>
      <c r="J28" s="13">
        <v>0.26305907101165693</v>
      </c>
    </row>
    <row r="29" spans="1:10" x14ac:dyDescent="0.25">
      <c r="A29" s="1" t="s">
        <v>58</v>
      </c>
      <c r="B29" s="1" t="s">
        <v>206</v>
      </c>
      <c r="C29" s="1" t="s">
        <v>209</v>
      </c>
      <c r="D29" s="6">
        <v>52509.476483001636</v>
      </c>
      <c r="E29">
        <v>1672.4477743237967</v>
      </c>
      <c r="F29">
        <v>8011.2452617584986</v>
      </c>
      <c r="G29">
        <v>4125.0245869637201</v>
      </c>
      <c r="H29" s="13">
        <v>3.1850398943992546E-2</v>
      </c>
      <c r="I29" s="13">
        <v>0.15256760871253208</v>
      </c>
      <c r="J29" s="13">
        <v>7.8557716878001491E-2</v>
      </c>
    </row>
    <row r="30" spans="1:10" x14ac:dyDescent="0.25">
      <c r="A30" s="1" t="s">
        <v>82</v>
      </c>
      <c r="B30" s="1" t="s">
        <v>229</v>
      </c>
      <c r="C30" s="1" t="s">
        <v>207</v>
      </c>
      <c r="D30" s="6">
        <v>53025.530905442734</v>
      </c>
      <c r="E30">
        <v>195.92918954448635</v>
      </c>
      <c r="F30">
        <v>208.67067306504302</v>
      </c>
      <c r="G30">
        <v>35958.584433363147</v>
      </c>
      <c r="H30" s="13">
        <v>3.6949972249004947E-3</v>
      </c>
      <c r="I30" s="13">
        <v>3.9352868231937741E-3</v>
      </c>
      <c r="J30" s="13">
        <v>0.67813718824401681</v>
      </c>
    </row>
    <row r="31" spans="1:10" x14ac:dyDescent="0.25">
      <c r="A31" s="1" t="s">
        <v>61</v>
      </c>
      <c r="B31" s="1" t="s">
        <v>229</v>
      </c>
      <c r="C31" s="1" t="s">
        <v>230</v>
      </c>
      <c r="D31" s="6">
        <v>406541.49142792186</v>
      </c>
      <c r="E31">
        <v>2924.0529694627439</v>
      </c>
      <c r="F31">
        <v>8324.2093870309327</v>
      </c>
      <c r="G31">
        <v>221575.17433269249</v>
      </c>
      <c r="H31" s="13">
        <v>7.1925080984782249E-3</v>
      </c>
      <c r="I31" s="13">
        <v>2.0475669919430058E-2</v>
      </c>
      <c r="J31" s="13">
        <v>0.54502474902239306</v>
      </c>
    </row>
    <row r="32" spans="1:10" x14ac:dyDescent="0.25">
      <c r="A32" s="1" t="s">
        <v>62</v>
      </c>
      <c r="B32" s="1" t="s">
        <v>229</v>
      </c>
      <c r="C32" s="1" t="s">
        <v>231</v>
      </c>
      <c r="D32" s="6">
        <v>239636.58243675344</v>
      </c>
      <c r="E32">
        <v>1598.9737722579976</v>
      </c>
      <c r="F32">
        <v>4209.8231715453458</v>
      </c>
      <c r="G32">
        <v>150852.09644020302</v>
      </c>
      <c r="H32" s="13">
        <v>6.6724944747532855E-3</v>
      </c>
      <c r="I32" s="13">
        <v>1.7567531337401011E-2</v>
      </c>
      <c r="J32" s="13">
        <v>0.62950362130129678</v>
      </c>
    </row>
    <row r="33" spans="1:10" x14ac:dyDescent="0.25">
      <c r="A33" s="1" t="s">
        <v>76</v>
      </c>
      <c r="B33" s="1" t="s">
        <v>229</v>
      </c>
      <c r="C33" s="1" t="s">
        <v>232</v>
      </c>
      <c r="D33" s="6">
        <v>573333.64633320644</v>
      </c>
      <c r="E33">
        <v>2542.9735646896606</v>
      </c>
      <c r="F33">
        <v>3624.753512599892</v>
      </c>
      <c r="G33">
        <v>334434.15314589581</v>
      </c>
      <c r="H33" s="13">
        <v>4.4354165867526128E-3</v>
      </c>
      <c r="I33" s="13">
        <v>6.3222410472196155E-3</v>
      </c>
      <c r="J33" s="13">
        <v>0.58331506494480434</v>
      </c>
    </row>
    <row r="34" spans="1:10" x14ac:dyDescent="0.25">
      <c r="A34" s="1" t="s">
        <v>95</v>
      </c>
      <c r="B34" s="1" t="s">
        <v>229</v>
      </c>
      <c r="C34" s="1" t="s">
        <v>233</v>
      </c>
      <c r="D34" s="6">
        <v>295599.10646773054</v>
      </c>
      <c r="E34">
        <v>850.00667183940141</v>
      </c>
      <c r="F34">
        <v>2353.8019600381531</v>
      </c>
      <c r="G34">
        <v>160701.38798970066</v>
      </c>
      <c r="H34" s="13">
        <v>2.8755387050948124E-3</v>
      </c>
      <c r="I34" s="13">
        <v>7.9628182512625732E-3</v>
      </c>
      <c r="J34" s="13">
        <v>0.54364639294755057</v>
      </c>
    </row>
    <row r="35" spans="1:10" x14ac:dyDescent="0.25">
      <c r="A35" s="1" t="s">
        <v>77</v>
      </c>
      <c r="B35" s="1" t="s">
        <v>229</v>
      </c>
      <c r="C35" s="1" t="s">
        <v>234</v>
      </c>
      <c r="D35" s="6">
        <v>186890.72515481137</v>
      </c>
      <c r="E35">
        <v>897.28925636172244</v>
      </c>
      <c r="F35">
        <v>1678.3565529818179</v>
      </c>
      <c r="G35">
        <v>115471.41413342689</v>
      </c>
      <c r="H35" s="13">
        <v>4.8011438535457054E-3</v>
      </c>
      <c r="I35" s="13">
        <v>8.9804165059103238E-3</v>
      </c>
      <c r="J35" s="13">
        <v>0.61785524154703708</v>
      </c>
    </row>
    <row r="36" spans="1:10" x14ac:dyDescent="0.25">
      <c r="A36" s="1" t="s">
        <v>63</v>
      </c>
      <c r="B36" s="1" t="s">
        <v>229</v>
      </c>
      <c r="C36" s="1" t="s">
        <v>235</v>
      </c>
      <c r="D36" s="6">
        <v>54292.63676035247</v>
      </c>
      <c r="E36">
        <v>185.78552260270925</v>
      </c>
      <c r="F36">
        <v>414.79863400265884</v>
      </c>
      <c r="G36">
        <v>15964.333582085863</v>
      </c>
      <c r="H36" s="13">
        <v>3.4219285282231912E-3</v>
      </c>
      <c r="I36" s="13">
        <v>7.6400532144640298E-3</v>
      </c>
      <c r="J36" s="13">
        <v>0.29404233308012617</v>
      </c>
    </row>
    <row r="37" spans="1:10" x14ac:dyDescent="0.25">
      <c r="A37" s="1" t="s">
        <v>78</v>
      </c>
      <c r="B37" s="1" t="s">
        <v>229</v>
      </c>
      <c r="C37" s="1" t="s">
        <v>236</v>
      </c>
      <c r="D37" s="6">
        <v>10049.964663961688</v>
      </c>
      <c r="E37">
        <v>47.583064400547585</v>
      </c>
      <c r="F37">
        <v>25.244016348477583</v>
      </c>
      <c r="G37">
        <v>6457.3901741102973</v>
      </c>
      <c r="H37" s="13">
        <v>4.7346499208277193E-3</v>
      </c>
      <c r="I37" s="13">
        <v>2.5118512544626613E-3</v>
      </c>
      <c r="J37" s="13">
        <v>0.64252864462956227</v>
      </c>
    </row>
    <row r="38" spans="1:10" x14ac:dyDescent="0.25">
      <c r="A38" s="1" t="s">
        <v>17</v>
      </c>
      <c r="B38" s="1" t="s">
        <v>229</v>
      </c>
      <c r="C38" s="1" t="s">
        <v>237</v>
      </c>
      <c r="D38" s="6">
        <v>205794.54194115932</v>
      </c>
      <c r="E38">
        <v>1071.6259025516079</v>
      </c>
      <c r="F38">
        <v>1138.3932233880093</v>
      </c>
      <c r="G38">
        <v>109489.57562159303</v>
      </c>
      <c r="H38" s="13">
        <v>5.2072610499942548E-3</v>
      </c>
      <c r="I38" s="13">
        <v>5.5316978412065874E-3</v>
      </c>
      <c r="J38" s="13">
        <v>0.53203342804348153</v>
      </c>
    </row>
    <row r="39" spans="1:10" x14ac:dyDescent="0.25">
      <c r="A39" s="1" t="s">
        <v>99</v>
      </c>
      <c r="B39" s="1" t="s">
        <v>229</v>
      </c>
      <c r="C39" s="1" t="s">
        <v>238</v>
      </c>
      <c r="D39" s="6">
        <v>30911.274420167734</v>
      </c>
      <c r="E39">
        <v>96.321592543354598</v>
      </c>
      <c r="F39">
        <v>82.648028347904301</v>
      </c>
      <c r="G39">
        <v>14316.911383146438</v>
      </c>
      <c r="H39" s="13">
        <v>3.11606668926308E-3</v>
      </c>
      <c r="I39" s="13">
        <v>2.6737179200214877E-3</v>
      </c>
      <c r="J39" s="13">
        <v>0.46316147268925029</v>
      </c>
    </row>
    <row r="40" spans="1:10" x14ac:dyDescent="0.25">
      <c r="A40" s="1" t="s">
        <v>73</v>
      </c>
      <c r="B40" s="1" t="s">
        <v>229</v>
      </c>
      <c r="C40" s="1" t="s">
        <v>239</v>
      </c>
      <c r="D40" s="6">
        <v>35594.510311698454</v>
      </c>
      <c r="E40">
        <v>113.93969645601774</v>
      </c>
      <c r="F40">
        <v>316.67243245380371</v>
      </c>
      <c r="G40">
        <v>16090.80768793583</v>
      </c>
      <c r="H40" s="13">
        <v>3.2010468877997308E-3</v>
      </c>
      <c r="I40" s="13">
        <v>8.8966649542507256E-3</v>
      </c>
      <c r="J40" s="13">
        <v>0.45205868958527134</v>
      </c>
    </row>
    <row r="41" spans="1:10" x14ac:dyDescent="0.25">
      <c r="A41" s="1" t="s">
        <v>75</v>
      </c>
      <c r="B41" s="1" t="s">
        <v>229</v>
      </c>
      <c r="C41" s="1" t="s">
        <v>240</v>
      </c>
      <c r="D41" s="6">
        <v>779.71563137840201</v>
      </c>
      <c r="E41">
        <v>4.982628507040026</v>
      </c>
      <c r="F41">
        <v>0.16605466954626549</v>
      </c>
      <c r="G41">
        <v>565.0054610241026</v>
      </c>
      <c r="H41" s="13">
        <v>6.3903150155289346E-3</v>
      </c>
      <c r="I41" s="13">
        <v>2.1296824491348165E-4</v>
      </c>
      <c r="J41" s="13">
        <v>0.72463015782468154</v>
      </c>
    </row>
    <row r="42" spans="1:10" x14ac:dyDescent="0.25">
      <c r="A42" s="1" t="s">
        <v>81</v>
      </c>
      <c r="B42" s="1" t="s">
        <v>229</v>
      </c>
      <c r="C42" s="1" t="s">
        <v>241</v>
      </c>
      <c r="D42" s="6">
        <v>631314.67359879019</v>
      </c>
      <c r="E42">
        <v>3379.6405114088452</v>
      </c>
      <c r="F42">
        <v>2744.7356716071226</v>
      </c>
      <c r="G42">
        <v>357518.35299466748</v>
      </c>
      <c r="H42" s="13">
        <v>5.353337491972596E-3</v>
      </c>
      <c r="I42" s="13">
        <v>4.3476506825999147E-3</v>
      </c>
      <c r="J42" s="13">
        <v>0.56630768766492456</v>
      </c>
    </row>
    <row r="43" spans="1:10" x14ac:dyDescent="0.25">
      <c r="A43" s="1" t="s">
        <v>97</v>
      </c>
      <c r="B43" s="1" t="s">
        <v>229</v>
      </c>
      <c r="C43" s="1" t="s">
        <v>242</v>
      </c>
      <c r="D43" s="6">
        <v>26281.561506946124</v>
      </c>
      <c r="E43">
        <v>222.45790563548033</v>
      </c>
      <c r="F43">
        <v>50.311846715725274</v>
      </c>
      <c r="G43">
        <v>17601.029193003957</v>
      </c>
      <c r="H43" s="13">
        <v>8.4644097565011681E-3</v>
      </c>
      <c r="I43" s="13">
        <v>1.9143400860115573E-3</v>
      </c>
      <c r="J43" s="13">
        <v>0.66971017640455144</v>
      </c>
    </row>
    <row r="44" spans="1:10" x14ac:dyDescent="0.25">
      <c r="A44" s="1" t="s">
        <v>80</v>
      </c>
      <c r="B44" s="1" t="s">
        <v>229</v>
      </c>
      <c r="C44" s="1" t="s">
        <v>243</v>
      </c>
      <c r="D44" s="6">
        <v>77832.640615193013</v>
      </c>
      <c r="E44">
        <v>322.113193933074</v>
      </c>
      <c r="F44">
        <v>151.06403483194379</v>
      </c>
      <c r="G44">
        <v>53478.45193557474</v>
      </c>
      <c r="H44" s="13">
        <v>4.1385361127038158E-3</v>
      </c>
      <c r="I44" s="13">
        <v>1.9408828177731891E-3</v>
      </c>
      <c r="J44" s="13">
        <v>0.68709543339244861</v>
      </c>
    </row>
    <row r="45" spans="1:10" x14ac:dyDescent="0.25">
      <c r="A45" s="1" t="s">
        <v>98</v>
      </c>
      <c r="B45" s="1" t="s">
        <v>229</v>
      </c>
      <c r="C45" s="1" t="s">
        <v>244</v>
      </c>
      <c r="D45" s="6">
        <v>783877.10471822601</v>
      </c>
      <c r="E45">
        <v>3863.6278497402923</v>
      </c>
      <c r="F45">
        <v>3101.4379049435856</v>
      </c>
      <c r="G45">
        <v>437605.6107698314</v>
      </c>
      <c r="H45" s="13">
        <v>4.928869368023091E-3</v>
      </c>
      <c r="I45" s="13">
        <v>3.9565358986450245E-3</v>
      </c>
      <c r="J45" s="13">
        <v>0.55825793116783784</v>
      </c>
    </row>
    <row r="46" spans="1:10" x14ac:dyDescent="0.25">
      <c r="A46" s="1" t="s">
        <v>79</v>
      </c>
      <c r="B46" s="1" t="s">
        <v>229</v>
      </c>
      <c r="C46" s="1" t="s">
        <v>245</v>
      </c>
      <c r="D46" s="6">
        <v>334307.26538600295</v>
      </c>
      <c r="E46">
        <v>1876.3967619339437</v>
      </c>
      <c r="F46">
        <v>1810.6803793558463</v>
      </c>
      <c r="G46">
        <v>193533.69105924098</v>
      </c>
      <c r="H46" s="13">
        <v>5.6127908550458513E-3</v>
      </c>
      <c r="I46" s="13">
        <v>5.4162160587960025E-3</v>
      </c>
      <c r="J46" s="13">
        <v>0.57890961728211365</v>
      </c>
    </row>
    <row r="47" spans="1:10" x14ac:dyDescent="0.25">
      <c r="A47" s="1" t="s">
        <v>74</v>
      </c>
      <c r="B47" s="1" t="s">
        <v>229</v>
      </c>
      <c r="C47" s="1" t="s">
        <v>246</v>
      </c>
      <c r="D47" s="6">
        <v>60062.146948498339</v>
      </c>
      <c r="E47">
        <v>357.57105508962502</v>
      </c>
      <c r="F47">
        <v>61.928507534236417</v>
      </c>
      <c r="G47">
        <v>47953.715720336259</v>
      </c>
      <c r="H47" s="13">
        <v>5.9533512079785042E-3</v>
      </c>
      <c r="I47" s="13">
        <v>1.0310738240399304E-3</v>
      </c>
      <c r="J47" s="13">
        <v>0.79840162492784794</v>
      </c>
    </row>
    <row r="48" spans="1:10" x14ac:dyDescent="0.25">
      <c r="A48" s="1" t="s">
        <v>96</v>
      </c>
      <c r="B48" s="1" t="s">
        <v>229</v>
      </c>
      <c r="C48" s="1" t="s">
        <v>247</v>
      </c>
      <c r="D48" s="6">
        <v>6531.7307739827911</v>
      </c>
      <c r="E48">
        <v>15.264674340105662</v>
      </c>
      <c r="F48">
        <v>15.910854341390609</v>
      </c>
      <c r="G48">
        <v>3542.7187992665918</v>
      </c>
      <c r="H48" s="13">
        <v>2.3370029886883819E-3</v>
      </c>
      <c r="I48" s="13">
        <v>2.4359323572806721E-3</v>
      </c>
      <c r="J48" s="13">
        <v>0.54238591911625622</v>
      </c>
    </row>
    <row r="49" spans="1:10" x14ac:dyDescent="0.25">
      <c r="A49" s="1" t="s">
        <v>5</v>
      </c>
      <c r="B49" s="1" t="s">
        <v>248</v>
      </c>
      <c r="C49" s="1" t="s">
        <v>249</v>
      </c>
      <c r="D49" s="6">
        <v>333944.61384876177</v>
      </c>
      <c r="E49">
        <v>1638.4050844358342</v>
      </c>
      <c r="F49">
        <v>3938.966260261042</v>
      </c>
      <c r="G49">
        <v>107474.11054496572</v>
      </c>
      <c r="H49" s="13">
        <v>4.9062180268547228E-3</v>
      </c>
      <c r="I49" s="13">
        <v>1.179526812804035E-2</v>
      </c>
      <c r="J49" s="13">
        <v>0.32183214248108538</v>
      </c>
    </row>
    <row r="50" spans="1:10" x14ac:dyDescent="0.25">
      <c r="A50" s="1" t="s">
        <v>10</v>
      </c>
      <c r="B50" s="1" t="s">
        <v>248</v>
      </c>
      <c r="C50" s="1" t="s">
        <v>250</v>
      </c>
      <c r="D50" s="6">
        <v>649507.84064682247</v>
      </c>
      <c r="E50">
        <v>2412.7513677270772</v>
      </c>
      <c r="F50">
        <v>3827.290047098244</v>
      </c>
      <c r="G50">
        <v>422116.17080897285</v>
      </c>
      <c r="H50" s="13">
        <v>3.7147378626319603E-3</v>
      </c>
      <c r="I50" s="13">
        <v>5.8926002237121231E-3</v>
      </c>
      <c r="J50" s="13">
        <v>0.64990157838372198</v>
      </c>
    </row>
    <row r="51" spans="1:10" x14ac:dyDescent="0.25">
      <c r="A51" s="1" t="s">
        <v>18</v>
      </c>
      <c r="B51" s="1" t="s">
        <v>248</v>
      </c>
      <c r="C51" s="1" t="s">
        <v>251</v>
      </c>
      <c r="D51" s="6">
        <v>56900.28812462007</v>
      </c>
      <c r="E51">
        <v>333.67227924860259</v>
      </c>
      <c r="F51">
        <v>1100.1682786160134</v>
      </c>
      <c r="G51">
        <v>21092.247075510397</v>
      </c>
      <c r="H51" s="13">
        <v>5.8641579901636143E-3</v>
      </c>
      <c r="I51" s="13">
        <v>1.9335021225314036E-2</v>
      </c>
      <c r="J51" s="13">
        <v>0.37068787822858196</v>
      </c>
    </row>
    <row r="52" spans="1:10" x14ac:dyDescent="0.25">
      <c r="A52" s="1" t="s">
        <v>35</v>
      </c>
      <c r="B52" s="1" t="s">
        <v>248</v>
      </c>
      <c r="C52" s="1" t="s">
        <v>252</v>
      </c>
      <c r="D52" s="6">
        <v>337281.54668063635</v>
      </c>
      <c r="E52">
        <v>1813.750661006311</v>
      </c>
      <c r="F52">
        <v>6628.6130481410273</v>
      </c>
      <c r="G52">
        <v>212028.46700898968</v>
      </c>
      <c r="H52" s="13">
        <v>5.377556758904771E-3</v>
      </c>
      <c r="I52" s="13">
        <v>1.9653055773067536E-2</v>
      </c>
      <c r="J52" s="13">
        <v>0.6286393936925172</v>
      </c>
    </row>
    <row r="53" spans="1:10" x14ac:dyDescent="0.25">
      <c r="A53" s="1" t="s">
        <v>34</v>
      </c>
      <c r="B53" s="1" t="s">
        <v>248</v>
      </c>
      <c r="C53" s="1" t="s">
        <v>253</v>
      </c>
      <c r="D53" s="6">
        <v>743051.67463168968</v>
      </c>
      <c r="E53">
        <v>2216.3425470611783</v>
      </c>
      <c r="F53">
        <v>4391.9409122134193</v>
      </c>
      <c r="G53">
        <v>399915.37611876859</v>
      </c>
      <c r="H53" s="13">
        <v>2.9827569504634497E-3</v>
      </c>
      <c r="I53" s="13">
        <v>5.9106803229942032E-3</v>
      </c>
      <c r="J53" s="13">
        <v>0.53820668167795416</v>
      </c>
    </row>
    <row r="54" spans="1:10" x14ac:dyDescent="0.25">
      <c r="A54" s="1" t="s">
        <v>4</v>
      </c>
      <c r="B54" s="1" t="s">
        <v>248</v>
      </c>
      <c r="C54" s="1" t="s">
        <v>254</v>
      </c>
      <c r="D54" s="6">
        <v>187852.50787029945</v>
      </c>
      <c r="E54">
        <v>601.92297237858486</v>
      </c>
      <c r="F54">
        <v>1724.2761054249468</v>
      </c>
      <c r="G54">
        <v>108354.79235753152</v>
      </c>
      <c r="H54" s="13">
        <v>3.2042317624749279E-3</v>
      </c>
      <c r="I54" s="13">
        <v>9.1788825444664972E-3</v>
      </c>
      <c r="J54" s="13">
        <v>0.57680780302567913</v>
      </c>
    </row>
    <row r="55" spans="1:10" x14ac:dyDescent="0.25">
      <c r="A55" s="1" t="s">
        <v>45</v>
      </c>
      <c r="B55" s="1" t="s">
        <v>248</v>
      </c>
      <c r="C55" s="1" t="s">
        <v>255</v>
      </c>
      <c r="D55" s="6">
        <v>254156.92660482446</v>
      </c>
      <c r="E55">
        <v>612.6461009276328</v>
      </c>
      <c r="F55">
        <v>1305.8213034303137</v>
      </c>
      <c r="G55">
        <v>225976.47039927251</v>
      </c>
      <c r="H55" s="13">
        <v>2.4105032631284713E-3</v>
      </c>
      <c r="I55" s="13">
        <v>5.1378544778386791E-3</v>
      </c>
      <c r="J55" s="13">
        <v>0.8891218249213082</v>
      </c>
    </row>
    <row r="56" spans="1:10" x14ac:dyDescent="0.25">
      <c r="A56" s="1" t="s">
        <v>48</v>
      </c>
      <c r="B56" s="1" t="s">
        <v>248</v>
      </c>
      <c r="C56" s="1" t="s">
        <v>256</v>
      </c>
      <c r="D56" s="6">
        <v>712309.3954325082</v>
      </c>
      <c r="E56">
        <v>3227.5119475346319</v>
      </c>
      <c r="F56">
        <v>9853.4196883509685</v>
      </c>
      <c r="G56">
        <v>490726.28136382281</v>
      </c>
      <c r="H56" s="13">
        <v>4.5310534554649723E-3</v>
      </c>
      <c r="I56" s="13">
        <v>1.3833061520082936E-2</v>
      </c>
      <c r="J56" s="13">
        <v>0.68892293785603942</v>
      </c>
    </row>
    <row r="57" spans="1:10" x14ac:dyDescent="0.25">
      <c r="A57" s="1" t="s">
        <v>30</v>
      </c>
      <c r="B57" s="1" t="s">
        <v>248</v>
      </c>
      <c r="C57" s="1" t="s">
        <v>257</v>
      </c>
      <c r="D57" s="6">
        <v>91375.189653212612</v>
      </c>
      <c r="E57">
        <v>464.6051506600179</v>
      </c>
      <c r="F57">
        <v>2968.3769638682829</v>
      </c>
      <c r="G57">
        <v>23265.232303563749</v>
      </c>
      <c r="H57" s="13">
        <v>5.0845875387322175E-3</v>
      </c>
      <c r="I57" s="13">
        <v>3.248559018190688E-2</v>
      </c>
      <c r="J57" s="13">
        <v>0.25461213696912727</v>
      </c>
    </row>
    <row r="58" spans="1:10" x14ac:dyDescent="0.25">
      <c r="A58" s="1" t="s">
        <v>15</v>
      </c>
      <c r="B58" s="1" t="s">
        <v>248</v>
      </c>
      <c r="C58" s="1" t="s">
        <v>258</v>
      </c>
      <c r="D58" s="6">
        <v>669217.12142253492</v>
      </c>
      <c r="E58">
        <v>2264.8043174214081</v>
      </c>
      <c r="F58">
        <v>9417.7453630716154</v>
      </c>
      <c r="G58">
        <v>447684.84578166774</v>
      </c>
      <c r="H58" s="13">
        <v>3.3842593755030966E-3</v>
      </c>
      <c r="I58" s="13">
        <v>1.4072780061353771E-2</v>
      </c>
      <c r="J58" s="13">
        <v>0.66896800970966996</v>
      </c>
    </row>
    <row r="59" spans="1:10" x14ac:dyDescent="0.25">
      <c r="A59" s="1" t="s">
        <v>7</v>
      </c>
      <c r="B59" s="1" t="s">
        <v>248</v>
      </c>
      <c r="C59" s="1" t="s">
        <v>259</v>
      </c>
      <c r="D59" s="6">
        <v>574037.50067953917</v>
      </c>
      <c r="E59">
        <v>1699.4583454826704</v>
      </c>
      <c r="F59">
        <v>6395.7796909208619</v>
      </c>
      <c r="G59">
        <v>473008.95558531798</v>
      </c>
      <c r="H59" s="13">
        <v>2.9605354066082278E-3</v>
      </c>
      <c r="I59" s="13">
        <v>1.114174541445395E-2</v>
      </c>
      <c r="J59" s="13">
        <v>0.82400357994969886</v>
      </c>
    </row>
    <row r="60" spans="1:10" x14ac:dyDescent="0.25">
      <c r="A60" s="1" t="s">
        <v>16</v>
      </c>
      <c r="B60" s="1" t="s">
        <v>248</v>
      </c>
      <c r="C60" s="1" t="s">
        <v>260</v>
      </c>
      <c r="D60" s="6">
        <v>313702.42607849045</v>
      </c>
      <c r="E60">
        <v>1676.9134588298086</v>
      </c>
      <c r="F60">
        <v>5387.1443538941303</v>
      </c>
      <c r="G60">
        <v>161703.98432364844</v>
      </c>
      <c r="H60" s="13">
        <v>5.345554638491172E-3</v>
      </c>
      <c r="I60" s="13">
        <v>1.7172785117531193E-2</v>
      </c>
      <c r="J60" s="13">
        <v>0.51546934572698844</v>
      </c>
    </row>
    <row r="61" spans="1:10" x14ac:dyDescent="0.25">
      <c r="A61" s="1" t="s">
        <v>43</v>
      </c>
      <c r="B61" s="1" t="s">
        <v>248</v>
      </c>
      <c r="C61" s="1" t="s">
        <v>261</v>
      </c>
      <c r="D61" s="6">
        <v>352192.66295349976</v>
      </c>
      <c r="E61">
        <v>3079.3434910029009</v>
      </c>
      <c r="F61">
        <v>13799.308599753882</v>
      </c>
      <c r="G61">
        <v>123503.31713970831</v>
      </c>
      <c r="H61" s="13">
        <v>8.7433493508337762E-3</v>
      </c>
      <c r="I61" s="13">
        <v>3.9181135927229167E-2</v>
      </c>
      <c r="J61" s="13">
        <v>0.35066976155609053</v>
      </c>
    </row>
    <row r="62" spans="1:10" x14ac:dyDescent="0.25">
      <c r="A62" s="1" t="s">
        <v>40</v>
      </c>
      <c r="B62" s="1" t="s">
        <v>248</v>
      </c>
      <c r="C62" s="1" t="s">
        <v>262</v>
      </c>
      <c r="D62" s="6">
        <v>357233.83067365806</v>
      </c>
      <c r="E62">
        <v>3397.1039274894611</v>
      </c>
      <c r="F62">
        <v>15463.146983093064</v>
      </c>
      <c r="G62">
        <v>151518.9099697049</v>
      </c>
      <c r="H62" s="13">
        <v>9.5094686891309555E-3</v>
      </c>
      <c r="I62" s="13">
        <v>4.3285785542576539E-2</v>
      </c>
      <c r="J62" s="13">
        <v>0.42414490722778481</v>
      </c>
    </row>
    <row r="63" spans="1:10" x14ac:dyDescent="0.25">
      <c r="A63" s="1" t="s">
        <v>27</v>
      </c>
      <c r="B63" s="1" t="s">
        <v>248</v>
      </c>
      <c r="C63" s="1" t="s">
        <v>263</v>
      </c>
      <c r="D63" s="6">
        <v>173579.44183885778</v>
      </c>
      <c r="E63">
        <v>423.27236425277869</v>
      </c>
      <c r="F63">
        <v>2661.8835343945675</v>
      </c>
      <c r="G63">
        <v>143999.85470216413</v>
      </c>
      <c r="H63" s="13">
        <v>2.4384936359325487E-3</v>
      </c>
      <c r="I63" s="13">
        <v>1.5335246537235229E-2</v>
      </c>
      <c r="J63" s="13">
        <v>0.8295904928410025</v>
      </c>
    </row>
    <row r="64" spans="1:10" x14ac:dyDescent="0.25">
      <c r="A64" s="1" t="s">
        <v>46</v>
      </c>
      <c r="B64" s="1" t="s">
        <v>248</v>
      </c>
      <c r="C64" s="1" t="s">
        <v>264</v>
      </c>
      <c r="D64" s="6">
        <v>494605.22479156678</v>
      </c>
      <c r="E64">
        <v>2110.7058311876367</v>
      </c>
      <c r="F64">
        <v>9358.0714430447315</v>
      </c>
      <c r="G64">
        <v>192711.04906025907</v>
      </c>
      <c r="H64" s="13">
        <v>4.2674555896111211E-3</v>
      </c>
      <c r="I64" s="13">
        <v>1.8920284246872535E-2</v>
      </c>
      <c r="J64" s="13">
        <v>0.38962598735480414</v>
      </c>
    </row>
    <row r="65" spans="1:10" x14ac:dyDescent="0.25">
      <c r="A65" s="1" t="s">
        <v>29</v>
      </c>
      <c r="B65" s="1" t="s">
        <v>248</v>
      </c>
      <c r="C65" s="1" t="s">
        <v>265</v>
      </c>
      <c r="D65" s="6">
        <v>280353.45922517707</v>
      </c>
      <c r="E65">
        <v>929.19275685346167</v>
      </c>
      <c r="F65">
        <v>2761.7021592049146</v>
      </c>
      <c r="G65">
        <v>184004.45357635303</v>
      </c>
      <c r="H65" s="13">
        <v>3.3143616612454335E-3</v>
      </c>
      <c r="I65" s="13">
        <v>9.8507868133231886E-3</v>
      </c>
      <c r="J65" s="13">
        <v>0.65633024142057228</v>
      </c>
    </row>
    <row r="66" spans="1:10" x14ac:dyDescent="0.25">
      <c r="A66" s="1" t="s">
        <v>6</v>
      </c>
      <c r="B66" s="1" t="s">
        <v>248</v>
      </c>
      <c r="C66" s="1" t="s">
        <v>266</v>
      </c>
      <c r="D66" s="6">
        <v>569129.84387895803</v>
      </c>
      <c r="E66">
        <v>2226.3903371997053</v>
      </c>
      <c r="F66">
        <v>7021.4810989260804</v>
      </c>
      <c r="G66">
        <v>402680.02648967347</v>
      </c>
      <c r="H66" s="13">
        <v>3.9119198565050334E-3</v>
      </c>
      <c r="I66" s="13">
        <v>1.2337221768358721E-2</v>
      </c>
      <c r="J66" s="13">
        <v>0.70753630444885807</v>
      </c>
    </row>
    <row r="67" spans="1:10" x14ac:dyDescent="0.25">
      <c r="A67" s="1" t="s">
        <v>52</v>
      </c>
      <c r="B67" s="1" t="s">
        <v>248</v>
      </c>
      <c r="C67" s="1" t="s">
        <v>267</v>
      </c>
      <c r="D67" s="6">
        <v>40254.345344291622</v>
      </c>
      <c r="E67">
        <v>147.95594609153764</v>
      </c>
      <c r="F67">
        <v>525.45059626475836</v>
      </c>
      <c r="G67">
        <v>22399.226560839761</v>
      </c>
      <c r="H67" s="13">
        <v>3.6755273207422544E-3</v>
      </c>
      <c r="I67" s="13">
        <v>1.3053263983568207E-2</v>
      </c>
      <c r="J67" s="13">
        <v>0.55644245035563955</v>
      </c>
    </row>
    <row r="68" spans="1:10" x14ac:dyDescent="0.25">
      <c r="A68" s="1" t="s">
        <v>114</v>
      </c>
      <c r="B68" s="1" t="s">
        <v>248</v>
      </c>
      <c r="C68" s="1" t="s">
        <v>268</v>
      </c>
      <c r="D68" s="6">
        <v>866.94375392279449</v>
      </c>
      <c r="E68">
        <v>4.0470883598641905</v>
      </c>
      <c r="F68">
        <v>12.666857761326066</v>
      </c>
      <c r="G68">
        <v>290.81337135458108</v>
      </c>
      <c r="H68" s="13">
        <v>4.6682248318321738E-3</v>
      </c>
      <c r="I68" s="13">
        <v>1.4610933758978453E-2</v>
      </c>
      <c r="J68" s="13">
        <v>0.3354466423440885</v>
      </c>
    </row>
    <row r="69" spans="1:10" x14ac:dyDescent="0.25">
      <c r="A69" s="1" t="s">
        <v>47</v>
      </c>
      <c r="B69" s="1" t="s">
        <v>248</v>
      </c>
      <c r="C69" s="1" t="s">
        <v>269</v>
      </c>
      <c r="D69" s="6">
        <v>251848.49488245207</v>
      </c>
      <c r="E69">
        <v>866.80932871411414</v>
      </c>
      <c r="F69">
        <v>3606.7178009617332</v>
      </c>
      <c r="G69">
        <v>153250.73266680833</v>
      </c>
      <c r="H69" s="13">
        <v>3.4417887989312357E-3</v>
      </c>
      <c r="I69" s="13">
        <v>1.4320982154946508E-2</v>
      </c>
      <c r="J69" s="13">
        <v>0.6085036670095515</v>
      </c>
    </row>
    <row r="70" spans="1:10" x14ac:dyDescent="0.25">
      <c r="A70" s="1" t="s">
        <v>39</v>
      </c>
      <c r="B70" s="1" t="s">
        <v>248</v>
      </c>
      <c r="C70" s="1" t="s">
        <v>270</v>
      </c>
      <c r="D70" s="6">
        <v>252269.95744849092</v>
      </c>
      <c r="E70">
        <v>2120.5527248286326</v>
      </c>
      <c r="F70">
        <v>9679.4954606781557</v>
      </c>
      <c r="G70">
        <v>135119.26827219129</v>
      </c>
      <c r="H70" s="13">
        <v>8.4058868772022202E-3</v>
      </c>
      <c r="I70" s="13">
        <v>3.8369592473786886E-2</v>
      </c>
      <c r="J70" s="13">
        <v>0.5356137910309049</v>
      </c>
    </row>
    <row r="71" spans="1:10" x14ac:dyDescent="0.25">
      <c r="A71" s="1" t="s">
        <v>49</v>
      </c>
      <c r="B71" s="1" t="s">
        <v>248</v>
      </c>
      <c r="C71" s="1" t="s">
        <v>271</v>
      </c>
      <c r="D71" s="6">
        <v>627599.76870956738</v>
      </c>
      <c r="E71">
        <v>4705.1417642320221</v>
      </c>
      <c r="F71">
        <v>23759.671696080419</v>
      </c>
      <c r="G71">
        <v>105848.623624242</v>
      </c>
      <c r="H71" s="13">
        <v>7.4970419028458999E-3</v>
      </c>
      <c r="I71" s="13">
        <v>3.785799944594246E-2</v>
      </c>
      <c r="J71" s="13">
        <v>0.16865625021163014</v>
      </c>
    </row>
    <row r="72" spans="1:10" x14ac:dyDescent="0.25">
      <c r="A72" s="1" t="s">
        <v>38</v>
      </c>
      <c r="B72" s="1" t="s">
        <v>248</v>
      </c>
      <c r="C72" s="1" t="s">
        <v>272</v>
      </c>
      <c r="D72" s="6">
        <v>197724.92747463463</v>
      </c>
      <c r="E72">
        <v>1292.7622897752826</v>
      </c>
      <c r="F72">
        <v>6064.7954216355392</v>
      </c>
      <c r="G72">
        <v>65564.766016121139</v>
      </c>
      <c r="H72" s="13">
        <v>6.5381856819298921E-3</v>
      </c>
      <c r="I72" s="13">
        <v>3.0672892381834699E-2</v>
      </c>
      <c r="J72" s="13">
        <v>0.33159585315580498</v>
      </c>
    </row>
    <row r="73" spans="1:10" x14ac:dyDescent="0.25">
      <c r="A73" s="1" t="s">
        <v>42</v>
      </c>
      <c r="B73" s="1" t="s">
        <v>248</v>
      </c>
      <c r="C73" s="1" t="s">
        <v>273</v>
      </c>
      <c r="D73" s="6">
        <v>494988.21308372414</v>
      </c>
      <c r="E73">
        <v>3874.2081515051173</v>
      </c>
      <c r="F73">
        <v>17268.463697780502</v>
      </c>
      <c r="G73">
        <v>286645.60671730677</v>
      </c>
      <c r="H73" s="13">
        <v>7.8268695073953603E-3</v>
      </c>
      <c r="I73" s="13">
        <v>3.4886615966468776E-2</v>
      </c>
      <c r="J73" s="13">
        <v>0.57909582317432362</v>
      </c>
    </row>
    <row r="74" spans="1:10" x14ac:dyDescent="0.25">
      <c r="A74" s="1" t="s">
        <v>33</v>
      </c>
      <c r="B74" s="1" t="s">
        <v>248</v>
      </c>
      <c r="C74" s="1" t="s">
        <v>274</v>
      </c>
      <c r="D74" s="6">
        <v>796054.42244110245</v>
      </c>
      <c r="E74">
        <v>3173.6682267239289</v>
      </c>
      <c r="F74">
        <v>4920.1842910305768</v>
      </c>
      <c r="G74">
        <v>581322.67634659959</v>
      </c>
      <c r="H74" s="13">
        <v>3.9867478117788348E-3</v>
      </c>
      <c r="I74" s="13">
        <v>6.1807134692409872E-3</v>
      </c>
      <c r="J74" s="13">
        <v>0.73025494232413457</v>
      </c>
    </row>
    <row r="75" spans="1:10" x14ac:dyDescent="0.25">
      <c r="A75" s="1" t="s">
        <v>12</v>
      </c>
      <c r="B75" s="1" t="s">
        <v>248</v>
      </c>
      <c r="C75" s="1" t="s">
        <v>275</v>
      </c>
      <c r="D75" s="6">
        <v>15574.025293684486</v>
      </c>
      <c r="E75">
        <v>14.767992962444957</v>
      </c>
      <c r="F75">
        <v>58.723800675091304</v>
      </c>
      <c r="G75">
        <v>13389.638633409606</v>
      </c>
      <c r="H75" s="13">
        <v>9.4824508654378593E-4</v>
      </c>
      <c r="I75" s="13">
        <v>3.7706244575642714E-3</v>
      </c>
      <c r="J75" s="13">
        <v>0.85974167762776887</v>
      </c>
    </row>
    <row r="76" spans="1:10" x14ac:dyDescent="0.25">
      <c r="A76" s="1" t="s">
        <v>36</v>
      </c>
      <c r="B76" s="1" t="s">
        <v>248</v>
      </c>
      <c r="C76" s="1" t="s">
        <v>276</v>
      </c>
      <c r="D76" s="6">
        <v>265418.17606737075</v>
      </c>
      <c r="E76">
        <v>1199.8608797932225</v>
      </c>
      <c r="F76">
        <v>5333.0564931823683</v>
      </c>
      <c r="G76">
        <v>163123.92892267089</v>
      </c>
      <c r="H76" s="13">
        <v>4.5206432263654138E-3</v>
      </c>
      <c r="I76" s="13">
        <v>2.0093034215669863E-2</v>
      </c>
      <c r="J76" s="13">
        <v>0.6145921554417787</v>
      </c>
    </row>
    <row r="77" spans="1:10" x14ac:dyDescent="0.25">
      <c r="A77" s="1" t="s">
        <v>8</v>
      </c>
      <c r="B77" s="1" t="s">
        <v>248</v>
      </c>
      <c r="C77" s="1" t="s">
        <v>277</v>
      </c>
      <c r="D77" s="6">
        <v>84691.884572236246</v>
      </c>
      <c r="E77">
        <v>322.37809066782643</v>
      </c>
      <c r="F77">
        <v>1625.8108755924345</v>
      </c>
      <c r="G77">
        <v>28534.378011594174</v>
      </c>
      <c r="H77" s="13">
        <v>3.8064814863443082E-3</v>
      </c>
      <c r="I77" s="13">
        <v>1.9196772911644584E-2</v>
      </c>
      <c r="J77" s="13">
        <v>0.33691986139777474</v>
      </c>
    </row>
    <row r="78" spans="1:10" x14ac:dyDescent="0.25">
      <c r="A78" s="1" t="s">
        <v>41</v>
      </c>
      <c r="B78" s="1" t="s">
        <v>248</v>
      </c>
      <c r="C78" s="1" t="s">
        <v>278</v>
      </c>
      <c r="D78" s="6">
        <v>305614.7482245494</v>
      </c>
      <c r="E78">
        <v>1670.2942528281185</v>
      </c>
      <c r="F78">
        <v>6558.0749025170126</v>
      </c>
      <c r="G78">
        <v>132529.21944421108</v>
      </c>
      <c r="H78" s="13">
        <v>5.4653587974127331E-3</v>
      </c>
      <c r="I78" s="13">
        <v>2.1458633592180209E-2</v>
      </c>
      <c r="J78" s="13">
        <v>0.43364798398680576</v>
      </c>
    </row>
    <row r="79" spans="1:10" x14ac:dyDescent="0.25">
      <c r="A79" s="1" t="s">
        <v>14</v>
      </c>
      <c r="B79" s="1" t="s">
        <v>248</v>
      </c>
      <c r="C79" s="1" t="s">
        <v>279</v>
      </c>
      <c r="D79" s="6">
        <v>355543.6560691499</v>
      </c>
      <c r="E79">
        <v>1565.5004126656222</v>
      </c>
      <c r="F79">
        <v>7156.6609667742396</v>
      </c>
      <c r="G79">
        <v>225058.94001769272</v>
      </c>
      <c r="H79" s="13">
        <v>4.4031172710929968E-3</v>
      </c>
      <c r="I79" s="13">
        <v>2.012878262517033E-2</v>
      </c>
      <c r="J79" s="13">
        <v>0.6329994535858654</v>
      </c>
    </row>
    <row r="80" spans="1:10" x14ac:dyDescent="0.25">
      <c r="A80" s="1" t="s">
        <v>32</v>
      </c>
      <c r="B80" s="1" t="s">
        <v>248</v>
      </c>
      <c r="C80" s="1" t="s">
        <v>280</v>
      </c>
      <c r="D80" s="6">
        <v>434575.67101407016</v>
      </c>
      <c r="E80">
        <v>856.99702979594053</v>
      </c>
      <c r="F80">
        <v>2021.8974711257617</v>
      </c>
      <c r="G80">
        <v>366175.33692788979</v>
      </c>
      <c r="H80" s="13">
        <v>1.9720317702004854E-3</v>
      </c>
      <c r="I80" s="13">
        <v>4.6525786094001086E-3</v>
      </c>
      <c r="J80" s="13">
        <v>0.84260431807751657</v>
      </c>
    </row>
    <row r="81" spans="1:10" x14ac:dyDescent="0.25">
      <c r="A81" s="1" t="s">
        <v>28</v>
      </c>
      <c r="B81" s="1" t="s">
        <v>248</v>
      </c>
      <c r="C81" s="1" t="s">
        <v>281</v>
      </c>
      <c r="D81" s="6">
        <v>256394.09319818328</v>
      </c>
      <c r="E81">
        <v>1319.8561353740924</v>
      </c>
      <c r="F81">
        <v>2637.5493592563121</v>
      </c>
      <c r="G81">
        <v>150122.49719535641</v>
      </c>
      <c r="H81" s="13">
        <v>5.1477634250875343E-3</v>
      </c>
      <c r="I81" s="13">
        <v>1.0287090963587773E-2</v>
      </c>
      <c r="J81" s="13">
        <v>0.58551464787184926</v>
      </c>
    </row>
    <row r="82" spans="1:10" x14ac:dyDescent="0.25">
      <c r="A82" s="1" t="s">
        <v>107</v>
      </c>
      <c r="B82" s="1" t="s">
        <v>248</v>
      </c>
      <c r="C82" s="1" t="s">
        <v>282</v>
      </c>
      <c r="D82" s="6">
        <v>212174.15477678989</v>
      </c>
      <c r="E82">
        <v>1096.6433234656004</v>
      </c>
      <c r="F82">
        <v>1570.380986740337</v>
      </c>
      <c r="G82">
        <v>107032.15085275991</v>
      </c>
      <c r="H82" s="13">
        <v>5.1685999391362447E-3</v>
      </c>
      <c r="I82" s="13">
        <v>7.4013773656475693E-3</v>
      </c>
      <c r="J82" s="13">
        <v>0.50445423461382088</v>
      </c>
    </row>
    <row r="83" spans="1:10" x14ac:dyDescent="0.25">
      <c r="A83" s="1" t="s">
        <v>44</v>
      </c>
      <c r="B83" s="1" t="s">
        <v>248</v>
      </c>
      <c r="C83" s="1" t="s">
        <v>224</v>
      </c>
      <c r="D83" s="6">
        <v>94649.061247485704</v>
      </c>
      <c r="E83">
        <v>302.28127486495703</v>
      </c>
      <c r="F83">
        <v>184.61918623327716</v>
      </c>
      <c r="G83">
        <v>70478.303672476934</v>
      </c>
      <c r="H83" s="13">
        <v>3.193706000681406E-3</v>
      </c>
      <c r="I83" s="13">
        <v>1.9505654234703933E-3</v>
      </c>
      <c r="J83" s="13">
        <v>0.74462760373494086</v>
      </c>
    </row>
    <row r="84" spans="1:10" x14ac:dyDescent="0.25">
      <c r="A84" s="1" t="s">
        <v>31</v>
      </c>
      <c r="B84" s="1" t="s">
        <v>248</v>
      </c>
      <c r="C84" s="1" t="s">
        <v>283</v>
      </c>
      <c r="D84" s="6">
        <v>289595.63711124181</v>
      </c>
      <c r="E84">
        <v>734.47487681807627</v>
      </c>
      <c r="F84">
        <v>2136.9429631862727</v>
      </c>
      <c r="G84">
        <v>228165.81052964521</v>
      </c>
      <c r="H84" s="13">
        <v>2.5362083633046718E-3</v>
      </c>
      <c r="I84" s="13">
        <v>7.3790578632419558E-3</v>
      </c>
      <c r="J84" s="13">
        <v>0.78787723739774551</v>
      </c>
    </row>
    <row r="85" spans="1:10" x14ac:dyDescent="0.25">
      <c r="A85" s="1" t="s">
        <v>51</v>
      </c>
      <c r="B85" s="1" t="s">
        <v>248</v>
      </c>
      <c r="C85" s="1" t="s">
        <v>284</v>
      </c>
      <c r="D85" s="6">
        <v>532570.46203723375</v>
      </c>
      <c r="E85">
        <v>2017.0853451812022</v>
      </c>
      <c r="F85">
        <v>2353.5825306533952</v>
      </c>
      <c r="G85">
        <v>319423.02970698266</v>
      </c>
      <c r="H85" s="13">
        <v>3.7874525325067333E-3</v>
      </c>
      <c r="I85" s="13">
        <v>4.4192885231566755E-3</v>
      </c>
      <c r="J85" s="13">
        <v>0.59977609063239923</v>
      </c>
    </row>
    <row r="86" spans="1:10" x14ac:dyDescent="0.25">
      <c r="A86" s="1" t="s">
        <v>9</v>
      </c>
      <c r="B86" s="1" t="s">
        <v>248</v>
      </c>
      <c r="C86" s="1" t="s">
        <v>245</v>
      </c>
      <c r="D86" s="6">
        <v>727657.59131771291</v>
      </c>
      <c r="E86">
        <v>1787.1169252210354</v>
      </c>
      <c r="F86">
        <v>2016.2471644682544</v>
      </c>
      <c r="G86">
        <v>462835.4726874663</v>
      </c>
      <c r="H86" s="13">
        <v>2.4559860936580772E-3</v>
      </c>
      <c r="I86" s="13">
        <v>2.7708735379466574E-3</v>
      </c>
      <c r="J86" s="13">
        <v>0.63606217843384127</v>
      </c>
    </row>
    <row r="87" spans="1:10" x14ac:dyDescent="0.25">
      <c r="A87" s="1" t="s">
        <v>37</v>
      </c>
      <c r="B87" s="1" t="s">
        <v>248</v>
      </c>
      <c r="C87" s="1" t="s">
        <v>285</v>
      </c>
      <c r="D87" s="6">
        <v>203376.74147363636</v>
      </c>
      <c r="E87">
        <v>1160.5113594243437</v>
      </c>
      <c r="F87">
        <v>1693.32099454886</v>
      </c>
      <c r="G87">
        <v>110536.0294153986</v>
      </c>
      <c r="H87" s="13">
        <v>5.7062147373168554E-3</v>
      </c>
      <c r="I87" s="13">
        <v>8.3260307067529876E-3</v>
      </c>
      <c r="J87" s="13">
        <v>0.54350378816413158</v>
      </c>
    </row>
    <row r="88" spans="1:10" x14ac:dyDescent="0.25">
      <c r="A88" s="1" t="s">
        <v>50</v>
      </c>
      <c r="B88" s="1" t="s">
        <v>248</v>
      </c>
      <c r="C88" s="1" t="s">
        <v>286</v>
      </c>
      <c r="D88" s="6">
        <v>38267.693965197708</v>
      </c>
      <c r="E88">
        <v>105.57839905506985</v>
      </c>
      <c r="F88">
        <v>169.14224855814138</v>
      </c>
      <c r="G88">
        <v>26989.683359444112</v>
      </c>
      <c r="H88" s="13">
        <v>2.7589433309226159E-3</v>
      </c>
      <c r="I88" s="13">
        <v>4.4199749457588594E-3</v>
      </c>
      <c r="J88" s="13">
        <v>0.70528638030788304</v>
      </c>
    </row>
    <row r="89" spans="1:10" x14ac:dyDescent="0.25">
      <c r="A89" s="1" t="s">
        <v>11</v>
      </c>
      <c r="B89" s="1" t="s">
        <v>248</v>
      </c>
      <c r="C89" s="1" t="s">
        <v>287</v>
      </c>
      <c r="D89" s="6">
        <v>259225.4488665286</v>
      </c>
      <c r="E89">
        <v>1021.3372837212061</v>
      </c>
      <c r="F89">
        <v>1566.5456675051769</v>
      </c>
      <c r="G89">
        <v>167772.2792486026</v>
      </c>
      <c r="H89" s="13">
        <v>3.9399576244810658E-3</v>
      </c>
      <c r="I89" s="13">
        <v>6.0431785318723402E-3</v>
      </c>
      <c r="J89" s="13">
        <v>0.6472060516519198</v>
      </c>
    </row>
    <row r="90" spans="1:10" x14ac:dyDescent="0.25">
      <c r="A90" s="1" t="s">
        <v>13</v>
      </c>
      <c r="B90" s="1" t="s">
        <v>248</v>
      </c>
      <c r="C90" s="1" t="s">
        <v>288</v>
      </c>
      <c r="D90" s="6">
        <v>582861.1812615213</v>
      </c>
      <c r="E90">
        <v>4934.1511690545258</v>
      </c>
      <c r="F90">
        <v>15466.051457179146</v>
      </c>
      <c r="G90">
        <v>194341.00685469722</v>
      </c>
      <c r="H90" s="13">
        <v>8.4653967834592246E-3</v>
      </c>
      <c r="I90" s="13">
        <v>2.6534708356636561E-2</v>
      </c>
      <c r="J90" s="13">
        <v>0.33342588784875565</v>
      </c>
    </row>
    <row r="91" spans="1:10" x14ac:dyDescent="0.25">
      <c r="A91" s="1" t="s">
        <v>53</v>
      </c>
      <c r="B91" s="1" t="s">
        <v>289</v>
      </c>
      <c r="C91" s="1" t="s">
        <v>290</v>
      </c>
      <c r="D91" s="6">
        <v>148185.43265642991</v>
      </c>
      <c r="E91">
        <v>863.30957829032877</v>
      </c>
      <c r="F91">
        <v>3450.8769762235411</v>
      </c>
      <c r="G91">
        <v>28503.493325689546</v>
      </c>
      <c r="H91" s="13">
        <v>5.8258734533773275E-3</v>
      </c>
      <c r="I91" s="13">
        <v>2.3287558799551165E-2</v>
      </c>
      <c r="J91" s="13">
        <v>0.19235017109796015</v>
      </c>
    </row>
    <row r="92" spans="1:10" x14ac:dyDescent="0.25">
      <c r="A92" s="1" t="s">
        <v>133</v>
      </c>
      <c r="B92" s="1" t="s">
        <v>289</v>
      </c>
      <c r="C92" s="1" t="s">
        <v>291</v>
      </c>
      <c r="D92" s="6">
        <v>464713.53098451637</v>
      </c>
      <c r="E92">
        <v>1643.9108345729776</v>
      </c>
      <c r="F92">
        <v>6252.6694770760541</v>
      </c>
      <c r="G92">
        <v>325746.16072708223</v>
      </c>
      <c r="H92" s="13">
        <v>3.5374714204905525E-3</v>
      </c>
      <c r="I92" s="13">
        <v>1.3454890077828149E-2</v>
      </c>
      <c r="J92" s="13">
        <v>0.70096121375457787</v>
      </c>
    </row>
    <row r="93" spans="1:10" x14ac:dyDescent="0.25">
      <c r="A93" s="1" t="s">
        <v>109</v>
      </c>
      <c r="B93" s="1" t="s">
        <v>289</v>
      </c>
      <c r="C93" s="1" t="s">
        <v>292</v>
      </c>
      <c r="D93" s="6">
        <v>287071.82852878526</v>
      </c>
      <c r="E93">
        <v>603.09128558932105</v>
      </c>
      <c r="F93">
        <v>1556.1304319892458</v>
      </c>
      <c r="G93">
        <v>258367.30625719693</v>
      </c>
      <c r="H93" s="13">
        <v>2.100837580197626E-3</v>
      </c>
      <c r="I93" s="13">
        <v>5.4207005959597656E-3</v>
      </c>
      <c r="J93" s="13">
        <v>0.90000926799854875</v>
      </c>
    </row>
    <row r="94" spans="1:10" x14ac:dyDescent="0.25">
      <c r="A94" s="1" t="s">
        <v>184</v>
      </c>
      <c r="B94" s="1" t="s">
        <v>289</v>
      </c>
      <c r="C94" s="1" t="s">
        <v>293</v>
      </c>
      <c r="D94" s="6">
        <v>229455.45435226322</v>
      </c>
      <c r="E94">
        <v>221.87498455592731</v>
      </c>
      <c r="F94">
        <v>2516.1169400473455</v>
      </c>
      <c r="G94">
        <v>158351.89653212615</v>
      </c>
      <c r="H94" s="13">
        <v>9.6696321812120322E-4</v>
      </c>
      <c r="I94" s="13">
        <v>1.096560091434814E-2</v>
      </c>
      <c r="J94" s="13">
        <v>0.69012042873045887</v>
      </c>
    </row>
    <row r="95" spans="1:10" x14ac:dyDescent="0.25">
      <c r="A95" s="1" t="s">
        <v>181</v>
      </c>
      <c r="B95" s="1" t="s">
        <v>289</v>
      </c>
      <c r="C95" s="1" t="s">
        <v>294</v>
      </c>
      <c r="D95" s="6">
        <v>306462.86256505043</v>
      </c>
      <c r="E95">
        <v>1919.249245093727</v>
      </c>
      <c r="F95">
        <v>2640.1911605541086</v>
      </c>
      <c r="G95">
        <v>245842.47095278808</v>
      </c>
      <c r="H95" s="13">
        <v>6.2625834302723815E-3</v>
      </c>
      <c r="I95" s="13">
        <v>8.6150443758701636E-3</v>
      </c>
      <c r="J95" s="13">
        <v>0.80219335189628416</v>
      </c>
    </row>
    <row r="96" spans="1:10" x14ac:dyDescent="0.25">
      <c r="A96" s="1" t="s">
        <v>110</v>
      </c>
      <c r="B96" s="1" t="s">
        <v>289</v>
      </c>
      <c r="C96" s="1" t="s">
        <v>295</v>
      </c>
      <c r="D96" s="6">
        <v>151426.53810608719</v>
      </c>
      <c r="E96">
        <v>326.16571860652454</v>
      </c>
      <c r="F96">
        <v>1968.7666487103581</v>
      </c>
      <c r="G96">
        <v>108952.40680428776</v>
      </c>
      <c r="H96" s="13">
        <v>2.1539534792641016E-3</v>
      </c>
      <c r="I96" s="13">
        <v>1.3001463768068641E-2</v>
      </c>
      <c r="J96" s="13">
        <v>0.71950668731498924</v>
      </c>
    </row>
    <row r="97" spans="1:10" x14ac:dyDescent="0.25">
      <c r="A97" s="1" t="s">
        <v>156</v>
      </c>
      <c r="B97" s="1" t="s">
        <v>289</v>
      </c>
      <c r="C97" s="1" t="s">
        <v>296</v>
      </c>
      <c r="D97" s="6">
        <v>16674.508137173019</v>
      </c>
      <c r="E97">
        <v>1330.8545390747395</v>
      </c>
      <c r="F97">
        <v>3164.670139317891</v>
      </c>
      <c r="G97">
        <v>1466.305728391889</v>
      </c>
      <c r="H97" s="13">
        <v>7.9813720928164744E-2</v>
      </c>
      <c r="I97" s="13">
        <v>0.18979091396781833</v>
      </c>
      <c r="J97" s="13">
        <v>8.793697039392763E-2</v>
      </c>
    </row>
    <row r="98" spans="1:10" x14ac:dyDescent="0.25">
      <c r="A98" s="1" t="s">
        <v>166</v>
      </c>
      <c r="B98" s="1" t="s">
        <v>289</v>
      </c>
      <c r="C98" s="1" t="s">
        <v>297</v>
      </c>
      <c r="D98" s="6">
        <v>621351.86292582401</v>
      </c>
      <c r="E98">
        <v>3054.3453442916234</v>
      </c>
      <c r="F98">
        <v>4197.5818288747323</v>
      </c>
      <c r="G98">
        <v>377400.73859733227</v>
      </c>
      <c r="H98" s="13">
        <v>4.915645267255353E-3</v>
      </c>
      <c r="I98" s="13">
        <v>6.7555632795710044E-3</v>
      </c>
      <c r="J98" s="13">
        <v>0.6073865085399861</v>
      </c>
    </row>
    <row r="99" spans="1:10" x14ac:dyDescent="0.25">
      <c r="A99" s="1" t="s">
        <v>193</v>
      </c>
      <c r="B99" s="1" t="s">
        <v>289</v>
      </c>
      <c r="C99" s="1" t="s">
        <v>298</v>
      </c>
      <c r="D99" s="6">
        <v>342071.82852878526</v>
      </c>
      <c r="E99">
        <v>377.208008184123</v>
      </c>
      <c r="F99">
        <v>1522.9182625541778</v>
      </c>
      <c r="G99">
        <v>308955.71554242051</v>
      </c>
      <c r="H99" s="13">
        <v>1.1027157945348925E-3</v>
      </c>
      <c r="I99" s="13">
        <v>4.452042335973962E-3</v>
      </c>
      <c r="J99" s="13">
        <v>0.90318959287353873</v>
      </c>
    </row>
    <row r="100" spans="1:10" x14ac:dyDescent="0.25">
      <c r="A100" s="1" t="s">
        <v>165</v>
      </c>
      <c r="B100" s="1" t="s">
        <v>289</v>
      </c>
      <c r="C100" s="1" t="s">
        <v>250</v>
      </c>
      <c r="D100" s="6">
        <v>68381.584734831442</v>
      </c>
      <c r="E100">
        <v>599.0254172370677</v>
      </c>
      <c r="F100">
        <v>1497.8024937853052</v>
      </c>
      <c r="G100">
        <v>51889.594895795752</v>
      </c>
      <c r="H100" s="13">
        <v>8.7600399955624735E-3</v>
      </c>
      <c r="I100" s="13">
        <v>2.1903594360871418E-2</v>
      </c>
      <c r="J100" s="13">
        <v>0.75882410589067273</v>
      </c>
    </row>
    <row r="101" spans="1:10" x14ac:dyDescent="0.25">
      <c r="A101" s="1" t="s">
        <v>124</v>
      </c>
      <c r="B101" s="1" t="s">
        <v>289</v>
      </c>
      <c r="C101" s="1" t="s">
        <v>299</v>
      </c>
      <c r="D101" s="6">
        <v>305262.17857795919</v>
      </c>
      <c r="E101">
        <v>493.34446953934656</v>
      </c>
      <c r="F101">
        <v>1654.5766347242059</v>
      </c>
      <c r="G101">
        <v>242837.28075594411</v>
      </c>
      <c r="H101" s="13">
        <v>1.6161336194269282E-3</v>
      </c>
      <c r="I101" s="13">
        <v>5.4201822264124764E-3</v>
      </c>
      <c r="J101" s="13">
        <v>0.79550398902079267</v>
      </c>
    </row>
    <row r="102" spans="1:10" x14ac:dyDescent="0.25">
      <c r="A102" s="1" t="s">
        <v>178</v>
      </c>
      <c r="B102" s="1" t="s">
        <v>289</v>
      </c>
      <c r="C102" s="1" t="s">
        <v>300</v>
      </c>
      <c r="D102" s="6">
        <v>373476.86848569015</v>
      </c>
      <c r="E102">
        <v>497.89293427496875</v>
      </c>
      <c r="F102">
        <v>3463.6681278818637</v>
      </c>
      <c r="G102">
        <v>299152.2241935723</v>
      </c>
      <c r="H102" s="13">
        <v>1.3331292411595383E-3</v>
      </c>
      <c r="I102" s="13">
        <v>9.274116873491391E-3</v>
      </c>
      <c r="J102" s="13">
        <v>0.80099264355118793</v>
      </c>
    </row>
    <row r="103" spans="1:10" x14ac:dyDescent="0.25">
      <c r="A103" s="1" t="s">
        <v>134</v>
      </c>
      <c r="B103" s="1" t="s">
        <v>289</v>
      </c>
      <c r="C103" s="1" t="s">
        <v>301</v>
      </c>
      <c r="D103" s="6">
        <v>44447.892934274969</v>
      </c>
      <c r="E103">
        <v>299.27252240008301</v>
      </c>
      <c r="F103">
        <v>1320.2482912677976</v>
      </c>
      <c r="G103">
        <v>30103.134528992847</v>
      </c>
      <c r="H103" s="13">
        <v>6.7331093251735653E-3</v>
      </c>
      <c r="I103" s="13">
        <v>2.9703281845554454E-2</v>
      </c>
      <c r="J103" s="13">
        <v>0.67726797698838748</v>
      </c>
    </row>
    <row r="104" spans="1:10" x14ac:dyDescent="0.25">
      <c r="A104" s="1" t="s">
        <v>152</v>
      </c>
      <c r="B104" s="1" t="s">
        <v>289</v>
      </c>
      <c r="C104" s="1" t="s">
        <v>211</v>
      </c>
      <c r="D104" s="6">
        <v>342041.70640941372</v>
      </c>
      <c r="E104">
        <v>159.6588466119411</v>
      </c>
      <c r="F104">
        <v>2776.7399910053718</v>
      </c>
      <c r="G104">
        <v>241248.03452553338</v>
      </c>
      <c r="H104" s="13">
        <v>4.6678180941137694E-4</v>
      </c>
      <c r="I104" s="13">
        <v>8.1181327860693608E-3</v>
      </c>
      <c r="J104" s="13">
        <v>0.70531759725454846</v>
      </c>
    </row>
    <row r="105" spans="1:10" x14ac:dyDescent="0.25">
      <c r="A105" s="1" t="s">
        <v>172</v>
      </c>
      <c r="B105" s="1" t="s">
        <v>289</v>
      </c>
      <c r="C105" s="1" t="s">
        <v>302</v>
      </c>
      <c r="D105" s="6">
        <v>121545.93932085617</v>
      </c>
      <c r="E105">
        <v>826.03351734431135</v>
      </c>
      <c r="F105">
        <v>5122.8532738963049</v>
      </c>
      <c r="G105">
        <v>68156.954033497575</v>
      </c>
      <c r="H105" s="13">
        <v>6.7960601724731716E-3</v>
      </c>
      <c r="I105" s="13">
        <v>4.2147465415303016E-2</v>
      </c>
      <c r="J105" s="13">
        <v>0.56075056406102797</v>
      </c>
    </row>
    <row r="106" spans="1:10" x14ac:dyDescent="0.25">
      <c r="A106" s="1" t="s">
        <v>140</v>
      </c>
      <c r="B106" s="1" t="s">
        <v>289</v>
      </c>
      <c r="C106" s="1" t="s">
        <v>303</v>
      </c>
      <c r="D106" s="6">
        <v>279651.55700963218</v>
      </c>
      <c r="E106">
        <v>432.70090885278955</v>
      </c>
      <c r="F106">
        <v>18718.657675333467</v>
      </c>
      <c r="G106">
        <v>142149.75857825574</v>
      </c>
      <c r="H106" s="13">
        <v>1.5472858920570424E-3</v>
      </c>
      <c r="I106" s="13">
        <v>6.6935646185902462E-2</v>
      </c>
      <c r="J106" s="13">
        <v>0.50831027046046307</v>
      </c>
    </row>
    <row r="107" spans="1:10" x14ac:dyDescent="0.25">
      <c r="A107" s="1" t="s">
        <v>145</v>
      </c>
      <c r="B107" s="1" t="s">
        <v>289</v>
      </c>
      <c r="C107" s="1" t="s">
        <v>304</v>
      </c>
      <c r="D107" s="6">
        <v>114151.51500175444</v>
      </c>
      <c r="E107">
        <v>159.45449064212747</v>
      </c>
      <c r="F107">
        <v>1156.9490913943155</v>
      </c>
      <c r="G107">
        <v>47519.937432972722</v>
      </c>
      <c r="H107" s="13">
        <v>1.3968670555066813E-3</v>
      </c>
      <c r="I107" s="13">
        <v>1.0135205751553397E-2</v>
      </c>
      <c r="J107" s="13">
        <v>0.41628827643892741</v>
      </c>
    </row>
    <row r="108" spans="1:10" x14ac:dyDescent="0.25">
      <c r="A108" s="1" t="s">
        <v>164</v>
      </c>
      <c r="B108" s="1" t="s">
        <v>289</v>
      </c>
      <c r="C108" s="1" t="s">
        <v>305</v>
      </c>
      <c r="D108" s="6">
        <v>182625.86301478182</v>
      </c>
      <c r="E108">
        <v>491.13361964584885</v>
      </c>
      <c r="F108">
        <v>1017.1972838200481</v>
      </c>
      <c r="G108">
        <v>162425.17952190092</v>
      </c>
      <c r="H108" s="13">
        <v>2.6892884257368097E-3</v>
      </c>
      <c r="I108" s="13">
        <v>5.5698424474397452E-3</v>
      </c>
      <c r="J108" s="13">
        <v>0.88938760830799823</v>
      </c>
    </row>
    <row r="109" spans="1:10" x14ac:dyDescent="0.25">
      <c r="A109" s="1" t="s">
        <v>151</v>
      </c>
      <c r="B109" s="1" t="s">
        <v>289</v>
      </c>
      <c r="C109" s="1" t="s">
        <v>306</v>
      </c>
      <c r="D109" s="6">
        <v>244829.17620080753</v>
      </c>
      <c r="E109">
        <v>57.387208848341679</v>
      </c>
      <c r="F109">
        <v>2856.9651532299117</v>
      </c>
      <c r="G109">
        <v>127976.7471570551</v>
      </c>
      <c r="H109" s="13">
        <v>2.3439693642261412E-4</v>
      </c>
      <c r="I109" s="13">
        <v>1.1669218503952505E-2</v>
      </c>
      <c r="J109" s="13">
        <v>0.52271853029513637</v>
      </c>
    </row>
    <row r="110" spans="1:10" x14ac:dyDescent="0.25">
      <c r="A110" s="1" t="s">
        <v>169</v>
      </c>
      <c r="B110" s="1" t="s">
        <v>289</v>
      </c>
      <c r="C110" s="1" t="s">
        <v>261</v>
      </c>
      <c r="D110" s="6">
        <v>191842.41609544191</v>
      </c>
      <c r="E110">
        <v>237.94200936034358</v>
      </c>
      <c r="F110">
        <v>571.06423251607418</v>
      </c>
      <c r="G110">
        <v>143570.07210528656</v>
      </c>
      <c r="H110" s="13">
        <v>1.2402992737641871E-3</v>
      </c>
      <c r="I110" s="13">
        <v>2.9767360323066866E-3</v>
      </c>
      <c r="J110" s="13">
        <v>0.74837502064121331</v>
      </c>
    </row>
    <row r="111" spans="1:10" x14ac:dyDescent="0.25">
      <c r="A111" s="1" t="s">
        <v>122</v>
      </c>
      <c r="B111" s="1" t="s">
        <v>289</v>
      </c>
      <c r="C111" s="1" t="s">
        <v>307</v>
      </c>
      <c r="D111" s="6">
        <v>50730.195756710142</v>
      </c>
      <c r="E111">
        <v>82.140227237907908</v>
      </c>
      <c r="F111">
        <v>642.93452207390419</v>
      </c>
      <c r="G111">
        <v>34745.350222147543</v>
      </c>
      <c r="H111" s="13">
        <v>1.6191584915586123E-3</v>
      </c>
      <c r="I111" s="13">
        <v>1.267360617249072E-2</v>
      </c>
      <c r="J111" s="13">
        <v>0.68490471412288478</v>
      </c>
    </row>
    <row r="112" spans="1:10" x14ac:dyDescent="0.25">
      <c r="A112" s="1" t="s">
        <v>143</v>
      </c>
      <c r="B112" s="1" t="s">
        <v>289</v>
      </c>
      <c r="C112" s="1" t="s">
        <v>308</v>
      </c>
      <c r="D112" s="6">
        <v>165688.06432641603</v>
      </c>
      <c r="E112">
        <v>197.47433812882085</v>
      </c>
      <c r="F112">
        <v>1024.4819440257384</v>
      </c>
      <c r="G112">
        <v>99466.256554464446</v>
      </c>
      <c r="H112" s="13">
        <v>1.191844077191848E-3</v>
      </c>
      <c r="I112" s="13">
        <v>6.1831970105429186E-3</v>
      </c>
      <c r="J112" s="13">
        <v>0.60032240076454502</v>
      </c>
    </row>
    <row r="113" spans="1:10" x14ac:dyDescent="0.25">
      <c r="A113" s="1" t="s">
        <v>119</v>
      </c>
      <c r="B113" s="1" t="s">
        <v>289</v>
      </c>
      <c r="C113" s="1" t="s">
        <v>309</v>
      </c>
      <c r="D113" s="6">
        <v>254116.52491067146</v>
      </c>
      <c r="E113">
        <v>9612.8561403161948</v>
      </c>
      <c r="F113">
        <v>38652.094216256555</v>
      </c>
      <c r="G113">
        <v>83428.615024982326</v>
      </c>
      <c r="H113" s="13">
        <v>3.7828536116237869E-2</v>
      </c>
      <c r="I113" s="13">
        <v>0.15210382020548943</v>
      </c>
      <c r="J113" s="13">
        <v>0.32830849963145703</v>
      </c>
    </row>
    <row r="114" spans="1:10" x14ac:dyDescent="0.25">
      <c r="A114" s="1" t="s">
        <v>171</v>
      </c>
      <c r="B114" s="1" t="s">
        <v>289</v>
      </c>
      <c r="C114" s="1" t="s">
        <v>310</v>
      </c>
      <c r="D114" s="6">
        <v>416783.35796148126</v>
      </c>
      <c r="E114">
        <v>124.65343500887107</v>
      </c>
      <c r="F114">
        <v>5292.1966660571406</v>
      </c>
      <c r="G114">
        <v>217312.86824846917</v>
      </c>
      <c r="H114" s="13">
        <v>2.9908448268798542E-4</v>
      </c>
      <c r="I114" s="13">
        <v>1.2697715887557682E-2</v>
      </c>
      <c r="J114" s="13">
        <v>0.52140485961666694</v>
      </c>
    </row>
    <row r="115" spans="1:10" x14ac:dyDescent="0.25">
      <c r="A115" s="1" t="s">
        <v>137</v>
      </c>
      <c r="B115" s="1" t="s">
        <v>289</v>
      </c>
      <c r="C115" s="1" t="s">
        <v>311</v>
      </c>
      <c r="D115" s="6">
        <v>185695.30450769237</v>
      </c>
      <c r="E115">
        <v>38.415957063006871</v>
      </c>
      <c r="F115">
        <v>4378.8280296328512</v>
      </c>
      <c r="G115">
        <v>138428.49616739893</v>
      </c>
      <c r="H115" s="13">
        <v>2.0687629751788098E-4</v>
      </c>
      <c r="I115" s="13">
        <v>2.3580714877211445E-2</v>
      </c>
      <c r="J115" s="13">
        <v>0.74546040102841993</v>
      </c>
    </row>
    <row r="116" spans="1:10" x14ac:dyDescent="0.25">
      <c r="A116" s="1" t="s">
        <v>123</v>
      </c>
      <c r="B116" s="1" t="s">
        <v>289</v>
      </c>
      <c r="C116" s="1" t="s">
        <v>216</v>
      </c>
      <c r="D116" s="6">
        <v>265924.39570432383</v>
      </c>
      <c r="E116">
        <v>207.31085335296996</v>
      </c>
      <c r="F116">
        <v>3402.609183416278</v>
      </c>
      <c r="G116">
        <v>159124.59635371622</v>
      </c>
      <c r="H116" s="13">
        <v>7.795856893982561E-4</v>
      </c>
      <c r="I116" s="13">
        <v>1.2795400641615346E-2</v>
      </c>
      <c r="J116" s="13">
        <v>0.59838284461363878</v>
      </c>
    </row>
    <row r="117" spans="1:10" x14ac:dyDescent="0.25">
      <c r="A117" s="1" t="s">
        <v>125</v>
      </c>
      <c r="B117" s="1" t="s">
        <v>289</v>
      </c>
      <c r="C117" s="1" t="s">
        <v>312</v>
      </c>
      <c r="D117" s="6">
        <v>7693.1003296382869</v>
      </c>
      <c r="E117">
        <v>2.5651986972615806</v>
      </c>
      <c r="F117">
        <v>1.05192667895603</v>
      </c>
      <c r="G117">
        <v>7576.5329168787648</v>
      </c>
      <c r="H117" s="13">
        <v>3.3344147188344163E-4</v>
      </c>
      <c r="I117" s="13">
        <v>1.3673637855773154E-4</v>
      </c>
      <c r="J117" s="13">
        <v>0.98484779766741937</v>
      </c>
    </row>
    <row r="118" spans="1:10" x14ac:dyDescent="0.25">
      <c r="A118" s="1" t="s">
        <v>54</v>
      </c>
      <c r="B118" s="1" t="s">
        <v>289</v>
      </c>
      <c r="C118" s="1" t="s">
        <v>313</v>
      </c>
      <c r="D118" s="6">
        <v>142826.73480179693</v>
      </c>
      <c r="E118">
        <v>1374.9919690822019</v>
      </c>
      <c r="F118">
        <v>3737.1670875691275</v>
      </c>
      <c r="G118">
        <v>82661.483965345964</v>
      </c>
      <c r="H118" s="13">
        <v>9.6269929505165917E-3</v>
      </c>
      <c r="I118" s="13">
        <v>2.6165739157695211E-2</v>
      </c>
      <c r="J118" s="13">
        <v>0.57875357915348757</v>
      </c>
    </row>
    <row r="119" spans="1:10" x14ac:dyDescent="0.25">
      <c r="A119" s="1" t="s">
        <v>129</v>
      </c>
      <c r="B119" s="1" t="s">
        <v>289</v>
      </c>
      <c r="C119" s="1" t="s">
        <v>314</v>
      </c>
      <c r="D119" s="6">
        <v>185539.45528137864</v>
      </c>
      <c r="E119">
        <v>67.064835452671943</v>
      </c>
      <c r="F119">
        <v>2302.3707269339684</v>
      </c>
      <c r="G119">
        <v>124971.63628096845</v>
      </c>
      <c r="H119" s="13">
        <v>3.614586199521024E-4</v>
      </c>
      <c r="I119" s="13">
        <v>1.2409062662398804E-2</v>
      </c>
      <c r="J119" s="13">
        <v>0.67355827951226621</v>
      </c>
    </row>
    <row r="120" spans="1:10" x14ac:dyDescent="0.25">
      <c r="A120" s="1" t="s">
        <v>111</v>
      </c>
      <c r="B120" s="1" t="s">
        <v>289</v>
      </c>
      <c r="C120" s="1" t="s">
        <v>315</v>
      </c>
      <c r="D120" s="6">
        <v>100419.0656459576</v>
      </c>
      <c r="E120">
        <v>181.11696475786164</v>
      </c>
      <c r="F120">
        <v>1295.9566182175811</v>
      </c>
      <c r="G120">
        <v>71913.603139223982</v>
      </c>
      <c r="H120" s="13">
        <v>1.8036113320991905E-3</v>
      </c>
      <c r="I120" s="13">
        <v>1.2905483733404464E-2</v>
      </c>
      <c r="J120" s="13">
        <v>0.71613495581373088</v>
      </c>
    </row>
    <row r="121" spans="1:10" x14ac:dyDescent="0.25">
      <c r="A121" s="1" t="s">
        <v>180</v>
      </c>
      <c r="B121" s="1" t="s">
        <v>289</v>
      </c>
      <c r="C121" s="1" t="s">
        <v>316</v>
      </c>
      <c r="D121" s="6">
        <v>303235.86682020134</v>
      </c>
      <c r="E121">
        <v>323.1416456215436</v>
      </c>
      <c r="F121">
        <v>7836.4131697167677</v>
      </c>
      <c r="G121">
        <v>164660.48566048738</v>
      </c>
      <c r="H121" s="13">
        <v>1.0656445393814351E-3</v>
      </c>
      <c r="I121" s="13">
        <v>2.5842632838559428E-2</v>
      </c>
      <c r="J121" s="13">
        <v>0.54301124529612488</v>
      </c>
    </row>
    <row r="122" spans="1:10" x14ac:dyDescent="0.25">
      <c r="A122" s="1" t="s">
        <v>183</v>
      </c>
      <c r="B122" s="1" t="s">
        <v>289</v>
      </c>
      <c r="C122" s="1" t="s">
        <v>317</v>
      </c>
      <c r="D122" s="6">
        <v>156741.77016254578</v>
      </c>
      <c r="E122">
        <v>147.249966640803</v>
      </c>
      <c r="F122">
        <v>12734.078767241763</v>
      </c>
      <c r="G122">
        <v>41964.271805795106</v>
      </c>
      <c r="H122" s="13">
        <v>9.3944305010783334E-4</v>
      </c>
      <c r="I122" s="13">
        <v>8.124240752185044E-2</v>
      </c>
      <c r="J122" s="13">
        <v>0.26772870921565411</v>
      </c>
    </row>
    <row r="123" spans="1:10" x14ac:dyDescent="0.25">
      <c r="A123" s="1" t="s">
        <v>177</v>
      </c>
      <c r="B123" s="1" t="s">
        <v>289</v>
      </c>
      <c r="C123" s="1" t="s">
        <v>318</v>
      </c>
      <c r="D123" s="6">
        <v>266095.86197694013</v>
      </c>
      <c r="E123">
        <v>278.59080867635646</v>
      </c>
      <c r="F123">
        <v>831.54668063634517</v>
      </c>
      <c r="G123">
        <v>210749.56954280601</v>
      </c>
      <c r="H123" s="13">
        <v>1.0469565614684348E-3</v>
      </c>
      <c r="I123" s="13">
        <v>3.1249891466121598E-3</v>
      </c>
      <c r="J123" s="13">
        <v>0.79200618896159147</v>
      </c>
    </row>
    <row r="124" spans="1:10" x14ac:dyDescent="0.25">
      <c r="A124" s="1" t="s">
        <v>168</v>
      </c>
      <c r="B124" s="1" t="s">
        <v>289</v>
      </c>
      <c r="C124" s="1" t="s">
        <v>319</v>
      </c>
      <c r="D124" s="6">
        <v>103876.46224480214</v>
      </c>
      <c r="E124">
        <v>1256.6604725639138</v>
      </c>
      <c r="F124">
        <v>3309.8510944287668</v>
      </c>
      <c r="G124">
        <v>43315.666714440333</v>
      </c>
      <c r="H124" s="13">
        <v>1.2097644118860966E-2</v>
      </c>
      <c r="I124" s="13">
        <v>3.186334057689174E-2</v>
      </c>
      <c r="J124" s="13">
        <v>0.416992124860392</v>
      </c>
    </row>
    <row r="125" spans="1:10" x14ac:dyDescent="0.25">
      <c r="A125" s="1" t="s">
        <v>161</v>
      </c>
      <c r="B125" s="1" t="s">
        <v>289</v>
      </c>
      <c r="C125" s="1" t="s">
        <v>320</v>
      </c>
      <c r="D125" s="6">
        <v>96411.860059404076</v>
      </c>
      <c r="E125">
        <v>2079.0457292814676</v>
      </c>
      <c r="F125">
        <v>5936.952847392793</v>
      </c>
      <c r="G125">
        <v>49588.849873729261</v>
      </c>
      <c r="H125" s="13">
        <v>2.1564211373999685E-2</v>
      </c>
      <c r="I125" s="13">
        <v>6.1579071742156467E-2</v>
      </c>
      <c r="J125" s="13">
        <v>0.5143438768132379</v>
      </c>
    </row>
    <row r="126" spans="1:10" x14ac:dyDescent="0.25">
      <c r="A126" s="1" t="s">
        <v>170</v>
      </c>
      <c r="B126" s="1" t="s">
        <v>289</v>
      </c>
      <c r="C126" s="1" t="s">
        <v>321</v>
      </c>
      <c r="D126" s="6">
        <v>205034.66885437103</v>
      </c>
      <c r="E126">
        <v>941.10026044884182</v>
      </c>
      <c r="F126">
        <v>2083.2282312706643</v>
      </c>
      <c r="G126">
        <v>142676.45285480595</v>
      </c>
      <c r="H126" s="13">
        <v>4.5899567410098456E-3</v>
      </c>
      <c r="I126" s="13">
        <v>1.0160370648099071E-2</v>
      </c>
      <c r="J126" s="13">
        <v>0.69586501469243744</v>
      </c>
    </row>
    <row r="127" spans="1:10" x14ac:dyDescent="0.25">
      <c r="A127" s="1" t="s">
        <v>141</v>
      </c>
      <c r="B127" s="1" t="s">
        <v>289</v>
      </c>
      <c r="C127" s="1" t="s">
        <v>322</v>
      </c>
      <c r="D127" s="6">
        <v>114826.53217556328</v>
      </c>
      <c r="E127">
        <v>203.24869157816184</v>
      </c>
      <c r="F127">
        <v>1404.5566192060016</v>
      </c>
      <c r="G127">
        <v>73349.174174545202</v>
      </c>
      <c r="H127" s="13">
        <v>1.7700498981141925E-3</v>
      </c>
      <c r="I127" s="13">
        <v>1.2231986742040716E-2</v>
      </c>
      <c r="J127" s="13">
        <v>0.63878245545549062</v>
      </c>
    </row>
    <row r="128" spans="1:10" x14ac:dyDescent="0.25">
      <c r="A128" s="1" t="s">
        <v>112</v>
      </c>
      <c r="B128" s="1" t="s">
        <v>289</v>
      </c>
      <c r="C128" s="1" t="s">
        <v>323</v>
      </c>
      <c r="D128" s="6">
        <v>182424.12635969615</v>
      </c>
      <c r="E128">
        <v>227.26854894906174</v>
      </c>
      <c r="F128">
        <v>1591.1118743915035</v>
      </c>
      <c r="G128">
        <v>106882.91292508265</v>
      </c>
      <c r="H128" s="13">
        <v>1.2458250642842232E-3</v>
      </c>
      <c r="I128" s="13">
        <v>8.7220473856304322E-3</v>
      </c>
      <c r="J128" s="13">
        <v>0.58590338382290208</v>
      </c>
    </row>
    <row r="129" spans="1:10" x14ac:dyDescent="0.25">
      <c r="A129" s="1" t="s">
        <v>173</v>
      </c>
      <c r="B129" s="1" t="s">
        <v>289</v>
      </c>
      <c r="C129" s="1" t="s">
        <v>271</v>
      </c>
      <c r="D129" s="6">
        <v>89446.97864517181</v>
      </c>
      <c r="E129">
        <v>722.22785072871307</v>
      </c>
      <c r="F129">
        <v>3320.6980226644855</v>
      </c>
      <c r="G129">
        <v>53447.658431475269</v>
      </c>
      <c r="H129" s="13">
        <v>8.0743683204071836E-3</v>
      </c>
      <c r="I129" s="13">
        <v>3.7124764558425151E-2</v>
      </c>
      <c r="J129" s="13">
        <v>0.59753453097054698</v>
      </c>
    </row>
    <row r="130" spans="1:10" x14ac:dyDescent="0.25">
      <c r="A130" s="1" t="s">
        <v>139</v>
      </c>
      <c r="B130" s="1" t="s">
        <v>289</v>
      </c>
      <c r="C130" s="1" t="s">
        <v>324</v>
      </c>
      <c r="D130" s="6">
        <v>333529.69956954278</v>
      </c>
      <c r="E130">
        <v>4682.9082300845594</v>
      </c>
      <c r="F130">
        <v>14195.31735716086</v>
      </c>
      <c r="G130">
        <v>124614.01308668943</v>
      </c>
      <c r="H130" s="13">
        <v>1.4040453477241678E-2</v>
      </c>
      <c r="I130" s="13">
        <v>4.2560879512323783E-2</v>
      </c>
      <c r="J130" s="13">
        <v>0.37362193905825386</v>
      </c>
    </row>
    <row r="131" spans="1:10" x14ac:dyDescent="0.25">
      <c r="A131" s="1" t="s">
        <v>138</v>
      </c>
      <c r="B131" s="1" t="s">
        <v>289</v>
      </c>
      <c r="C131" s="1" t="s">
        <v>325</v>
      </c>
      <c r="D131" s="6">
        <v>326957.09760159726</v>
      </c>
      <c r="E131">
        <v>45.754239089071525</v>
      </c>
      <c r="F131">
        <v>5973.550357561171</v>
      </c>
      <c r="G131">
        <v>228859.89507914777</v>
      </c>
      <c r="H131" s="13">
        <v>1.3993958052815796E-4</v>
      </c>
      <c r="I131" s="13">
        <v>1.8270135138158224E-2</v>
      </c>
      <c r="J131" s="13">
        <v>0.69996919093653509</v>
      </c>
    </row>
    <row r="132" spans="1:10" x14ac:dyDescent="0.25">
      <c r="A132" s="1" t="s">
        <v>179</v>
      </c>
      <c r="B132" s="1" t="s">
        <v>289</v>
      </c>
      <c r="C132" s="1" t="s">
        <v>237</v>
      </c>
      <c r="D132" s="6">
        <v>205999.61451594569</v>
      </c>
      <c r="E132">
        <v>107.2809536282451</v>
      </c>
      <c r="F132">
        <v>3325.8101342769455</v>
      </c>
      <c r="G132">
        <v>137631.90819548984</v>
      </c>
      <c r="H132" s="13">
        <v>5.2078230282290587E-4</v>
      </c>
      <c r="I132" s="13">
        <v>1.6144739601051568E-2</v>
      </c>
      <c r="J132" s="13">
        <v>0.66811730943717973</v>
      </c>
    </row>
    <row r="133" spans="1:10" x14ac:dyDescent="0.25">
      <c r="A133" s="1" t="s">
        <v>191</v>
      </c>
      <c r="B133" s="1" t="s">
        <v>289</v>
      </c>
      <c r="C133" s="1" t="s">
        <v>326</v>
      </c>
      <c r="D133" s="6">
        <v>56977.43435651344</v>
      </c>
      <c r="E133">
        <v>487.08035365690927</v>
      </c>
      <c r="F133">
        <v>2255.6414108716385</v>
      </c>
      <c r="G133">
        <v>22517.338380868128</v>
      </c>
      <c r="H133" s="13">
        <v>8.5486536759307088E-3</v>
      </c>
      <c r="I133" s="13">
        <v>3.9588328894521067E-2</v>
      </c>
      <c r="J133" s="13">
        <v>0.39519747835564017</v>
      </c>
    </row>
    <row r="134" spans="1:10" x14ac:dyDescent="0.25">
      <c r="A134" s="1" t="s">
        <v>153</v>
      </c>
      <c r="B134" s="1" t="s">
        <v>289</v>
      </c>
      <c r="C134" s="1" t="s">
        <v>327</v>
      </c>
      <c r="D134" s="6">
        <v>85301.418877846038</v>
      </c>
      <c r="E134">
        <v>580.83427645137215</v>
      </c>
      <c r="F134">
        <v>2476.1143207326172</v>
      </c>
      <c r="G134">
        <v>51822.37463119554</v>
      </c>
      <c r="H134" s="13">
        <v>6.809198300477777E-3</v>
      </c>
      <c r="I134" s="13">
        <v>2.9027821029313484E-2</v>
      </c>
      <c r="J134" s="13">
        <v>0.60752066393416737</v>
      </c>
    </row>
    <row r="135" spans="1:10" x14ac:dyDescent="0.25">
      <c r="A135" s="1" t="s">
        <v>189</v>
      </c>
      <c r="B135" s="1" t="s">
        <v>289</v>
      </c>
      <c r="C135" s="1" t="s">
        <v>220</v>
      </c>
      <c r="D135" s="6">
        <v>14338.820715320026</v>
      </c>
      <c r="E135">
        <v>9.2009607448738038</v>
      </c>
      <c r="F135">
        <v>32.477525785423758</v>
      </c>
      <c r="G135">
        <v>13748.937694904196</v>
      </c>
      <c r="H135" s="13">
        <v>6.4168183196845622E-4</v>
      </c>
      <c r="I135" s="13">
        <v>2.2650067554526154E-3</v>
      </c>
      <c r="J135" s="13">
        <v>0.95886112030220305</v>
      </c>
    </row>
    <row r="136" spans="1:10" x14ac:dyDescent="0.25">
      <c r="A136" s="1" t="s">
        <v>147</v>
      </c>
      <c r="B136" s="1" t="s">
        <v>289</v>
      </c>
      <c r="C136" s="1" t="s">
        <v>328</v>
      </c>
      <c r="D136" s="6">
        <v>303554.26182274654</v>
      </c>
      <c r="E136">
        <v>1042.0197387604217</v>
      </c>
      <c r="F136">
        <v>3833.3616680586924</v>
      </c>
      <c r="G136">
        <v>247725.55635727453</v>
      </c>
      <c r="H136" s="13">
        <v>3.4327297284624681E-3</v>
      </c>
      <c r="I136" s="13">
        <v>1.2628258437356729E-2</v>
      </c>
      <c r="J136" s="13">
        <v>0.81608327575360518</v>
      </c>
    </row>
    <row r="137" spans="1:10" x14ac:dyDescent="0.25">
      <c r="A137" s="1" t="s">
        <v>136</v>
      </c>
      <c r="B137" s="1" t="s">
        <v>289</v>
      </c>
      <c r="C137" s="1" t="s">
        <v>329</v>
      </c>
      <c r="D137" s="6">
        <v>140503.89684842076</v>
      </c>
      <c r="E137">
        <v>1621.8735019249491</v>
      </c>
      <c r="F137">
        <v>5399.9500847570707</v>
      </c>
      <c r="G137">
        <v>87400.618257117865</v>
      </c>
      <c r="H137" s="13">
        <v>1.1543263484532877E-2</v>
      </c>
      <c r="I137" s="13">
        <v>3.843274247818676E-2</v>
      </c>
      <c r="J137" s="13">
        <v>0.6220512043976113</v>
      </c>
    </row>
    <row r="138" spans="1:10" x14ac:dyDescent="0.25">
      <c r="A138" s="1" t="s">
        <v>192</v>
      </c>
      <c r="B138" s="1" t="s">
        <v>289</v>
      </c>
      <c r="C138" s="1" t="s">
        <v>330</v>
      </c>
      <c r="D138" s="6">
        <v>66402.198247530177</v>
      </c>
      <c r="E138">
        <v>373.90841294237998</v>
      </c>
      <c r="F138">
        <v>2020.5502537770024</v>
      </c>
      <c r="G138">
        <v>19597.026089363109</v>
      </c>
      <c r="H138" s="13">
        <v>5.6309643778440343E-3</v>
      </c>
      <c r="I138" s="13">
        <v>3.0428966315917957E-2</v>
      </c>
      <c r="J138" s="13">
        <v>0.29512616459338403</v>
      </c>
    </row>
    <row r="139" spans="1:10" x14ac:dyDescent="0.25">
      <c r="A139" s="1" t="s">
        <v>130</v>
      </c>
      <c r="B139" s="1" t="s">
        <v>289</v>
      </c>
      <c r="C139" s="1" t="s">
        <v>278</v>
      </c>
      <c r="D139" s="6">
        <v>129170.76449395333</v>
      </c>
      <c r="E139">
        <v>946.93490755795847</v>
      </c>
      <c r="F139">
        <v>4395.3623303005288</v>
      </c>
      <c r="G139">
        <v>70055.130150289362</v>
      </c>
      <c r="H139" s="13">
        <v>7.3308763888463779E-3</v>
      </c>
      <c r="I139" s="13">
        <v>3.4027532062073401E-2</v>
      </c>
      <c r="J139" s="13">
        <v>0.54234509197759484</v>
      </c>
    </row>
    <row r="140" spans="1:10" x14ac:dyDescent="0.25">
      <c r="A140" s="1" t="s">
        <v>182</v>
      </c>
      <c r="B140" s="1" t="s">
        <v>289</v>
      </c>
      <c r="C140" s="1" t="s">
        <v>331</v>
      </c>
      <c r="D140" s="6">
        <v>106530.91532694484</v>
      </c>
      <c r="E140">
        <v>123.44286681525924</v>
      </c>
      <c r="F140">
        <v>708.5317999634284</v>
      </c>
      <c r="G140">
        <v>76162.130145347255</v>
      </c>
      <c r="H140" s="13">
        <v>1.1587515833916509E-3</v>
      </c>
      <c r="I140" s="13">
        <v>6.6509500813818657E-3</v>
      </c>
      <c r="J140" s="13">
        <v>0.7149298390200125</v>
      </c>
    </row>
    <row r="141" spans="1:10" x14ac:dyDescent="0.25">
      <c r="A141" s="1" t="s">
        <v>195</v>
      </c>
      <c r="B141" s="1" t="s">
        <v>289</v>
      </c>
      <c r="C141" s="1" t="s">
        <v>332</v>
      </c>
      <c r="D141" s="6">
        <v>219688.77104718226</v>
      </c>
      <c r="E141">
        <v>112.23417662088632</v>
      </c>
      <c r="F141">
        <v>2835.3459225177048</v>
      </c>
      <c r="G141">
        <v>132230.37490795332</v>
      </c>
      <c r="H141" s="13">
        <v>5.1087807577011727E-4</v>
      </c>
      <c r="I141" s="13">
        <v>1.2906194108158409E-2</v>
      </c>
      <c r="J141" s="13">
        <v>0.60189865088532168</v>
      </c>
    </row>
    <row r="142" spans="1:10" x14ac:dyDescent="0.25">
      <c r="A142" s="1" t="s">
        <v>132</v>
      </c>
      <c r="B142" s="1" t="s">
        <v>289</v>
      </c>
      <c r="C142" s="1" t="s">
        <v>333</v>
      </c>
      <c r="D142" s="6">
        <v>201007.57130219479</v>
      </c>
      <c r="E142">
        <v>573.12756062725168</v>
      </c>
      <c r="F142">
        <v>1957.6081208640774</v>
      </c>
      <c r="G142">
        <v>136502.74138467849</v>
      </c>
      <c r="H142" s="13">
        <v>2.8512734963879135E-3</v>
      </c>
      <c r="I142" s="13">
        <v>9.7389770354521094E-3</v>
      </c>
      <c r="J142" s="13">
        <v>0.67909253616850218</v>
      </c>
    </row>
    <row r="143" spans="1:10" x14ac:dyDescent="0.25">
      <c r="A143" s="1" t="s">
        <v>157</v>
      </c>
      <c r="B143" s="1" t="s">
        <v>289</v>
      </c>
      <c r="C143" s="1" t="s">
        <v>334</v>
      </c>
      <c r="D143" s="6">
        <v>167898.81537784851</v>
      </c>
      <c r="E143">
        <v>72.096390781989001</v>
      </c>
      <c r="F143">
        <v>2083.5507035083992</v>
      </c>
      <c r="G143">
        <v>118826.77335020238</v>
      </c>
      <c r="H143" s="13">
        <v>4.2940380859590586E-4</v>
      </c>
      <c r="I143" s="13">
        <v>1.2409561668552961E-2</v>
      </c>
      <c r="J143" s="13">
        <v>0.70772847969646613</v>
      </c>
    </row>
    <row r="144" spans="1:10" x14ac:dyDescent="0.25">
      <c r="A144" s="1" t="s">
        <v>128</v>
      </c>
      <c r="B144" s="1" t="s">
        <v>289</v>
      </c>
      <c r="C144" s="1" t="s">
        <v>335</v>
      </c>
      <c r="D144" s="6">
        <v>216440.12889005302</v>
      </c>
      <c r="E144">
        <v>384.80673905200575</v>
      </c>
      <c r="F144">
        <v>1151.974617357655</v>
      </c>
      <c r="G144">
        <v>155906.97231927962</v>
      </c>
      <c r="H144" s="13">
        <v>1.7778899921441064E-3</v>
      </c>
      <c r="I144" s="13">
        <v>5.3223707787701125E-3</v>
      </c>
      <c r="J144" s="13">
        <v>0.72032378246492845</v>
      </c>
    </row>
    <row r="145" spans="1:10" x14ac:dyDescent="0.25">
      <c r="A145" s="1" t="s">
        <v>131</v>
      </c>
      <c r="B145" s="1" t="s">
        <v>289</v>
      </c>
      <c r="C145" s="1" t="s">
        <v>336</v>
      </c>
      <c r="D145" s="6">
        <v>78591.698254943331</v>
      </c>
      <c r="E145">
        <v>617.0650825578349</v>
      </c>
      <c r="F145">
        <v>3402.8595009464125</v>
      </c>
      <c r="G145">
        <v>45615.568613690615</v>
      </c>
      <c r="H145" s="13">
        <v>7.8515300758120743E-3</v>
      </c>
      <c r="I145" s="13">
        <v>4.3297951011414572E-2</v>
      </c>
      <c r="J145" s="13">
        <v>0.5804120489382788</v>
      </c>
    </row>
    <row r="146" spans="1:10" x14ac:dyDescent="0.25">
      <c r="A146" s="1" t="s">
        <v>135</v>
      </c>
      <c r="B146" s="1" t="s">
        <v>289</v>
      </c>
      <c r="C146" s="1" t="s">
        <v>337</v>
      </c>
      <c r="D146" s="6">
        <v>218604.84424961574</v>
      </c>
      <c r="E146">
        <v>1459.5686532274406</v>
      </c>
      <c r="F146">
        <v>10226.378229046717</v>
      </c>
      <c r="G146">
        <v>94561.393030645981</v>
      </c>
      <c r="H146" s="13">
        <v>6.6767443248458846E-3</v>
      </c>
      <c r="I146" s="13">
        <v>4.6780199515476621E-2</v>
      </c>
      <c r="J146" s="13">
        <v>0.43256769242803361</v>
      </c>
    </row>
    <row r="147" spans="1:10" x14ac:dyDescent="0.25">
      <c r="A147" s="1" t="s">
        <v>185</v>
      </c>
      <c r="B147" s="1" t="s">
        <v>289</v>
      </c>
      <c r="C147" s="1" t="s">
        <v>338</v>
      </c>
      <c r="D147" s="6">
        <v>170896.05274212599</v>
      </c>
      <c r="E147">
        <v>81.576827466233084</v>
      </c>
      <c r="F147">
        <v>1900.7541649575226</v>
      </c>
      <c r="G147">
        <v>122914.62541328339</v>
      </c>
      <c r="H147" s="13">
        <v>4.7734764002611943E-4</v>
      </c>
      <c r="I147" s="13">
        <v>1.1122282431096697E-2</v>
      </c>
      <c r="J147" s="13">
        <v>0.71923618738436113</v>
      </c>
    </row>
    <row r="148" spans="1:10" x14ac:dyDescent="0.25">
      <c r="A148" s="1" t="s">
        <v>142</v>
      </c>
      <c r="B148" s="1" t="s">
        <v>289</v>
      </c>
      <c r="C148" s="1" t="s">
        <v>339</v>
      </c>
      <c r="D148" s="6">
        <v>124279.39192361485</v>
      </c>
      <c r="E148">
        <v>171.75760960349504</v>
      </c>
      <c r="F148">
        <v>1529.8443731683328</v>
      </c>
      <c r="G148">
        <v>72778.038528637015</v>
      </c>
      <c r="H148" s="13">
        <v>1.3820280816071379E-3</v>
      </c>
      <c r="I148" s="13">
        <v>1.2309718847905313E-2</v>
      </c>
      <c r="J148" s="13">
        <v>0.58560021418006436</v>
      </c>
    </row>
    <row r="149" spans="1:10" x14ac:dyDescent="0.25">
      <c r="A149" s="1" t="s">
        <v>144</v>
      </c>
      <c r="B149" s="1" t="s">
        <v>289</v>
      </c>
      <c r="C149" s="1" t="s">
        <v>340</v>
      </c>
      <c r="D149" s="6">
        <v>16661.065616304986</v>
      </c>
      <c r="E149">
        <v>13.407926145208878</v>
      </c>
      <c r="F149">
        <v>63.224821219414558</v>
      </c>
      <c r="G149">
        <v>12568.405133856866</v>
      </c>
      <c r="H149" s="13">
        <v>8.0474601408972934E-4</v>
      </c>
      <c r="I149" s="13">
        <v>3.7947645532072673E-3</v>
      </c>
      <c r="J149" s="13">
        <v>0.75435781979977756</v>
      </c>
    </row>
    <row r="150" spans="1:10" x14ac:dyDescent="0.25">
      <c r="A150" s="1" t="s">
        <v>190</v>
      </c>
      <c r="B150" s="1" t="s">
        <v>289</v>
      </c>
      <c r="C150" s="1" t="s">
        <v>341</v>
      </c>
      <c r="D150" s="6">
        <v>384625.70980958076</v>
      </c>
      <c r="E150">
        <v>1443.1971948621895</v>
      </c>
      <c r="F150">
        <v>2271.2090361416012</v>
      </c>
      <c r="G150">
        <v>279128.42846058425</v>
      </c>
      <c r="H150" s="13">
        <v>3.7522119766166509E-3</v>
      </c>
      <c r="I150" s="13">
        <v>5.9049849716651124E-3</v>
      </c>
      <c r="J150" s="13">
        <v>0.72571443182717621</v>
      </c>
    </row>
    <row r="151" spans="1:10" x14ac:dyDescent="0.25">
      <c r="A151" s="1" t="s">
        <v>154</v>
      </c>
      <c r="B151" s="1" t="s">
        <v>289</v>
      </c>
      <c r="C151" s="1" t="s">
        <v>342</v>
      </c>
      <c r="D151" s="6">
        <v>546146.34556174418</v>
      </c>
      <c r="E151">
        <v>1325.9235555467696</v>
      </c>
      <c r="F151">
        <v>5005.9727788952423</v>
      </c>
      <c r="G151">
        <v>323011.73032919347</v>
      </c>
      <c r="H151" s="13">
        <v>2.4277806971004776E-3</v>
      </c>
      <c r="I151" s="13">
        <v>9.1659915324459416E-3</v>
      </c>
      <c r="J151" s="13">
        <v>0.591438051273522</v>
      </c>
    </row>
    <row r="152" spans="1:10" x14ac:dyDescent="0.25">
      <c r="A152" s="1" t="s">
        <v>23</v>
      </c>
      <c r="B152" s="1" t="s">
        <v>289</v>
      </c>
      <c r="C152" s="1" t="s">
        <v>343</v>
      </c>
      <c r="D152" s="6">
        <v>327791.69528968137</v>
      </c>
      <c r="E152">
        <v>670.02985030369223</v>
      </c>
      <c r="F152">
        <v>3159.9499364939729</v>
      </c>
      <c r="G152">
        <v>206225.30258027211</v>
      </c>
      <c r="H152" s="13">
        <v>2.0440720736123671E-3</v>
      </c>
      <c r="I152" s="13">
        <v>9.6401159086761216E-3</v>
      </c>
      <c r="J152" s="13">
        <v>0.62913522686419299</v>
      </c>
    </row>
    <row r="153" spans="1:10" x14ac:dyDescent="0.25">
      <c r="A153" s="1" t="s">
        <v>174</v>
      </c>
      <c r="B153" s="1" t="s">
        <v>289</v>
      </c>
      <c r="C153" s="1" t="s">
        <v>344</v>
      </c>
      <c r="D153" s="6">
        <v>265124.31860751298</v>
      </c>
      <c r="E153">
        <v>227.94388735958248</v>
      </c>
      <c r="F153">
        <v>4859.7599126236146</v>
      </c>
      <c r="G153">
        <v>173995.6731885956</v>
      </c>
      <c r="H153" s="13">
        <v>8.5976227513488875E-4</v>
      </c>
      <c r="I153" s="13">
        <v>1.8330117501661351E-2</v>
      </c>
      <c r="J153" s="13">
        <v>0.65627956764757145</v>
      </c>
    </row>
    <row r="154" spans="1:10" x14ac:dyDescent="0.25">
      <c r="A154" s="1" t="s">
        <v>65</v>
      </c>
      <c r="B154" s="1" t="s">
        <v>289</v>
      </c>
      <c r="C154" s="1" t="s">
        <v>345</v>
      </c>
      <c r="D154" s="6">
        <v>174923.27384688376</v>
      </c>
      <c r="E154">
        <v>1452.1080541456834</v>
      </c>
      <c r="F154">
        <v>6205.6955269023392</v>
      </c>
      <c r="G154">
        <v>105050.43861166434</v>
      </c>
      <c r="H154" s="13">
        <v>8.3013999350181524E-3</v>
      </c>
      <c r="I154" s="13">
        <v>3.547667151676108E-2</v>
      </c>
      <c r="J154" s="13">
        <v>0.6005515235417932</v>
      </c>
    </row>
    <row r="155" spans="1:10" x14ac:dyDescent="0.25">
      <c r="A155" s="1" t="s">
        <v>121</v>
      </c>
      <c r="B155" s="1" t="s">
        <v>289</v>
      </c>
      <c r="C155" s="1" t="s">
        <v>346</v>
      </c>
      <c r="D155" s="6">
        <v>71297.351526862796</v>
      </c>
      <c r="E155">
        <v>338.01787064538928</v>
      </c>
      <c r="F155">
        <v>1340.0149745728786</v>
      </c>
      <c r="G155">
        <v>45830.522182630484</v>
      </c>
      <c r="H155" s="13">
        <v>4.7409597047659447E-3</v>
      </c>
      <c r="I155" s="13">
        <v>1.8794737053703874E-2</v>
      </c>
      <c r="J155" s="13">
        <v>0.64280819975988668</v>
      </c>
    </row>
    <row r="156" spans="1:10" x14ac:dyDescent="0.25">
      <c r="A156" s="1" t="s">
        <v>163</v>
      </c>
      <c r="B156" s="1" t="s">
        <v>289</v>
      </c>
      <c r="C156" s="1" t="s">
        <v>347</v>
      </c>
      <c r="D156" s="6">
        <v>138712.97746895123</v>
      </c>
      <c r="E156">
        <v>128.34049114622201</v>
      </c>
      <c r="F156">
        <v>2039.9932293185334</v>
      </c>
      <c r="G156">
        <v>88771.75538565703</v>
      </c>
      <c r="H156" s="13">
        <v>9.2522338924596334E-4</v>
      </c>
      <c r="I156" s="13">
        <v>1.4706578047285838E-2</v>
      </c>
      <c r="J156" s="13">
        <v>0.63996719705282956</v>
      </c>
    </row>
    <row r="157" spans="1:10" x14ac:dyDescent="0.25">
      <c r="A157" s="1" t="s">
        <v>55</v>
      </c>
      <c r="B157" s="1" t="s">
        <v>289</v>
      </c>
      <c r="C157" s="1" t="s">
        <v>348</v>
      </c>
      <c r="D157" s="6">
        <v>147929.03633928526</v>
      </c>
      <c r="E157">
        <v>178.99779087984263</v>
      </c>
      <c r="F157">
        <v>924.41769668335451</v>
      </c>
      <c r="G157">
        <v>83882.113045669976</v>
      </c>
      <c r="H157" s="13">
        <v>1.2100247206998569E-3</v>
      </c>
      <c r="I157" s="13">
        <v>6.2490618445126614E-3</v>
      </c>
      <c r="J157" s="13">
        <v>0.56704292221089481</v>
      </c>
    </row>
    <row r="158" spans="1:10" x14ac:dyDescent="0.25">
      <c r="A158" s="1" t="s">
        <v>175</v>
      </c>
      <c r="B158" s="1" t="s">
        <v>289</v>
      </c>
      <c r="C158" s="1" t="s">
        <v>288</v>
      </c>
      <c r="D158" s="6">
        <v>69702.51009424591</v>
      </c>
      <c r="E158">
        <v>1739.7453828400289</v>
      </c>
      <c r="F158">
        <v>4905.6841600648404</v>
      </c>
      <c r="G158">
        <v>35853.414993352868</v>
      </c>
      <c r="H158" s="13">
        <v>2.4959580085246437E-2</v>
      </c>
      <c r="I158" s="13">
        <v>7.03803084484588E-2</v>
      </c>
      <c r="J158" s="13">
        <v>0.51437767370034282</v>
      </c>
    </row>
    <row r="159" spans="1:10" x14ac:dyDescent="0.25">
      <c r="A159" s="1" t="s">
        <v>1</v>
      </c>
      <c r="B159" s="1" t="s">
        <v>289</v>
      </c>
      <c r="C159" s="1" t="s">
        <v>349</v>
      </c>
      <c r="D159" s="6">
        <v>9757.68867714722</v>
      </c>
      <c r="E159">
        <v>697.73552828612799</v>
      </c>
      <c r="F159">
        <v>1790.147422940255</v>
      </c>
      <c r="G159">
        <v>727.56408672402802</v>
      </c>
      <c r="H159" s="13">
        <v>7.1506229740680716E-2</v>
      </c>
      <c r="I159" s="13">
        <v>0.18346019043760128</v>
      </c>
      <c r="J159" s="13">
        <v>7.4563158427876822E-2</v>
      </c>
    </row>
    <row r="160" spans="1:10" x14ac:dyDescent="0.25">
      <c r="A160" s="1" t="s">
        <v>2</v>
      </c>
      <c r="B160" s="1" t="s">
        <v>289</v>
      </c>
      <c r="C160" s="1" t="s">
        <v>350</v>
      </c>
      <c r="D160" s="6">
        <v>4346.0361860800722</v>
      </c>
      <c r="E160">
        <v>42.159600282688302</v>
      </c>
      <c r="F160">
        <v>315.92395091503039</v>
      </c>
      <c r="G160">
        <v>2070.8729731199005</v>
      </c>
      <c r="H160" s="13">
        <v>9.7007016227157461E-3</v>
      </c>
      <c r="I160" s="13">
        <v>7.2692434528479968E-2</v>
      </c>
      <c r="J160" s="13">
        <v>0.47649694674717702</v>
      </c>
    </row>
    <row r="161" spans="1:10" x14ac:dyDescent="0.25">
      <c r="A161" s="1" t="s">
        <v>0</v>
      </c>
      <c r="B161" s="1" t="s">
        <v>289</v>
      </c>
      <c r="C161" s="1" t="s">
        <v>351</v>
      </c>
      <c r="D161" s="6">
        <v>6565.2382340876629</v>
      </c>
      <c r="E161">
        <v>258.84636483594687</v>
      </c>
      <c r="F161">
        <v>1495.8622240453092</v>
      </c>
      <c r="G161">
        <v>1003.8783155335248</v>
      </c>
      <c r="H161" s="13">
        <v>3.9426804573820223E-2</v>
      </c>
      <c r="I161" s="13">
        <v>0.22784584057872828</v>
      </c>
      <c r="J161" s="13">
        <v>0.15290813215600371</v>
      </c>
    </row>
    <row r="162" spans="1:10" x14ac:dyDescent="0.25">
      <c r="A162" s="1" t="s">
        <v>186</v>
      </c>
      <c r="B162" s="1" t="s">
        <v>289</v>
      </c>
      <c r="C162" s="1" t="s">
        <v>352</v>
      </c>
      <c r="D162" s="6">
        <v>57290.393045472287</v>
      </c>
      <c r="E162">
        <v>1772.2876501781627</v>
      </c>
      <c r="F162">
        <v>7201.5214264886845</v>
      </c>
      <c r="G162">
        <v>7431.8955931265227</v>
      </c>
      <c r="H162" s="13">
        <v>3.0935163052057787E-2</v>
      </c>
      <c r="I162" s="13">
        <v>0.1257020774979275</v>
      </c>
      <c r="J162" s="13">
        <v>0.12972324325350168</v>
      </c>
    </row>
    <row r="163" spans="1:10" x14ac:dyDescent="0.25">
      <c r="A163" s="1" t="s">
        <v>126</v>
      </c>
      <c r="B163" s="1" t="s">
        <v>289</v>
      </c>
      <c r="C163" s="1" t="s">
        <v>353</v>
      </c>
      <c r="D163" s="6">
        <v>4999.3822370924618</v>
      </c>
      <c r="E163">
        <v>21.467261036952106</v>
      </c>
      <c r="F163">
        <v>410.22249348877892</v>
      </c>
      <c r="G163">
        <v>731.04777531221737</v>
      </c>
      <c r="H163" s="13">
        <v>4.2939827400429028E-3</v>
      </c>
      <c r="I163" s="13">
        <v>8.2054636759952157E-2</v>
      </c>
      <c r="J163" s="13">
        <v>0.14622762186261232</v>
      </c>
    </row>
    <row r="164" spans="1:10" x14ac:dyDescent="0.25">
      <c r="A164" s="1" t="s">
        <v>150</v>
      </c>
      <c r="B164" s="1" t="s">
        <v>289</v>
      </c>
      <c r="C164" s="1" t="s">
        <v>354</v>
      </c>
      <c r="D164" s="6">
        <v>3629.1841081727562</v>
      </c>
      <c r="E164">
        <v>16.086546112294471</v>
      </c>
      <c r="F164">
        <v>209.09569394542928</v>
      </c>
      <c r="G164">
        <v>1486.2891229249344</v>
      </c>
      <c r="H164" s="13">
        <v>4.4325516790587466E-3</v>
      </c>
      <c r="I164" s="13">
        <v>5.7615069313941773E-2</v>
      </c>
      <c r="J164" s="13">
        <v>0.40953808862379826</v>
      </c>
    </row>
    <row r="165" spans="1:10" x14ac:dyDescent="0.25">
      <c r="A165" s="1" t="s">
        <v>3</v>
      </c>
      <c r="B165" s="1" t="s">
        <v>289</v>
      </c>
      <c r="C165" s="1" t="s">
        <v>309</v>
      </c>
      <c r="D165" s="6">
        <v>4016.2249250035829</v>
      </c>
      <c r="E165">
        <v>304.16026252452519</v>
      </c>
      <c r="F165">
        <v>821.31899793914295</v>
      </c>
      <c r="G165">
        <v>458.19746667786876</v>
      </c>
      <c r="H165" s="13">
        <v>7.5732875574505781E-2</v>
      </c>
      <c r="I165" s="13">
        <v>0.20450024918323273</v>
      </c>
      <c r="J165" s="13">
        <v>0.11408660501688908</v>
      </c>
    </row>
    <row r="166" spans="1:10" x14ac:dyDescent="0.25">
      <c r="A166" s="1" t="s">
        <v>19</v>
      </c>
      <c r="B166" s="1" t="s">
        <v>289</v>
      </c>
      <c r="C166" s="1" t="s">
        <v>355</v>
      </c>
      <c r="D166" s="6">
        <v>1279.3622709952901</v>
      </c>
      <c r="E166">
        <v>187.56838635386447</v>
      </c>
      <c r="F166">
        <v>320.00464557706465</v>
      </c>
      <c r="G166">
        <v>34.486243655574938</v>
      </c>
      <c r="H166" s="13">
        <v>0.14661084714335382</v>
      </c>
      <c r="I166" s="13">
        <v>0.25012824970062192</v>
      </c>
      <c r="J166" s="13">
        <v>2.6955807934484492E-2</v>
      </c>
    </row>
    <row r="167" spans="1:10" x14ac:dyDescent="0.25">
      <c r="A167" s="1" t="s">
        <v>146</v>
      </c>
      <c r="B167" s="1" t="s">
        <v>289</v>
      </c>
      <c r="C167" s="1" t="s">
        <v>356</v>
      </c>
      <c r="D167" s="6">
        <v>6726.2519583084168</v>
      </c>
      <c r="E167">
        <v>59.39790355979698</v>
      </c>
      <c r="F167">
        <v>528.44229847338431</v>
      </c>
      <c r="G167">
        <v>1623.5510988766598</v>
      </c>
      <c r="H167" s="13">
        <v>8.8307580399850111E-3</v>
      </c>
      <c r="I167" s="13">
        <v>7.8564154561685806E-2</v>
      </c>
      <c r="J167" s="13">
        <v>0.2413753021653037</v>
      </c>
    </row>
    <row r="168" spans="1:10" x14ac:dyDescent="0.25">
      <c r="A168" s="1" t="s">
        <v>127</v>
      </c>
      <c r="B168" s="1" t="s">
        <v>289</v>
      </c>
      <c r="C168" s="1" t="s">
        <v>357</v>
      </c>
      <c r="D168" s="6">
        <v>34100.166548879868</v>
      </c>
      <c r="E168">
        <v>2273.1809353424628</v>
      </c>
      <c r="F168">
        <v>5191.3486011376717</v>
      </c>
      <c r="G168">
        <v>2363.0703804925301</v>
      </c>
      <c r="H168" s="13">
        <v>6.6661871932034086E-2</v>
      </c>
      <c r="I168" s="13">
        <v>0.15223821835873697</v>
      </c>
      <c r="J168" s="13">
        <v>6.9297913167235034E-2</v>
      </c>
    </row>
    <row r="169" spans="1:10" x14ac:dyDescent="0.25">
      <c r="A169" s="1" t="s">
        <v>56</v>
      </c>
      <c r="B169" s="1" t="s">
        <v>289</v>
      </c>
      <c r="C169" s="1" t="s">
        <v>358</v>
      </c>
      <c r="D169" s="6">
        <v>11184.671572527835</v>
      </c>
      <c r="E169">
        <v>5.4508927909539739</v>
      </c>
      <c r="F169">
        <v>587.28075594411473</v>
      </c>
      <c r="G169">
        <v>864.52755963883112</v>
      </c>
      <c r="H169" s="13">
        <v>4.8735385349558578E-4</v>
      </c>
      <c r="I169" s="13">
        <v>5.2507644246489391E-2</v>
      </c>
      <c r="J169" s="13">
        <v>7.7295748384987234E-2</v>
      </c>
    </row>
    <row r="170" spans="1:10" x14ac:dyDescent="0.25">
      <c r="A170" s="1" t="s">
        <v>187</v>
      </c>
      <c r="B170" s="1" t="s">
        <v>289</v>
      </c>
      <c r="C170" s="1" t="s">
        <v>359</v>
      </c>
      <c r="D170" s="6">
        <v>6912.9399089664576</v>
      </c>
      <c r="E170">
        <v>49.476137054407616</v>
      </c>
      <c r="F170">
        <v>672.67140449632552</v>
      </c>
      <c r="G170">
        <v>844.49054328541138</v>
      </c>
      <c r="H170" s="13">
        <v>7.1570327105309247E-3</v>
      </c>
      <c r="I170" s="13">
        <v>9.7306126388258377E-2</v>
      </c>
      <c r="J170" s="13">
        <v>0.12216083958578337</v>
      </c>
    </row>
    <row r="171" spans="1:10" x14ac:dyDescent="0.25">
      <c r="A171" s="1" t="s">
        <v>162</v>
      </c>
      <c r="B171" s="1" t="s">
        <v>289</v>
      </c>
      <c r="C171" s="1" t="s">
        <v>360</v>
      </c>
      <c r="D171" s="6">
        <v>1614.931082370035</v>
      </c>
      <c r="E171">
        <v>32.500259460421162</v>
      </c>
      <c r="F171">
        <v>357.37040569725661</v>
      </c>
      <c r="G171">
        <v>324.11944075159505</v>
      </c>
      <c r="H171" s="13">
        <v>2.012485846313921E-2</v>
      </c>
      <c r="I171" s="13">
        <v>0.22129142822168499</v>
      </c>
      <c r="J171" s="13">
        <v>0.20070171680386817</v>
      </c>
    </row>
    <row r="172" spans="1:10" x14ac:dyDescent="0.25">
      <c r="A172" s="1" t="s">
        <v>108</v>
      </c>
      <c r="B172" s="1" t="s">
        <v>289</v>
      </c>
      <c r="C172" s="1" t="s">
        <v>361</v>
      </c>
      <c r="D172" s="6">
        <v>31773.449044444333</v>
      </c>
      <c r="E172">
        <v>241.95820957483085</v>
      </c>
      <c r="F172">
        <v>5022.7934744468548</v>
      </c>
      <c r="G172">
        <v>13546.003073988228</v>
      </c>
      <c r="H172" s="13">
        <v>7.6151068534102955E-3</v>
      </c>
      <c r="I172" s="13">
        <v>0.15808146819128857</v>
      </c>
      <c r="J172" s="13">
        <v>0.42633089832458021</v>
      </c>
    </row>
    <row r="173" spans="1:10" x14ac:dyDescent="0.25">
      <c r="A173" s="1" t="s">
        <v>20</v>
      </c>
      <c r="B173" s="1" t="s">
        <v>289</v>
      </c>
      <c r="C173" s="1" t="s">
        <v>362</v>
      </c>
      <c r="D173" s="6">
        <v>6360.1903698175865</v>
      </c>
      <c r="E173">
        <v>41.471659508853776</v>
      </c>
      <c r="F173">
        <v>576.3750166795985</v>
      </c>
      <c r="G173">
        <v>327.2569350064</v>
      </c>
      <c r="H173" s="13">
        <v>6.5205060064960291E-3</v>
      </c>
      <c r="I173" s="13">
        <v>9.062229008345378E-2</v>
      </c>
      <c r="J173" s="13">
        <v>5.1453952787231728E-2</v>
      </c>
    </row>
    <row r="174" spans="1:10" x14ac:dyDescent="0.25">
      <c r="A174" s="1" t="s">
        <v>148</v>
      </c>
      <c r="B174" s="1" t="s">
        <v>289</v>
      </c>
      <c r="C174" s="1" t="s">
        <v>363</v>
      </c>
      <c r="D174" s="6">
        <v>1622.4183688093979</v>
      </c>
      <c r="E174">
        <v>9.8990328303919579</v>
      </c>
      <c r="F174">
        <v>135.10425366827613</v>
      </c>
      <c r="G174">
        <v>147.96039398447192</v>
      </c>
      <c r="H174" s="13">
        <v>6.1014057907001536E-3</v>
      </c>
      <c r="I174" s="13">
        <v>8.327337526844053E-2</v>
      </c>
      <c r="J174" s="13">
        <v>9.1197435155428969E-2</v>
      </c>
    </row>
    <row r="175" spans="1:10" x14ac:dyDescent="0.25">
      <c r="A175" s="1" t="s">
        <v>159</v>
      </c>
      <c r="B175" s="1" t="s">
        <v>289</v>
      </c>
      <c r="C175" s="1" t="s">
        <v>364</v>
      </c>
      <c r="D175" s="6">
        <v>45166.474748323388</v>
      </c>
      <c r="E175">
        <v>3161.9944846127614</v>
      </c>
      <c r="F175">
        <v>6207.5520279920729</v>
      </c>
      <c r="G175">
        <v>8486.1450606148956</v>
      </c>
      <c r="H175" s="13">
        <v>7.0007555432032839E-2</v>
      </c>
      <c r="I175" s="13">
        <v>0.1374371602517529</v>
      </c>
      <c r="J175" s="13">
        <v>0.18788592884216423</v>
      </c>
    </row>
    <row r="176" spans="1:10" x14ac:dyDescent="0.25">
      <c r="A176" s="1" t="s">
        <v>149</v>
      </c>
      <c r="B176" s="1" t="s">
        <v>289</v>
      </c>
      <c r="C176" s="1" t="s">
        <v>365</v>
      </c>
      <c r="D176" s="6">
        <v>36717.479725021374</v>
      </c>
      <c r="E176">
        <v>2840.4021883633236</v>
      </c>
      <c r="F176">
        <v>5710.1483619398741</v>
      </c>
      <c r="G176">
        <v>1279.7398476843775</v>
      </c>
      <c r="H176" s="13">
        <v>7.7358310255366255E-2</v>
      </c>
      <c r="I176" s="13">
        <v>0.15551580350022376</v>
      </c>
      <c r="J176" s="13">
        <v>3.485369522277669E-2</v>
      </c>
    </row>
    <row r="177" spans="1:10" x14ac:dyDescent="0.25">
      <c r="A177" s="1" t="s">
        <v>155</v>
      </c>
      <c r="B177" s="1" t="s">
        <v>289</v>
      </c>
      <c r="C177" s="1" t="s">
        <v>366</v>
      </c>
      <c r="D177" s="6">
        <v>9778.148984644884</v>
      </c>
      <c r="E177">
        <v>59.278304660897582</v>
      </c>
      <c r="F177">
        <v>817.01195494778665</v>
      </c>
      <c r="G177">
        <v>2862.6480777689367</v>
      </c>
      <c r="H177" s="13">
        <v>6.0623237336621958E-3</v>
      </c>
      <c r="I177" s="13">
        <v>8.3554868741597343E-2</v>
      </c>
      <c r="J177" s="13">
        <v>0.29275971170661197</v>
      </c>
    </row>
    <row r="178" spans="1:10" x14ac:dyDescent="0.25">
      <c r="A178" s="1" t="s">
        <v>160</v>
      </c>
      <c r="B178" s="1" t="s">
        <v>289</v>
      </c>
      <c r="C178" s="1" t="s">
        <v>367</v>
      </c>
      <c r="D178" s="6">
        <v>10798.792149963181</v>
      </c>
      <c r="E178">
        <v>259.6605763480822</v>
      </c>
      <c r="F178">
        <v>865.73442125499764</v>
      </c>
      <c r="G178">
        <v>767.22619512412086</v>
      </c>
      <c r="H178" s="13">
        <v>2.4045335139538503E-2</v>
      </c>
      <c r="I178" s="13">
        <v>8.0169560561266048E-2</v>
      </c>
      <c r="J178" s="13">
        <v>7.1047408309153987E-2</v>
      </c>
    </row>
    <row r="179" spans="1:10" x14ac:dyDescent="0.25">
      <c r="A179" s="1" t="s">
        <v>167</v>
      </c>
      <c r="B179" s="1" t="s">
        <v>289</v>
      </c>
      <c r="C179" s="1" t="s">
        <v>368</v>
      </c>
      <c r="D179" s="6">
        <v>22549.977019219838</v>
      </c>
      <c r="E179">
        <v>1509.9022451975111</v>
      </c>
      <c r="F179">
        <v>3289.2996051259493</v>
      </c>
      <c r="G179">
        <v>1011.1486436397602</v>
      </c>
      <c r="H179" s="13">
        <v>6.6958039199356542E-2</v>
      </c>
      <c r="I179" s="13">
        <v>0.14586709344858345</v>
      </c>
      <c r="J179" s="13">
        <v>4.4840340315111457E-2</v>
      </c>
    </row>
    <row r="180" spans="1:10" x14ac:dyDescent="0.25">
      <c r="A180" s="1" t="s">
        <v>158</v>
      </c>
      <c r="B180" s="1" t="s">
        <v>289</v>
      </c>
      <c r="C180" s="1" t="s">
        <v>339</v>
      </c>
      <c r="D180" s="6">
        <v>39974.103378915999</v>
      </c>
      <c r="E180">
        <v>37.475969022896763</v>
      </c>
      <c r="F180">
        <v>5138.9343836950129</v>
      </c>
      <c r="G180">
        <v>4381.1152350217208</v>
      </c>
      <c r="H180" s="13">
        <v>9.3750618163115939E-4</v>
      </c>
      <c r="I180" s="13">
        <v>0.12855658912428541</v>
      </c>
      <c r="J180" s="13">
        <v>0.10959883686428105</v>
      </c>
    </row>
    <row r="181" spans="1:10" x14ac:dyDescent="0.25">
      <c r="A181" s="1" t="s">
        <v>22</v>
      </c>
      <c r="B181" s="1" t="s">
        <v>289</v>
      </c>
      <c r="C181" s="1" t="s">
        <v>369</v>
      </c>
      <c r="D181" s="6">
        <v>12822.484592993085</v>
      </c>
      <c r="E181">
        <v>496.26376993520898</v>
      </c>
      <c r="F181">
        <v>793.59083338687276</v>
      </c>
      <c r="G181">
        <v>2699.9809729024478</v>
      </c>
      <c r="H181" s="13">
        <v>3.8702621659330749E-2</v>
      </c>
      <c r="I181" s="13">
        <v>6.1890566343166802E-2</v>
      </c>
      <c r="J181" s="13">
        <v>0.21056613118317699</v>
      </c>
    </row>
    <row r="182" spans="1:10" x14ac:dyDescent="0.25">
      <c r="A182" s="1" t="s">
        <v>188</v>
      </c>
      <c r="B182" s="1" t="s">
        <v>289</v>
      </c>
      <c r="C182" s="1" t="s">
        <v>370</v>
      </c>
      <c r="D182" s="6">
        <v>105518.97026336468</v>
      </c>
      <c r="E182">
        <v>1801.1433555892716</v>
      </c>
      <c r="F182">
        <v>5611.984600406241</v>
      </c>
      <c r="G182">
        <v>32448.34143014584</v>
      </c>
      <c r="H182" s="13">
        <v>1.7069379573111828E-2</v>
      </c>
      <c r="I182" s="13">
        <v>5.3184603549478307E-2</v>
      </c>
      <c r="J182" s="13">
        <v>0.30751192272970501</v>
      </c>
    </row>
    <row r="183" spans="1:10" x14ac:dyDescent="0.25">
      <c r="A183" s="1" t="s">
        <v>64</v>
      </c>
      <c r="B183" s="1" t="s">
        <v>289</v>
      </c>
      <c r="C183" s="1" t="s">
        <v>371</v>
      </c>
      <c r="D183" s="6">
        <v>62711.386111701417</v>
      </c>
      <c r="E183">
        <v>4360.9408281976639</v>
      </c>
      <c r="F183">
        <v>9864.460841244816</v>
      </c>
      <c r="G183">
        <v>5476.662647089348</v>
      </c>
      <c r="H183" s="13">
        <v>6.9539857091182197E-2</v>
      </c>
      <c r="I183" s="13">
        <v>0.15729935906175405</v>
      </c>
      <c r="J183" s="13">
        <v>8.7331232598404473E-2</v>
      </c>
    </row>
    <row r="184" spans="1:10" x14ac:dyDescent="0.25">
      <c r="A184" s="1" t="s">
        <v>21</v>
      </c>
      <c r="B184" s="1" t="s">
        <v>289</v>
      </c>
      <c r="C184" s="1" t="s">
        <v>372</v>
      </c>
      <c r="D184" s="6">
        <v>9728.6538204929257</v>
      </c>
      <c r="E184">
        <v>71.581176517102151</v>
      </c>
      <c r="F184">
        <v>536.63655278413387</v>
      </c>
      <c r="G184">
        <v>2316.1238589919099</v>
      </c>
      <c r="H184" s="13">
        <v>7.3577678718837712E-3</v>
      </c>
      <c r="I184" s="13">
        <v>5.5160411983591777E-2</v>
      </c>
      <c r="J184" s="13">
        <v>0.23807238922543528</v>
      </c>
    </row>
    <row r="185" spans="1:10" x14ac:dyDescent="0.25">
      <c r="A185" s="1" t="s">
        <v>194</v>
      </c>
      <c r="B185" s="1" t="s">
        <v>289</v>
      </c>
      <c r="C185" s="1" t="s">
        <v>373</v>
      </c>
      <c r="D185" s="6">
        <v>5877.1244866390234</v>
      </c>
      <c r="E185">
        <v>300.09785364455405</v>
      </c>
      <c r="F185">
        <v>699.62069357477151</v>
      </c>
      <c r="G185">
        <v>2643.3162995507628</v>
      </c>
      <c r="H185" s="13">
        <v>5.10620209469431E-2</v>
      </c>
      <c r="I185" s="13">
        <v>0.11904132627533752</v>
      </c>
      <c r="J185" s="13">
        <v>0.44976353751907805</v>
      </c>
    </row>
    <row r="186" spans="1:10" x14ac:dyDescent="0.25">
      <c r="A186" s="1" t="s">
        <v>176</v>
      </c>
      <c r="B186" s="1" t="s">
        <v>289</v>
      </c>
      <c r="C186" s="1" t="s">
        <v>374</v>
      </c>
      <c r="D186" s="6">
        <v>5922.4188630197241</v>
      </c>
      <c r="E186">
        <v>1.2436802854558844</v>
      </c>
      <c r="F186">
        <v>396.68953213108432</v>
      </c>
      <c r="G186">
        <v>475.47481257073383</v>
      </c>
      <c r="H186" s="13">
        <v>2.0999532694682734E-4</v>
      </c>
      <c r="I186" s="13">
        <v>6.6980999032010408E-2</v>
      </c>
      <c r="J186" s="13">
        <v>8.0283887980239665E-2</v>
      </c>
    </row>
    <row r="187" spans="1:10" x14ac:dyDescent="0.25">
      <c r="A187" s="1" t="s">
        <v>103</v>
      </c>
      <c r="B187" s="1" t="s">
        <v>375</v>
      </c>
      <c r="C187" s="1" t="s">
        <v>376</v>
      </c>
      <c r="D187" s="6">
        <v>205796.44465091452</v>
      </c>
      <c r="E187">
        <v>905.27940180782139</v>
      </c>
      <c r="F187">
        <v>5719.7637180431248</v>
      </c>
      <c r="G187">
        <v>104094.27185521614</v>
      </c>
      <c r="H187" s="13">
        <v>4.3989069069847921E-3</v>
      </c>
      <c r="I187" s="13">
        <v>2.7793306768469028E-2</v>
      </c>
      <c r="J187" s="13">
        <v>0.50581180851684626</v>
      </c>
    </row>
    <row r="188" spans="1:10" x14ac:dyDescent="0.25">
      <c r="A188" s="1" t="s">
        <v>84</v>
      </c>
      <c r="B188" s="1" t="s">
        <v>375</v>
      </c>
      <c r="C188" s="1" t="s">
        <v>377</v>
      </c>
      <c r="D188" s="6">
        <v>307222.90862545284</v>
      </c>
      <c r="E188">
        <v>648.66489080422843</v>
      </c>
      <c r="F188">
        <v>3722.7816133990304</v>
      </c>
      <c r="G188">
        <v>223588.37814997305</v>
      </c>
      <c r="H188" s="13">
        <v>2.1113819073793113E-3</v>
      </c>
      <c r="I188" s="13">
        <v>1.2117526098737693E-2</v>
      </c>
      <c r="J188" s="13">
        <v>0.72777248008727824</v>
      </c>
    </row>
    <row r="189" spans="1:10" x14ac:dyDescent="0.25">
      <c r="A189" s="1" t="s">
        <v>102</v>
      </c>
      <c r="B189" s="1" t="s">
        <v>375</v>
      </c>
      <c r="C189" s="1" t="s">
        <v>378</v>
      </c>
      <c r="D189" s="6">
        <v>412551.28667658381</v>
      </c>
      <c r="E189">
        <v>2496.1365107762563</v>
      </c>
      <c r="F189">
        <v>6214.1573961046342</v>
      </c>
      <c r="G189">
        <v>318086.96174317866</v>
      </c>
      <c r="H189" s="13">
        <v>6.0504877608903978E-3</v>
      </c>
      <c r="I189" s="13">
        <v>1.5062751218556183E-2</v>
      </c>
      <c r="J189" s="13">
        <v>0.77102404480570752</v>
      </c>
    </row>
    <row r="190" spans="1:10" x14ac:dyDescent="0.25">
      <c r="A190" s="1" t="s">
        <v>85</v>
      </c>
      <c r="B190" s="1" t="s">
        <v>375</v>
      </c>
      <c r="C190" s="1" t="s">
        <v>379</v>
      </c>
      <c r="D190" s="6">
        <v>374071.32937635598</v>
      </c>
      <c r="E190">
        <v>1161.4360269443468</v>
      </c>
      <c r="F190">
        <v>3148.060718680656</v>
      </c>
      <c r="G190">
        <v>295563.7037110253</v>
      </c>
      <c r="H190" s="13">
        <v>3.1048517641827007E-3</v>
      </c>
      <c r="I190" s="13">
        <v>8.4156696102025193E-3</v>
      </c>
      <c r="J190" s="13">
        <v>0.79012658950308501</v>
      </c>
    </row>
    <row r="191" spans="1:10" x14ac:dyDescent="0.25">
      <c r="A191" s="1" t="s">
        <v>86</v>
      </c>
      <c r="B191" s="1" t="s">
        <v>375</v>
      </c>
      <c r="C191" s="1" t="s">
        <v>268</v>
      </c>
      <c r="D191" s="6">
        <v>135469.0797309519</v>
      </c>
      <c r="E191">
        <v>962.0579906396564</v>
      </c>
      <c r="F191">
        <v>6414.7988811078212</v>
      </c>
      <c r="G191">
        <v>39988.502196764901</v>
      </c>
      <c r="H191" s="13">
        <v>7.1016795312284532E-3</v>
      </c>
      <c r="I191" s="13">
        <v>4.7352494708371246E-2</v>
      </c>
      <c r="J191" s="13">
        <v>0.29518545690414361</v>
      </c>
    </row>
    <row r="192" spans="1:10" x14ac:dyDescent="0.25">
      <c r="A192" s="1" t="s">
        <v>101</v>
      </c>
      <c r="B192" s="1" t="s">
        <v>375</v>
      </c>
      <c r="C192" s="1" t="s">
        <v>380</v>
      </c>
      <c r="D192" s="6">
        <v>210699.87595320816</v>
      </c>
      <c r="E192">
        <v>937.79868836579465</v>
      </c>
      <c r="F192">
        <v>4775.5768670030593</v>
      </c>
      <c r="G192">
        <v>155399.46180495495</v>
      </c>
      <c r="H192" s="13">
        <v>4.4508744208945775E-3</v>
      </c>
      <c r="I192" s="13">
        <v>2.2665304596874134E-2</v>
      </c>
      <c r="J192" s="13">
        <v>0.73753940813646124</v>
      </c>
    </row>
    <row r="193" spans="1:10" x14ac:dyDescent="0.25">
      <c r="A193" s="1" t="s">
        <v>83</v>
      </c>
      <c r="B193" s="1" t="s">
        <v>375</v>
      </c>
      <c r="C193" s="1" t="s">
        <v>381</v>
      </c>
      <c r="D193" s="6">
        <v>49369.85712379474</v>
      </c>
      <c r="E193">
        <v>127.0478840384891</v>
      </c>
      <c r="F193">
        <v>419.62262099504306</v>
      </c>
      <c r="G193">
        <v>43121.643447018178</v>
      </c>
      <c r="H193" s="13">
        <v>2.5733897450810313E-3</v>
      </c>
      <c r="I193" s="13">
        <v>8.4995713060874532E-3</v>
      </c>
      <c r="J193" s="13">
        <v>0.87344071786334754</v>
      </c>
    </row>
    <row r="194" spans="1:10" x14ac:dyDescent="0.25">
      <c r="A194" s="1" t="s">
        <v>87</v>
      </c>
      <c r="B194" s="1" t="s">
        <v>375</v>
      </c>
      <c r="C194" s="1" t="s">
        <v>382</v>
      </c>
      <c r="D194" s="6">
        <v>146952.08136678807</v>
      </c>
      <c r="E194">
        <v>654.1236909603989</v>
      </c>
      <c r="F194">
        <v>3296.5518945552849</v>
      </c>
      <c r="G194">
        <v>112030.45422871065</v>
      </c>
      <c r="H194" s="13">
        <v>4.4512720396775148E-3</v>
      </c>
      <c r="I194" s="13">
        <v>2.2432835682859014E-2</v>
      </c>
      <c r="J194" s="13">
        <v>0.76236044557331539</v>
      </c>
    </row>
    <row r="195" spans="1:10" x14ac:dyDescent="0.25">
      <c r="A195" s="1" t="s">
        <v>105</v>
      </c>
      <c r="B195" s="1" t="s">
        <v>375</v>
      </c>
      <c r="C195" s="1" t="s">
        <v>383</v>
      </c>
      <c r="D195" s="6">
        <v>446696.05570738792</v>
      </c>
      <c r="E195">
        <v>1214.7971513716807</v>
      </c>
      <c r="F195">
        <v>3292.4679875261313</v>
      </c>
      <c r="G195">
        <v>364896.41919908271</v>
      </c>
      <c r="H195" s="13">
        <v>2.7195161807460505E-3</v>
      </c>
      <c r="I195" s="13">
        <v>7.3707120209785121E-3</v>
      </c>
      <c r="J195" s="13">
        <v>0.81687853415502565</v>
      </c>
    </row>
    <row r="196" spans="1:10" x14ac:dyDescent="0.25">
      <c r="A196" s="1" t="s">
        <v>104</v>
      </c>
      <c r="B196" s="1" t="s">
        <v>375</v>
      </c>
      <c r="C196" s="1" t="s">
        <v>384</v>
      </c>
      <c r="D196" s="6">
        <v>1030.1567140943841</v>
      </c>
      <c r="E196">
        <v>2.2573056641445466</v>
      </c>
      <c r="F196">
        <v>17.39793321241654</v>
      </c>
      <c r="G196">
        <v>648.68243527080256</v>
      </c>
      <c r="H196" s="13">
        <v>2.1912255031303223E-3</v>
      </c>
      <c r="I196" s="13">
        <v>1.6888627695555183E-2</v>
      </c>
      <c r="J196" s="13">
        <v>0.62969296457099</v>
      </c>
    </row>
    <row r="197" spans="1:10" x14ac:dyDescent="0.25">
      <c r="A197" s="1" t="s">
        <v>100</v>
      </c>
      <c r="B197" s="1" t="s">
        <v>375</v>
      </c>
      <c r="C197" s="1" t="s">
        <v>385</v>
      </c>
      <c r="D197" s="6">
        <v>757.50087722332864</v>
      </c>
      <c r="E197">
        <v>3.8931418433056737</v>
      </c>
      <c r="F197">
        <v>15.622729721314796</v>
      </c>
      <c r="G197">
        <v>528.72103309726549</v>
      </c>
      <c r="H197" s="13">
        <v>5.1394552275322129E-3</v>
      </c>
      <c r="I197" s="13">
        <v>2.0624041755015494E-2</v>
      </c>
      <c r="J197" s="13">
        <v>0.6979807535475453</v>
      </c>
    </row>
    <row r="198" spans="1:10" x14ac:dyDescent="0.25">
      <c r="G198" s="13"/>
      <c r="J19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H5" sqref="H5"/>
    </sheetView>
  </sheetViews>
  <sheetFormatPr defaultRowHeight="15" x14ac:dyDescent="0.25"/>
  <cols>
    <col min="1" max="1" width="20" style="1" customWidth="1"/>
    <col min="2" max="2" width="14.7109375" customWidth="1"/>
    <col min="3" max="3" width="26.7109375" style="2" bestFit="1" customWidth="1"/>
    <col min="4" max="4" width="26.28515625" style="2" bestFit="1" customWidth="1"/>
    <col min="5" max="5" width="12" style="2" bestFit="1" customWidth="1"/>
    <col min="6" max="6" width="14.5703125" bestFit="1" customWidth="1"/>
    <col min="7" max="7" width="15" bestFit="1" customWidth="1"/>
    <col min="8" max="8" width="15.42578125" bestFit="1" customWidth="1"/>
  </cols>
  <sheetData>
    <row r="1" spans="1:8" s="4" customFormat="1" x14ac:dyDescent="0.25">
      <c r="A1" s="3" t="s">
        <v>412</v>
      </c>
      <c r="B1" s="11" t="s">
        <v>405</v>
      </c>
      <c r="C1" s="11" t="s">
        <v>406</v>
      </c>
      <c r="D1" s="11" t="s">
        <v>407</v>
      </c>
      <c r="E1" s="11" t="s">
        <v>408</v>
      </c>
      <c r="F1" s="11" t="s">
        <v>413</v>
      </c>
      <c r="G1" s="11" t="s">
        <v>414</v>
      </c>
      <c r="H1" s="11" t="s">
        <v>415</v>
      </c>
    </row>
    <row r="2" spans="1:8" x14ac:dyDescent="0.25">
      <c r="A2" s="1" t="s">
        <v>234</v>
      </c>
      <c r="B2" s="6">
        <v>453803.56622171262</v>
      </c>
      <c r="C2" s="6">
        <v>1694.6909455726168</v>
      </c>
      <c r="D2" s="6">
        <v>4627.3678852245939</v>
      </c>
      <c r="E2" s="6">
        <v>92767.422643728714</v>
      </c>
      <c r="F2" s="13">
        <v>3.7344152221682847E-3</v>
      </c>
      <c r="G2" s="13">
        <v>1.0196852183757021E-2</v>
      </c>
      <c r="H2" s="13">
        <v>0.20442197802915851</v>
      </c>
    </row>
    <row r="3" spans="1:8" x14ac:dyDescent="0.25">
      <c r="A3" s="1" t="s">
        <v>205</v>
      </c>
      <c r="B3" s="6">
        <v>41037.149790207717</v>
      </c>
      <c r="C3" s="6">
        <v>2231.6806116346993</v>
      </c>
      <c r="D3" s="6">
        <v>5846.0312439768113</v>
      </c>
      <c r="E3" s="6">
        <v>4476.1476799296242</v>
      </c>
      <c r="F3" s="13">
        <v>5.4381959347654864E-2</v>
      </c>
      <c r="G3" s="13">
        <v>0.14245704864648742</v>
      </c>
      <c r="H3" s="13">
        <v>0.10907550116937513</v>
      </c>
    </row>
    <row r="4" spans="1:8" x14ac:dyDescent="0.25">
      <c r="A4" s="1" t="s">
        <v>400</v>
      </c>
      <c r="B4" s="6">
        <v>5952001.7742150705</v>
      </c>
      <c r="C4" s="6">
        <v>57126.478306637735</v>
      </c>
      <c r="D4" s="6">
        <v>259952.22468778261</v>
      </c>
      <c r="E4" s="6">
        <v>2124760.6319467439</v>
      </c>
      <c r="F4" s="13">
        <v>9.5978597577235057E-3</v>
      </c>
      <c r="G4" s="13">
        <v>4.3674755913873063E-2</v>
      </c>
      <c r="H4" s="13">
        <v>0.35698252664364333</v>
      </c>
    </row>
    <row r="5" spans="1:8" x14ac:dyDescent="0.25">
      <c r="A5" s="1" t="s">
        <v>401</v>
      </c>
      <c r="B5" s="6">
        <v>4009789.2934274967</v>
      </c>
      <c r="C5" s="6">
        <v>20553.94676366368</v>
      </c>
      <c r="D5" s="6">
        <v>30287.512046376694</v>
      </c>
      <c r="E5" s="6">
        <v>2291597.038444621</v>
      </c>
      <c r="F5" s="13">
        <v>5.1259418536914025E-3</v>
      </c>
      <c r="G5" s="13">
        <v>7.5533924179061957E-3</v>
      </c>
      <c r="H5" s="13">
        <v>0.57150061281295017</v>
      </c>
    </row>
    <row r="6" spans="1:8" x14ac:dyDescent="0.25">
      <c r="A6" s="1" t="s">
        <v>402</v>
      </c>
      <c r="B6" s="6">
        <v>14469793.642478365</v>
      </c>
      <c r="C6" s="6">
        <v>67428.467750305179</v>
      </c>
      <c r="D6" s="6">
        <v>226399.53568939868</v>
      </c>
      <c r="E6" s="6">
        <v>8408841.2411103919</v>
      </c>
      <c r="F6" s="13">
        <v>4.6599467425961251E-3</v>
      </c>
      <c r="G6" s="13">
        <v>1.5646355524018468E-2</v>
      </c>
      <c r="H6" s="13">
        <v>0.58113069535593853</v>
      </c>
    </row>
    <row r="7" spans="1:8" x14ac:dyDescent="0.25">
      <c r="A7" s="1" t="s">
        <v>403</v>
      </c>
      <c r="B7" s="6">
        <v>14006720.667381624</v>
      </c>
      <c r="C7" s="6">
        <v>74594.567640096269</v>
      </c>
      <c r="D7" s="6">
        <v>333342.26783234411</v>
      </c>
      <c r="E7" s="6">
        <v>8691940.5489688292</v>
      </c>
      <c r="F7" s="13">
        <v>5.3256268481036801E-3</v>
      </c>
      <c r="G7" s="13">
        <v>2.3798737459555418E-2</v>
      </c>
      <c r="H7" s="13">
        <v>0.62055500037280853</v>
      </c>
    </row>
    <row r="8" spans="1:8" x14ac:dyDescent="0.25">
      <c r="A8" s="1" t="s">
        <v>404</v>
      </c>
      <c r="B8" s="6">
        <v>2291107.4017880531</v>
      </c>
      <c r="C8" s="6">
        <v>9111.5405524283015</v>
      </c>
      <c r="D8" s="6">
        <v>36951.594569616936</v>
      </c>
      <c r="E8" s="6">
        <v>1655944.7411079207</v>
      </c>
      <c r="F8" s="13">
        <v>3.9769155061510275E-3</v>
      </c>
      <c r="G8" s="13">
        <v>1.6128268164460006E-2</v>
      </c>
      <c r="H8" s="13">
        <v>0.72277045581345012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7"/>
  <sheetViews>
    <sheetView tabSelected="1" workbookViewId="0">
      <selection activeCell="Q3" sqref="Q3"/>
    </sheetView>
  </sheetViews>
  <sheetFormatPr defaultRowHeight="15" x14ac:dyDescent="0.25"/>
  <cols>
    <col min="1" max="1" width="11.42578125" style="1" bestFit="1" customWidth="1"/>
    <col min="2" max="2" width="7.140625" style="1" customWidth="1"/>
    <col min="3" max="3" width="19.28515625" style="1" customWidth="1"/>
    <col min="4" max="4" width="13.7109375" style="6" customWidth="1"/>
    <col min="5" max="5" width="14" style="13" customWidth="1"/>
    <col min="6" max="6" width="15.28515625" style="6" bestFit="1" customWidth="1"/>
    <col min="7" max="7" width="17.42578125" style="13" bestFit="1" customWidth="1"/>
    <col min="8" max="8" width="15.7109375" style="6" bestFit="1" customWidth="1"/>
    <col min="9" max="9" width="17.85546875" style="13" bestFit="1" customWidth="1"/>
    <col min="10" max="10" width="17.85546875" style="6" customWidth="1"/>
    <col min="11" max="11" width="13.5703125" style="13" customWidth="1"/>
    <col min="12" max="12" width="15.28515625" style="6" bestFit="1" customWidth="1"/>
    <col min="13" max="13" width="17.28515625" style="13" customWidth="1"/>
    <col min="14" max="14" width="17.28515625" style="6" customWidth="1"/>
    <col min="15" max="15" width="17.85546875" style="13" bestFit="1" customWidth="1"/>
    <col min="16" max="16" width="2.5703125" customWidth="1"/>
    <col min="17" max="17" width="14.140625" customWidth="1"/>
    <col min="18" max="18" width="21.42578125" customWidth="1"/>
  </cols>
  <sheetData>
    <row r="1" spans="1:18" x14ac:dyDescent="0.25">
      <c r="A1" s="3" t="s">
        <v>196</v>
      </c>
      <c r="B1" s="3" t="s">
        <v>198</v>
      </c>
      <c r="C1" s="3" t="s">
        <v>199</v>
      </c>
      <c r="D1" s="5" t="s">
        <v>427</v>
      </c>
      <c r="E1" s="12" t="s">
        <v>416</v>
      </c>
      <c r="F1" s="5" t="s">
        <v>428</v>
      </c>
      <c r="G1" s="12" t="s">
        <v>417</v>
      </c>
      <c r="H1" s="5" t="s">
        <v>429</v>
      </c>
      <c r="I1" s="12" t="s">
        <v>418</v>
      </c>
      <c r="J1" s="5" t="s">
        <v>430</v>
      </c>
      <c r="K1" s="12" t="s">
        <v>420</v>
      </c>
      <c r="L1" s="5" t="s">
        <v>431</v>
      </c>
      <c r="M1" s="12" t="s">
        <v>421</v>
      </c>
      <c r="N1" s="5" t="s">
        <v>432</v>
      </c>
      <c r="O1" s="12" t="s">
        <v>422</v>
      </c>
      <c r="P1" s="12"/>
    </row>
    <row r="2" spans="1:18" x14ac:dyDescent="0.25">
      <c r="A2" s="1" t="s">
        <v>113</v>
      </c>
      <c r="B2" s="1" t="s">
        <v>200</v>
      </c>
      <c r="C2" s="1" t="s">
        <v>201</v>
      </c>
      <c r="D2" s="6">
        <f>(SUM('10m Buffer by County'!F2,'10m Buffer by County'!F2,'10m Buffer by County'!O2))</f>
        <v>4931.3749425480491</v>
      </c>
      <c r="E2" s="13">
        <f>(SUM('10m Buffer by County'!F2,'10m Buffer by County'!N2,'10m Buffer by County'!O2)/'10m Buffer by County'!D2)</f>
        <v>0.53548972960220853</v>
      </c>
      <c r="F2" s="6">
        <f>(SUM('10m Buffer by County'!K2,'10m Buffer by County'!G2,'10m Buffer by County'!H2))</f>
        <v>124.65121106240393</v>
      </c>
      <c r="G2" s="13">
        <f>(SUM('10m Buffer by County'!K2,'10m Buffer by County'!G2,'10m Buffer by County'!H2)/'10m Buffer by County'!D2)</f>
        <v>1.572488180761545E-2</v>
      </c>
      <c r="H2" s="6">
        <f>(SUM('10m Buffer by County'!$E2,'10m Buffer by County'!$I2,'10m Buffer by County'!$J2,'10m Buffer by County'!$M2))</f>
        <v>3512.2089718942589</v>
      </c>
      <c r="I2" s="13">
        <f>(SUM('10m Buffer by County'!$E2,'10m Buffer by County'!$I2,'10m Buffer by County'!$J2,'10m Buffer by County'!$M2)/'10m Buffer by County'!D2)</f>
        <v>0.44306886789117961</v>
      </c>
      <c r="J2" s="6">
        <f>(SUM('30m Buffer by County'!$F2,'30m Buffer by County'!$N2,'30m Buffer by County'!$O2))</f>
        <v>9812.6394290882308</v>
      </c>
      <c r="K2" s="13">
        <f>(SUM('30m Buffer by County'!$F2,'30m Buffer by County'!$N2,'30m Buffer by County'!$O2)/'30m Buffer by County'!D2)</f>
        <v>0.54568198303040005</v>
      </c>
      <c r="L2" s="6">
        <f>(SUM('30m Buffer by County'!$K2,'30m Buffer by County'!$G2,'30m Buffer by County'!$H2))</f>
        <v>299.92908081821463</v>
      </c>
      <c r="M2" s="13">
        <f>(SUM('30m Buffer by County'!$K2,'30m Buffer by County'!$G2,'30m Buffer by County'!$H2)/'30m Buffer by County'!$D2)</f>
        <v>1.667908994028694E-2</v>
      </c>
      <c r="N2" s="6">
        <f>(SUM('30m Buffer by County'!$E2,'30m Buffer by County'!$I2,'30m Buffer by County'!$J2,'30m Buffer by County'!$M2))</f>
        <v>7751.7868174337627</v>
      </c>
      <c r="O2" s="13">
        <f>(SUM('30m Buffer by County'!$E2,'30m Buffer by County'!$I2,'30m Buffer by County'!$J2,'30m Buffer by County'!$M2)/'30m Buffer by County'!$D2)</f>
        <v>0.43107773735442484</v>
      </c>
      <c r="P2" s="13"/>
    </row>
    <row r="3" spans="1:18" x14ac:dyDescent="0.25">
      <c r="A3" s="1" t="s">
        <v>116</v>
      </c>
      <c r="B3" s="1" t="s">
        <v>200</v>
      </c>
      <c r="C3" s="1" t="s">
        <v>202</v>
      </c>
      <c r="D3" s="6">
        <f>(SUM('10m Buffer by County'!F3,'10m Buffer by County'!F3,'10m Buffer by County'!O3))</f>
        <v>896.20742995804153</v>
      </c>
      <c r="E3" s="13">
        <f>(SUM('10m Buffer by County'!F3,'10m Buffer by County'!N3,'10m Buffer by County'!O3)/'10m Buffer by County'!D3)</f>
        <v>0.71418177915000125</v>
      </c>
      <c r="F3" s="6">
        <f>(SUM('10m Buffer by County'!K3,'10m Buffer by County'!G3,'10m Buffer by County'!H3))</f>
        <v>37.332895133510917</v>
      </c>
      <c r="G3" s="13">
        <f>(SUM('10m Buffer by County'!K3,'10m Buffer by County'!G3,'10m Buffer by County'!H3)/'10m Buffer by County'!D3)</f>
        <v>2.4645374365619897E-2</v>
      </c>
      <c r="H3" s="6">
        <f>(SUM('10m Buffer by County'!$E3,'10m Buffer by County'!$I3,'10m Buffer by County'!$J3,'10m Buffer by County'!$M3))</f>
        <v>342.3053923288673</v>
      </c>
      <c r="I3" s="13">
        <f>(SUM('10m Buffer by County'!E3,'10m Buffer by County'!I3,'10m Buffer by County'!J3,'10m Buffer by County'!M3)/'10m Buffer by County'!D3)</f>
        <v>0.22597348829083305</v>
      </c>
      <c r="J3" s="6">
        <f>(SUM('30m Buffer by County'!$F3,'30m Buffer by County'!$N3,'30m Buffer by County'!$O3))</f>
        <v>2240.4219567763648</v>
      </c>
      <c r="K3" s="13">
        <f>(SUM('30m Buffer by County'!F3,'30m Buffer by County'!N3,'30m Buffer by County'!O3)/'30m Buffer by County'!D3)</f>
        <v>0.64822167676318776</v>
      </c>
      <c r="L3" s="6">
        <f>(SUM('30m Buffer by County'!$K3,'30m Buffer by County'!$G3,'30m Buffer by County'!$H3))</f>
        <v>93.642478365942978</v>
      </c>
      <c r="M3" s="13">
        <f>(SUM('30m Buffer by County'!K3,'30m Buffer by County'!G3,'30m Buffer by County'!H3)/'30m Buffer by County'!D3)</f>
        <v>2.7093594650345221E-2</v>
      </c>
      <c r="N3" s="6">
        <f>(SUM('30m Buffer by County'!$E3,'30m Buffer by County'!$I3,'30m Buffer by County'!$J3,'30m Buffer by County'!$M3))</f>
        <v>997.1654566750517</v>
      </c>
      <c r="O3" s="13">
        <f>(SUM('30m Buffer by County'!E3,'30m Buffer by County'!I3,'30m Buffer by County'!J3,'30m Buffer by County'!M3)/'30m Buffer by County'!D3)</f>
        <v>0.28851005605492414</v>
      </c>
      <c r="P3" s="13"/>
      <c r="Q3" s="4" t="s">
        <v>426</v>
      </c>
    </row>
    <row r="4" spans="1:18" x14ac:dyDescent="0.25">
      <c r="A4" s="1" t="s">
        <v>115</v>
      </c>
      <c r="B4" s="1" t="s">
        <v>200</v>
      </c>
      <c r="C4" s="1" t="s">
        <v>203</v>
      </c>
      <c r="D4" s="6">
        <f>(SUM('10m Buffer by County'!F4,'10m Buffer by County'!F4,'10m Buffer by County'!O4))</f>
        <v>11129.170270283626</v>
      </c>
      <c r="E4" s="13">
        <f>(SUM('10m Buffer by County'!F4,'10m Buffer by County'!N4,'10m Buffer by County'!O4)/'10m Buffer by County'!D4)</f>
        <v>0.52790632808701499</v>
      </c>
      <c r="F4" s="6">
        <f>(SUM('10m Buffer by County'!K4,'10m Buffer by County'!G4,'10m Buffer by County'!H4))</f>
        <v>515.70723968706602</v>
      </c>
      <c r="G4" s="13">
        <f>(SUM('10m Buffer by County'!K4,'10m Buffer by County'!G4,'10m Buffer by County'!H4)/'10m Buffer by County'!D4)</f>
        <v>2.7442487141579486E-2</v>
      </c>
      <c r="H4" s="6">
        <f>(SUM('10m Buffer by County'!$E4,'10m Buffer by County'!$I4,'10m Buffer by County'!$J4,'10m Buffer by County'!$M4))</f>
        <v>7485.2458449266842</v>
      </c>
      <c r="I4" s="13">
        <f>(SUM('10m Buffer by County'!E4,'10m Buffer by County'!I4,'10m Buffer by County'!J4,'10m Buffer by County'!M4)/'10m Buffer by County'!D4)</f>
        <v>0.39831467748175886</v>
      </c>
      <c r="J4" s="6">
        <f>(SUM('30m Buffer by County'!$F4,'30m Buffer by County'!$N4,'30m Buffer by County'!$O4))</f>
        <v>22565.731208887875</v>
      </c>
      <c r="K4" s="13">
        <f>(SUM('30m Buffer by County'!F4,'30m Buffer by County'!N4,'30m Buffer by County'!O4)/'30m Buffer by County'!D4)</f>
        <v>0.52584086677677655</v>
      </c>
      <c r="L4" s="6">
        <f>(SUM('30m Buffer by County'!$K4,'30m Buffer by County'!$G4,'30m Buffer by County'!$H4))</f>
        <v>1295.9301779651382</v>
      </c>
      <c r="M4" s="13">
        <f>(SUM('30m Buffer by County'!K4,'30m Buffer by County'!G4,'30m Buffer by County'!H4)/'30m Buffer by County'!D4)</f>
        <v>3.0198580394105258E-2</v>
      </c>
      <c r="N4" s="6">
        <f>(SUM('30m Buffer by County'!$E4,'30m Buffer by County'!$I4,'30m Buffer by County'!$J4,'30m Buffer by County'!$M4))</f>
        <v>17262.079488788841</v>
      </c>
      <c r="O4" s="13">
        <f>(SUM('30m Buffer by County'!E4,'30m Buffer by County'!I4,'30m Buffer by County'!J4,'30m Buffer by County'!M4)/'30m Buffer by County'!D4)</f>
        <v>0.40225183738691239</v>
      </c>
      <c r="P4" s="13"/>
      <c r="Q4" s="19" t="s">
        <v>423</v>
      </c>
      <c r="R4" s="14" t="s">
        <v>386</v>
      </c>
    </row>
    <row r="5" spans="1:18" x14ac:dyDescent="0.25">
      <c r="A5" s="1" t="s">
        <v>120</v>
      </c>
      <c r="B5" s="1" t="s">
        <v>204</v>
      </c>
      <c r="C5" s="1" t="s">
        <v>205</v>
      </c>
      <c r="D5" s="6">
        <f>(SUM('10m Buffer by County'!F5,'10m Buffer by County'!F5,'10m Buffer by County'!O5))</f>
        <v>1058.4181315884414</v>
      </c>
      <c r="E5" s="13">
        <f>(SUM('10m Buffer by County'!F5,'10m Buffer by County'!N5,'10m Buffer by County'!O5)/'10m Buffer by County'!D5)</f>
        <v>0.23983915977269304</v>
      </c>
      <c r="F5" s="6">
        <f>(SUM('10m Buffer by County'!K5,'10m Buffer by County'!G5,'10m Buffer by County'!H5))</f>
        <v>1110.1869103453048</v>
      </c>
      <c r="G5" s="13">
        <f>(SUM('10m Buffer by County'!K5,'10m Buffer by County'!G5,'10m Buffer by County'!H5)/'10m Buffer by County'!D5)</f>
        <v>0.48559142332447008</v>
      </c>
      <c r="H5" s="6">
        <f>(SUM('10m Buffer by County'!$E5,'10m Buffer by County'!$I5,'10m Buffer by County'!$J5,'10m Buffer by County'!$M5))</f>
        <v>372.56317243492481</v>
      </c>
      <c r="I5" s="13">
        <f>(SUM('10m Buffer by County'!E5,'10m Buffer by County'!I5,'10m Buffer by County'!J5,'10m Buffer by County'!M5)/'10m Buffer by County'!D5)</f>
        <v>0.16295767811267478</v>
      </c>
      <c r="J5" s="6">
        <f>(SUM('30m Buffer by County'!$F5,'30m Buffer by County'!$N5,'30m Buffer by County'!$O5))</f>
        <v>1119.8887532556107</v>
      </c>
      <c r="K5" s="13">
        <f>(SUM('30m Buffer by County'!F5,'30m Buffer by County'!N5,'30m Buffer by County'!O5)/'30m Buffer by County'!D5)</f>
        <v>0.22415749273855201</v>
      </c>
      <c r="L5" s="6">
        <f>(SUM('30m Buffer by County'!$K5,'30m Buffer by County'!$G5,'30m Buffer by County'!$H5))</f>
        <v>2374.1915954591955</v>
      </c>
      <c r="M5" s="13">
        <f>(SUM('30m Buffer by County'!K5,'30m Buffer by County'!G5,'30m Buffer by County'!H5)/'30m Buffer by County'!D5)</f>
        <v>0.4752193767210775</v>
      </c>
      <c r="N5" s="6">
        <f>(SUM('30m Buffer by County'!$E5,'30m Buffer by County'!$I5,'30m Buffer by County'!$J5,'30m Buffer by County'!$M5))</f>
        <v>901.25875370039989</v>
      </c>
      <c r="O5" s="13">
        <f>(SUM('30m Buffer by County'!E5,'30m Buffer by County'!I5,'30m Buffer by County'!J5,'30m Buffer by County'!M5)/'30m Buffer by County'!D5)</f>
        <v>0.18039640272380036</v>
      </c>
      <c r="P5" s="13"/>
      <c r="Q5" s="15"/>
      <c r="R5" s="16" t="s">
        <v>394</v>
      </c>
    </row>
    <row r="6" spans="1:18" x14ac:dyDescent="0.25">
      <c r="A6" s="1" t="s">
        <v>57</v>
      </c>
      <c r="B6" s="1" t="s">
        <v>206</v>
      </c>
      <c r="C6" s="1" t="s">
        <v>207</v>
      </c>
      <c r="D6" s="6">
        <f>(SUM('10m Buffer by County'!F6,'10m Buffer by County'!F6,'10m Buffer by County'!O6))</f>
        <v>22655.228745249402</v>
      </c>
      <c r="E6" s="13">
        <f>(SUM('10m Buffer by County'!F6,'10m Buffer by County'!N6,'10m Buffer by County'!O6)/'10m Buffer by County'!D6)</f>
        <v>0.76200759276275887</v>
      </c>
      <c r="F6" s="6">
        <f>(SUM('10m Buffer by County'!K6,'10m Buffer by County'!G6,'10m Buffer by County'!H6))</f>
        <v>918.00161112566286</v>
      </c>
      <c r="G6" s="13">
        <f>(SUM('10m Buffer by County'!K6,'10m Buffer by County'!G6,'10m Buffer by County'!H6)/'10m Buffer by County'!D6)</f>
        <v>6.1260279890886504E-2</v>
      </c>
      <c r="H6" s="6">
        <f>(SUM('10m Buffer by County'!$E6,'10m Buffer by County'!$I6,'10m Buffer by County'!$J6,'10m Buffer by County'!$M6))</f>
        <v>2075.5370830718134</v>
      </c>
      <c r="I6" s="13">
        <f>(SUM('10m Buffer by County'!E6,'10m Buffer by County'!I6,'10m Buffer by County'!J6,'10m Buffer by County'!M6)/'10m Buffer by County'!D6)</f>
        <v>0.13850518462269723</v>
      </c>
      <c r="J6" s="6">
        <f>(SUM('30m Buffer by County'!$F6,'30m Buffer by County'!$N6,'30m Buffer by County'!$O6))</f>
        <v>25659.530104822006</v>
      </c>
      <c r="K6" s="13">
        <f>(SUM('30m Buffer by County'!F6,'30m Buffer by County'!N6,'30m Buffer by County'!O6)/'30m Buffer by County'!D6)</f>
        <v>0.74835496247668198</v>
      </c>
      <c r="L6" s="6">
        <f>(SUM('30m Buffer by County'!$K6,'30m Buffer by County'!$G6,'30m Buffer by County'!$H6))</f>
        <v>2154.4780397641625</v>
      </c>
      <c r="M6" s="13">
        <f>(SUM('30m Buffer by County'!K6,'30m Buffer by County'!G6,'30m Buffer by County'!H6)/'30m Buffer by County'!D6)</f>
        <v>6.2834912643297186E-2</v>
      </c>
      <c r="N6" s="6">
        <f>(SUM('30m Buffer by County'!$E6,'30m Buffer by County'!$I6,'30m Buffer by County'!$J6,'30m Buffer by County'!$M6))</f>
        <v>5276.1204983616926</v>
      </c>
      <c r="O6" s="13">
        <f>(SUM('30m Buffer by County'!E6,'30m Buffer by County'!I6,'30m Buffer by County'!J6,'30m Buffer by County'!M6)/'30m Buffer by County'!D6)</f>
        <v>0.1538769783173824</v>
      </c>
      <c r="P6" s="13"/>
      <c r="Q6" s="15"/>
      <c r="R6" s="16" t="s">
        <v>395</v>
      </c>
    </row>
    <row r="7" spans="1:18" x14ac:dyDescent="0.25">
      <c r="A7" s="1" t="s">
        <v>106</v>
      </c>
      <c r="B7" s="1" t="s">
        <v>206</v>
      </c>
      <c r="C7" s="1" t="s">
        <v>208</v>
      </c>
      <c r="D7" s="6">
        <f>(SUM('10m Buffer by County'!F7,'10m Buffer by County'!F7,'10m Buffer by County'!O7))</f>
        <v>11310.112284586074</v>
      </c>
      <c r="E7" s="13">
        <f>(SUM('10m Buffer by County'!F7,'10m Buffer by County'!N7,'10m Buffer by County'!O7)/'10m Buffer by County'!D7)</f>
        <v>0.62846245857369454</v>
      </c>
      <c r="F7" s="6">
        <f>(SUM('10m Buffer by County'!K7,'10m Buffer by County'!G7,'10m Buffer by County'!H7))</f>
        <v>1128.3293714138863</v>
      </c>
      <c r="G7" s="13">
        <f>(SUM('10m Buffer by County'!K7,'10m Buffer by County'!G7,'10m Buffer by County'!H7)/'10m Buffer by County'!D7)</f>
        <v>8.1151643292914188E-2</v>
      </c>
      <c r="H7" s="6">
        <f>(SUM('10m Buffer by County'!$E7,'10m Buffer by County'!$I7,'10m Buffer by County'!$J7,'10m Buffer by County'!$M7))</f>
        <v>1517.2916779923198</v>
      </c>
      <c r="I7" s="13">
        <f>(SUM('10m Buffer by County'!E7,'10m Buffer by County'!I7,'10m Buffer by County'!J7,'10m Buffer by County'!M7)/'10m Buffer by County'!D7)</f>
        <v>0.10912656901720762</v>
      </c>
      <c r="J7" s="6">
        <f>(SUM('30m Buffer by County'!$F7,'30m Buffer by County'!$N7,'30m Buffer by County'!$O7))</f>
        <v>19726.567758706751</v>
      </c>
      <c r="K7" s="13">
        <f>(SUM('30m Buffer by County'!F7,'30m Buffer by County'!N7,'30m Buffer by County'!O7)/'30m Buffer by County'!D7)</f>
        <v>0.59678013940438901</v>
      </c>
      <c r="L7" s="6">
        <f>(SUM('30m Buffer by County'!$K7,'30m Buffer by County'!$G7,'30m Buffer by County'!$H7))</f>
        <v>3166.85899685188</v>
      </c>
      <c r="M7" s="13">
        <f>(SUM('30m Buffer by County'!K7,'30m Buffer by County'!G7,'30m Buffer by County'!H7)/'30m Buffer by County'!D7)</f>
        <v>9.5805746682980447E-2</v>
      </c>
      <c r="N7" s="6">
        <f>(SUM('30m Buffer by County'!$E7,'30m Buffer by County'!$I7,'30m Buffer by County'!$J7,'30m Buffer by County'!$M7))</f>
        <v>4314.7798540102694</v>
      </c>
      <c r="O7" s="13">
        <f>(SUM('30m Buffer by County'!E7,'30m Buffer by County'!I7,'30m Buffer by County'!J7,'30m Buffer by County'!M7)/'30m Buffer by County'!D7)</f>
        <v>0.13053334742628891</v>
      </c>
      <c r="P7" s="13"/>
      <c r="Q7" s="19" t="s">
        <v>424</v>
      </c>
      <c r="R7" s="14" t="s">
        <v>391</v>
      </c>
    </row>
    <row r="8" spans="1:18" x14ac:dyDescent="0.25">
      <c r="A8" s="1" t="s">
        <v>72</v>
      </c>
      <c r="B8" s="1" t="s">
        <v>206</v>
      </c>
      <c r="C8" s="1" t="s">
        <v>209</v>
      </c>
      <c r="D8" s="6">
        <f>(SUM('10m Buffer by County'!F8,'10m Buffer by County'!F8,'10m Buffer by County'!O8))</f>
        <v>21893.938510351232</v>
      </c>
      <c r="E8" s="13">
        <f>(SUM('10m Buffer by County'!F8,'10m Buffer by County'!N8,'10m Buffer by County'!O8)/'10m Buffer by County'!D8)</f>
        <v>0.63439315177192046</v>
      </c>
      <c r="F8" s="6">
        <f>(SUM('10m Buffer by County'!K8,'10m Buffer by County'!G8,'10m Buffer by County'!H8))</f>
        <v>1541.7634907063748</v>
      </c>
      <c r="G8" s="13">
        <f>(SUM('10m Buffer by County'!K8,'10m Buffer by County'!G8,'10m Buffer by County'!H8)/'10m Buffer by County'!D8)</f>
        <v>8.4108821993944538E-2</v>
      </c>
      <c r="H8" s="6">
        <f>(SUM('10m Buffer by County'!$E8,'10m Buffer by County'!$I8,'10m Buffer by County'!$J8,'10m Buffer by County'!$M8))</f>
        <v>3963.1818249210496</v>
      </c>
      <c r="I8" s="13">
        <f>(SUM('10m Buffer by County'!E8,'10m Buffer by County'!I8,'10m Buffer by County'!J8,'10m Buffer by County'!M8)/'10m Buffer by County'!D8)</f>
        <v>0.21620602423864527</v>
      </c>
      <c r="J8" s="6">
        <f>(SUM('30m Buffer by County'!$F8,'30m Buffer by County'!$N8,'30m Buffer by County'!$O8))</f>
        <v>25714.303929466303</v>
      </c>
      <c r="K8" s="13">
        <f>(SUM('30m Buffer by County'!F8,'30m Buffer by County'!N8,'30m Buffer by County'!O8)/'30m Buffer by County'!D8)</f>
        <v>0.59927251251794422</v>
      </c>
      <c r="L8" s="6">
        <f>(SUM('30m Buffer by County'!$K8,'30m Buffer by County'!$G8,'30m Buffer by County'!$H8))</f>
        <v>3989.7999930810556</v>
      </c>
      <c r="M8" s="13">
        <f>(SUM('30m Buffer by County'!K8,'30m Buffer by County'!G8,'30m Buffer by County'!H8)/'30m Buffer by County'!D8)</f>
        <v>9.2982391156927774E-2</v>
      </c>
      <c r="N8" s="6">
        <f>(SUM('30m Buffer by County'!$E8,'30m Buffer by County'!$I8,'30m Buffer by County'!$J8,'30m Buffer by County'!$M8))</f>
        <v>10347.124684323153</v>
      </c>
      <c r="O8" s="13">
        <f>(SUM('30m Buffer by County'!E8,'30m Buffer by County'!I8,'30m Buffer by County'!J8,'30m Buffer by County'!M8)/'30m Buffer by County'!D8)</f>
        <v>0.24114000611952294</v>
      </c>
      <c r="P8" s="13"/>
      <c r="Q8" s="15"/>
      <c r="R8" s="16" t="s">
        <v>387</v>
      </c>
    </row>
    <row r="9" spans="1:18" x14ac:dyDescent="0.25">
      <c r="A9" s="1" t="s">
        <v>117</v>
      </c>
      <c r="B9" s="1" t="s">
        <v>206</v>
      </c>
      <c r="C9" s="1" t="s">
        <v>210</v>
      </c>
      <c r="D9" s="6">
        <f>(SUM('10m Buffer by County'!F9,'10m Buffer by County'!F9,'10m Buffer by County'!O9))</f>
        <v>5425.2536534498349</v>
      </c>
      <c r="E9" s="13">
        <f>(SUM('10m Buffer by County'!F9,'10m Buffer by County'!N9,'10m Buffer by County'!O9)/'10m Buffer by County'!D9)</f>
        <v>0.66360837782496951</v>
      </c>
      <c r="F9" s="6">
        <f>(SUM('10m Buffer by County'!K9,'10m Buffer by County'!G9,'10m Buffer by County'!H9))</f>
        <v>215.11542282164442</v>
      </c>
      <c r="G9" s="13">
        <f>(SUM('10m Buffer by County'!K9,'10m Buffer by County'!G9,'10m Buffer by County'!H9)/'10m Buffer by County'!D9)</f>
        <v>3.0865301459140352E-2</v>
      </c>
      <c r="H9" s="6">
        <f>(SUM('10m Buffer by County'!$E9,'10m Buffer by County'!$I9,'10m Buffer by County'!$J9,'10m Buffer by County'!$M9))</f>
        <v>724.68209920778077</v>
      </c>
      <c r="I9" s="13">
        <f>(SUM('10m Buffer by County'!E9,'10m Buffer by County'!I9,'10m Buffer by County'!J9,'10m Buffer by County'!M9)/'10m Buffer by County'!D9)</f>
        <v>0.10397920874616266</v>
      </c>
      <c r="J9" s="6">
        <f>(SUM('30m Buffer by County'!$F9,'30m Buffer by County'!$N9,'30m Buffer by County'!$O9))</f>
        <v>11319.813880391215</v>
      </c>
      <c r="K9" s="13">
        <f>(SUM('30m Buffer by County'!F9,'30m Buffer by County'!N9,'30m Buffer by County'!O9)/'30m Buffer by County'!D9)</f>
        <v>0.68337652735684751</v>
      </c>
      <c r="L9" s="6">
        <f>(SUM('30m Buffer by County'!$K9,'30m Buffer by County'!$G9,'30m Buffer by County'!$H9))</f>
        <v>532.60923283731086</v>
      </c>
      <c r="M9" s="13">
        <f>(SUM('30m Buffer by County'!K9,'30m Buffer by County'!G9,'30m Buffer by County'!H9)/'30m Buffer by County'!D9)</f>
        <v>3.215358943357266E-2</v>
      </c>
      <c r="N9" s="6">
        <f>(SUM('30m Buffer by County'!$E9,'30m Buffer by County'!$I9,'30m Buffer by County'!$J9,'30m Buffer by County'!$M9))</f>
        <v>2155.7951102830339</v>
      </c>
      <c r="O9" s="13">
        <f>(SUM('30m Buffer by County'!E9,'30m Buffer by County'!I9,'30m Buffer by County'!J9,'30m Buffer by County'!M9)/'30m Buffer by County'!D9)</f>
        <v>0.13014522957043326</v>
      </c>
      <c r="P9" s="13"/>
      <c r="Q9" s="17"/>
      <c r="R9" s="18" t="s">
        <v>388</v>
      </c>
    </row>
    <row r="10" spans="1:18" x14ac:dyDescent="0.25">
      <c r="A10" s="1" t="s">
        <v>26</v>
      </c>
      <c r="B10" s="1" t="s">
        <v>206</v>
      </c>
      <c r="C10" s="1" t="s">
        <v>211</v>
      </c>
      <c r="D10" s="6">
        <f>(SUM('10m Buffer by County'!F10,'10m Buffer by County'!F10,'10m Buffer by County'!O10))</f>
        <v>6903.3272710199999</v>
      </c>
      <c r="E10" s="13">
        <f>(SUM('10m Buffer by County'!F10,'10m Buffer by County'!N10,'10m Buffer by County'!O10)/'10m Buffer by County'!D10)</f>
        <v>0.57765327565641555</v>
      </c>
      <c r="F10" s="6">
        <f>(SUM('10m Buffer by County'!K10,'10m Buffer by County'!G10,'10m Buffer by County'!H10))</f>
        <v>195.91436323470543</v>
      </c>
      <c r="G10" s="13">
        <f>(SUM('10m Buffer by County'!K10,'10m Buffer by County'!G10,'10m Buffer by County'!H10)/'10m Buffer by County'!D10)</f>
        <v>1.66567941514933E-2</v>
      </c>
      <c r="H10" s="6">
        <f>(SUM('10m Buffer by County'!$E10,'10m Buffer by County'!$I10,'10m Buffer by County'!$J10,'10m Buffer by County'!$M10))</f>
        <v>3275.7715858715155</v>
      </c>
      <c r="I10" s="13">
        <f>(SUM('10m Buffer by County'!E10,'10m Buffer by County'!I10,'10m Buffer by County'!J10,'10m Buffer by County'!M10)/'10m Buffer by County'!D10)</f>
        <v>0.27850869171753934</v>
      </c>
      <c r="J10" s="6">
        <f>(SUM('30m Buffer by County'!$F10,'30m Buffer by County'!$N10,'30m Buffer by County'!$O10))</f>
        <v>14968.448377260393</v>
      </c>
      <c r="K10" s="13">
        <f>(SUM('30m Buffer by County'!F10,'30m Buffer by County'!N10,'30m Buffer by County'!O10)/'30m Buffer by County'!D10)</f>
        <v>0.5550605767551442</v>
      </c>
      <c r="L10" s="6">
        <f>(SUM('30m Buffer by County'!$K10,'30m Buffer by County'!$G10,'30m Buffer by County'!$H10))</f>
        <v>523.83502270896452</v>
      </c>
      <c r="M10" s="13">
        <f>(SUM('30m Buffer by County'!K10,'30m Buffer by County'!G10,'30m Buffer by County'!H10)/'30m Buffer by County'!D10)</f>
        <v>1.9424870400802253E-2</v>
      </c>
      <c r="N10" s="6">
        <f>(SUM('30m Buffer by County'!$E10,'30m Buffer by County'!$I10,'30m Buffer by County'!$J10,'30m Buffer by County'!$M10))</f>
        <v>8624.1864062507721</v>
      </c>
      <c r="O10" s="13">
        <f>(SUM('30m Buffer by County'!E10,'30m Buffer by County'!I10,'30m Buffer by County'!J10,'30m Buffer by County'!M10)/'30m Buffer by County'!D10)</f>
        <v>0.31980241104813573</v>
      </c>
      <c r="P10" s="13"/>
      <c r="Q10" s="19" t="s">
        <v>425</v>
      </c>
      <c r="R10" s="14" t="s">
        <v>419</v>
      </c>
    </row>
    <row r="11" spans="1:18" x14ac:dyDescent="0.25">
      <c r="A11" s="1" t="s">
        <v>89</v>
      </c>
      <c r="B11" s="1" t="s">
        <v>206</v>
      </c>
      <c r="C11" s="1" t="s">
        <v>212</v>
      </c>
      <c r="D11" s="6">
        <f>(SUM('10m Buffer by County'!F11,'10m Buffer by County'!F11,'10m Buffer by County'!O11))</f>
        <v>16158.491274716693</v>
      </c>
      <c r="E11" s="13">
        <f>(SUM('10m Buffer by County'!F11,'10m Buffer by County'!N11,'10m Buffer by County'!O11)/'10m Buffer by County'!D11)</f>
        <v>0.66435995583008001</v>
      </c>
      <c r="F11" s="6">
        <f>(SUM('10m Buffer by County'!K11,'10m Buffer by County'!G11,'10m Buffer by County'!H11))</f>
        <v>395.5852191575691</v>
      </c>
      <c r="G11" s="13">
        <f>(SUM('10m Buffer by County'!K11,'10m Buffer by County'!G11,'10m Buffer by County'!H11)/'10m Buffer by County'!D11)</f>
        <v>2.7455756418799531E-2</v>
      </c>
      <c r="H11" s="6">
        <f>(SUM('10m Buffer by County'!$E11,'10m Buffer by County'!$I11,'10m Buffer by County'!$J11,'10m Buffer by County'!$M11))</f>
        <v>3994.9607844106295</v>
      </c>
      <c r="I11" s="13">
        <f>(SUM('10m Buffer by County'!E11,'10m Buffer by County'!I11,'10m Buffer by County'!J11,'10m Buffer by County'!M11)/'10m Buffer by County'!D11)</f>
        <v>0.27727191231516934</v>
      </c>
      <c r="J11" s="6">
        <f>(SUM('30m Buffer by County'!$F11,'30m Buffer by County'!$N11,'30m Buffer by County'!$O11))</f>
        <v>20011.511146913901</v>
      </c>
      <c r="K11" s="13">
        <f>(SUM('30m Buffer by County'!F11,'30m Buffer by County'!N11,'30m Buffer by County'!O11)/'30m Buffer by County'!D11)</f>
        <v>0.60320613436592507</v>
      </c>
      <c r="L11" s="6">
        <f>(SUM('30m Buffer by County'!$K11,'30m Buffer by County'!$G11,'30m Buffer by County'!$H11))</f>
        <v>1082.0604122702539</v>
      </c>
      <c r="M11" s="13">
        <f>(SUM('30m Buffer by County'!K11,'30m Buffer by County'!G11,'30m Buffer by County'!H11)/'30m Buffer by County'!D11)</f>
        <v>3.2616501254908815E-2</v>
      </c>
      <c r="N11" s="6">
        <f>(SUM('30m Buffer by County'!$E11,'30m Buffer by County'!$I11,'30m Buffer by County'!$J11,'30m Buffer by County'!$M11))</f>
        <v>10935.730418151357</v>
      </c>
      <c r="O11" s="13">
        <f>(SUM('30m Buffer by County'!E11,'30m Buffer by County'!I11,'30m Buffer by County'!J11,'30m Buffer by County'!M11)/'30m Buffer by County'!D11)</f>
        <v>0.3296352596049813</v>
      </c>
      <c r="P11" s="13"/>
      <c r="Q11" s="15"/>
      <c r="R11" s="16" t="s">
        <v>390</v>
      </c>
    </row>
    <row r="12" spans="1:18" x14ac:dyDescent="0.25">
      <c r="A12" s="1" t="s">
        <v>68</v>
      </c>
      <c r="B12" s="1" t="s">
        <v>206</v>
      </c>
      <c r="C12" s="1" t="s">
        <v>213</v>
      </c>
      <c r="D12" s="6">
        <f>(SUM('10m Buffer by County'!F12,'10m Buffer by County'!F12,'10m Buffer by County'!O12))</f>
        <v>13019.155839342107</v>
      </c>
      <c r="E12" s="13">
        <f>(SUM('10m Buffer by County'!F12,'10m Buffer by County'!N12,'10m Buffer by County'!O12)/'10m Buffer by County'!D12)</f>
        <v>0.70387586396704815</v>
      </c>
      <c r="F12" s="6">
        <f>(SUM('10m Buffer by County'!K12,'10m Buffer by County'!G12,'10m Buffer by County'!H12))</f>
        <v>581.86272813984169</v>
      </c>
      <c r="G12" s="13">
        <f>(SUM('10m Buffer by County'!K12,'10m Buffer by County'!G12,'10m Buffer by County'!H12)/'10m Buffer by County'!D12)</f>
        <v>5.4477965260026934E-2</v>
      </c>
      <c r="H12" s="6">
        <f>(SUM('10m Buffer by County'!$E12,'10m Buffer by County'!$I12,'10m Buffer by County'!$J12,'10m Buffer by County'!$M12))</f>
        <v>1405.3426607295532</v>
      </c>
      <c r="I12" s="13">
        <f>(SUM('10m Buffer by County'!E12,'10m Buffer by County'!I12,'10m Buffer by County'!J12,'10m Buffer by County'!M12)/'10m Buffer by County'!D12)</f>
        <v>0.13157778449637755</v>
      </c>
      <c r="J12" s="6">
        <f>(SUM('30m Buffer by County'!$F12,'30m Buffer by County'!$N12,'30m Buffer by County'!$O12))</f>
        <v>17020.624879536233</v>
      </c>
      <c r="K12" s="13">
        <f>(SUM('30m Buffer by County'!F12,'30m Buffer by County'!N12,'30m Buffer by County'!O12)/'30m Buffer by County'!D12)</f>
        <v>0.6823344920160278</v>
      </c>
      <c r="L12" s="6">
        <f>(SUM('30m Buffer by County'!$K12,'30m Buffer by County'!$G12,'30m Buffer by County'!$H12))</f>
        <v>1253.2931705075046</v>
      </c>
      <c r="M12" s="13">
        <f>(SUM('30m Buffer by County'!K12,'30m Buffer by County'!G12,'30m Buffer by County'!H12)/'30m Buffer by County'!D12)</f>
        <v>5.0242876797875591E-2</v>
      </c>
      <c r="N12" s="6">
        <f>(SUM('30m Buffer by County'!$E12,'30m Buffer by County'!$I12,'30m Buffer by County'!$J12,'30m Buffer by County'!$M12))</f>
        <v>4318.4844546141949</v>
      </c>
      <c r="O12" s="13">
        <f>(SUM('30m Buffer by County'!E12,'30m Buffer by County'!I12,'30m Buffer by County'!J12,'30m Buffer by County'!M12)/'30m Buffer by County'!D12)</f>
        <v>0.17312236874223255</v>
      </c>
      <c r="P12" s="13"/>
      <c r="Q12" s="15"/>
      <c r="R12" s="16" t="s">
        <v>389</v>
      </c>
    </row>
    <row r="13" spans="1:18" x14ac:dyDescent="0.25">
      <c r="A13" s="1" t="s">
        <v>25</v>
      </c>
      <c r="B13" s="1" t="s">
        <v>206</v>
      </c>
      <c r="C13" s="1" t="s">
        <v>214</v>
      </c>
      <c r="D13" s="6">
        <f>(SUM('10m Buffer by County'!F13,'10m Buffer by County'!F13,'10m Buffer by County'!O13))</f>
        <v>17180.729750967417</v>
      </c>
      <c r="E13" s="13">
        <f>(SUM('10m Buffer by County'!F13,'10m Buffer by County'!N13,'10m Buffer by County'!O13)/'10m Buffer by County'!D13)</f>
        <v>0.81623806152280687</v>
      </c>
      <c r="F13" s="6">
        <f>(SUM('10m Buffer by County'!K13,'10m Buffer by County'!G13,'10m Buffer by County'!H13))</f>
        <v>294.33239598108162</v>
      </c>
      <c r="G13" s="13">
        <f>(SUM('10m Buffer by County'!K13,'10m Buffer by County'!G13,'10m Buffer by County'!H13)/'10m Buffer by County'!D13)</f>
        <v>1.8425594443001521E-2</v>
      </c>
      <c r="H13" s="6">
        <f>(SUM('10m Buffer by County'!$E13,'10m Buffer by County'!$I13,'10m Buffer by County'!$J13,'10m Buffer by County'!$M13))</f>
        <v>1078.7660062369341</v>
      </c>
      <c r="I13" s="13">
        <f>(SUM('10m Buffer by County'!E13,'10m Buffer by County'!I13,'10m Buffer by County'!J13,'10m Buffer by County'!M13)/'10m Buffer by County'!D13)</f>
        <v>6.7532168396087111E-2</v>
      </c>
      <c r="J13" s="6">
        <f>(SUM('30m Buffer by County'!$F13,'30m Buffer by County'!$N13,'30m Buffer by County'!$O13))</f>
        <v>29674.40855379232</v>
      </c>
      <c r="K13" s="13">
        <f>(SUM('30m Buffer by County'!F13,'30m Buffer by County'!N13,'30m Buffer by County'!O13)/'30m Buffer by County'!D13)</f>
        <v>0.79903210984128281</v>
      </c>
      <c r="L13" s="6">
        <f>(SUM('30m Buffer by County'!$K13,'30m Buffer by County'!$G13,'30m Buffer by County'!$H13))</f>
        <v>816.86245632416239</v>
      </c>
      <c r="M13" s="13">
        <f>(SUM('30m Buffer by County'!K13,'30m Buffer by County'!G13,'30m Buffer by County'!H13)/'30m Buffer by County'!D13)</f>
        <v>2.1995361112038564E-2</v>
      </c>
      <c r="N13" s="6">
        <f>(SUM('30m Buffer by County'!$E13,'30m Buffer by County'!$I13,'30m Buffer by County'!$J13,'30m Buffer by County'!$M13))</f>
        <v>3248.7842425979652</v>
      </c>
      <c r="O13" s="13">
        <f>(SUM('30m Buffer by County'!E13,'30m Buffer by County'!I13,'30m Buffer by County'!J13,'30m Buffer by County'!M13)/'30m Buffer by County'!D13)</f>
        <v>8.7478843026524894E-2</v>
      </c>
      <c r="P13" s="13"/>
      <c r="Q13" s="17"/>
      <c r="R13" s="18" t="s">
        <v>393</v>
      </c>
    </row>
    <row r="14" spans="1:18" x14ac:dyDescent="0.25">
      <c r="A14" s="1" t="s">
        <v>92</v>
      </c>
      <c r="B14" s="1" t="s">
        <v>206</v>
      </c>
      <c r="C14" s="1" t="s">
        <v>215</v>
      </c>
      <c r="D14" s="6">
        <f>(SUM('10m Buffer by County'!F14,'10m Buffer by County'!F14,'10m Buffer by County'!O14))</f>
        <v>6435.5349579674121</v>
      </c>
      <c r="E14" s="13">
        <f>(SUM('10m Buffer by County'!F14,'10m Buffer by County'!N14,'10m Buffer by County'!O14)/'10m Buffer by County'!D14)</f>
        <v>0.22913814370582949</v>
      </c>
      <c r="F14" s="6">
        <f>(SUM('10m Buffer by County'!K14,'10m Buffer by County'!G14,'10m Buffer by County'!H14))</f>
        <v>393.07215964970374</v>
      </c>
      <c r="G14" s="13">
        <f>(SUM('10m Buffer by County'!K14,'10m Buffer by County'!G14,'10m Buffer by County'!H14)/'10m Buffer by County'!D14)</f>
        <v>2.0918660026839193E-2</v>
      </c>
      <c r="H14" s="6">
        <f>(SUM('10m Buffer by County'!$E14,'10m Buffer by County'!$I14,'10m Buffer by County'!$J14,'10m Buffer by County'!$M14))</f>
        <v>4059.0556629090206</v>
      </c>
      <c r="I14" s="13">
        <f>(SUM('10m Buffer by County'!E14,'10m Buffer by County'!I14,'10m Buffer by County'!J14,'10m Buffer by County'!M14)/'10m Buffer by County'!D14)</f>
        <v>0.21601633022822042</v>
      </c>
      <c r="J14" s="6">
        <f>(SUM('30m Buffer by County'!$F14,'30m Buffer by County'!$N14,'30m Buffer by County'!$O14))</f>
        <v>10264.569814621706</v>
      </c>
      <c r="K14" s="13">
        <f>(SUM('30m Buffer by County'!F14,'30m Buffer by County'!N14,'30m Buffer by County'!O14)/'30m Buffer by County'!D14)</f>
        <v>0.22415110343916528</v>
      </c>
      <c r="L14" s="6">
        <f>(SUM('30m Buffer by County'!$K14,'30m Buffer by County'!$G14,'30m Buffer by County'!$H14))</f>
        <v>895.85481089041878</v>
      </c>
      <c r="M14" s="13">
        <f>(SUM('30m Buffer by County'!K14,'30m Buffer by County'!G14,'30m Buffer by County'!H14)/'30m Buffer by County'!D14)</f>
        <v>1.9563103764594809E-2</v>
      </c>
      <c r="N14" s="6">
        <f>(SUM('30m Buffer by County'!$E14,'30m Buffer by County'!$I14,'30m Buffer by County'!$J14,'30m Buffer by County'!$M14))</f>
        <v>10665.666961545496</v>
      </c>
      <c r="O14" s="13">
        <f>(SUM('30m Buffer by County'!E14,'30m Buffer by County'!I14,'30m Buffer by County'!J14,'30m Buffer by County'!M14)/'30m Buffer by County'!D14)</f>
        <v>0.23291000612023025</v>
      </c>
      <c r="P14" s="13"/>
    </row>
    <row r="15" spans="1:18" x14ac:dyDescent="0.25">
      <c r="A15" s="1" t="s">
        <v>59</v>
      </c>
      <c r="B15" s="1" t="s">
        <v>206</v>
      </c>
      <c r="C15" s="1" t="s">
        <v>216</v>
      </c>
      <c r="D15" s="6">
        <f>(SUM('10m Buffer by County'!F15,'10m Buffer by County'!F15,'10m Buffer by County'!O15))</f>
        <v>24562.258145821699</v>
      </c>
      <c r="E15" s="13">
        <f>(SUM('10m Buffer by County'!F15,'10m Buffer by County'!N15,'10m Buffer by County'!O15)/'10m Buffer by County'!D15)</f>
        <v>0.61929607381463792</v>
      </c>
      <c r="F15" s="6">
        <f>(SUM('10m Buffer by County'!K15,'10m Buffer by County'!G15,'10m Buffer by County'!H15))</f>
        <v>1094.1700478889807</v>
      </c>
      <c r="G15" s="13">
        <f>(SUM('10m Buffer by County'!K15,'10m Buffer by County'!G15,'10m Buffer by County'!H15)/'10m Buffer by County'!D15)</f>
        <v>4.9947392812608946E-2</v>
      </c>
      <c r="H15" s="6">
        <f>(SUM('10m Buffer by County'!$E15,'10m Buffer by County'!$I15,'10m Buffer by County'!$J15,'10m Buffer by County'!$M15))</f>
        <v>6496.8758494239983</v>
      </c>
      <c r="I15" s="13">
        <f>(SUM('10m Buffer by County'!E15,'10m Buffer by County'!I15,'10m Buffer by County'!J15,'10m Buffer by County'!M15)/'10m Buffer by County'!D15)</f>
        <v>0.29657365482815545</v>
      </c>
      <c r="J15" s="6">
        <f>(SUM('30m Buffer by County'!$F15,'30m Buffer by County'!$N15,'30m Buffer by County'!$O15))</f>
        <v>28164.016546161714</v>
      </c>
      <c r="K15" s="13">
        <f>(SUM('30m Buffer by County'!F15,'30m Buffer by County'!N15,'30m Buffer by County'!O15)/'30m Buffer by County'!D15)</f>
        <v>0.55848265953033205</v>
      </c>
      <c r="L15" s="6">
        <f>(SUM('30m Buffer by County'!$K15,'30m Buffer by County'!$G15,'30m Buffer by County'!$H15))</f>
        <v>2707.5026069594701</v>
      </c>
      <c r="M15" s="13">
        <f>(SUM('30m Buffer by County'!K15,'30m Buffer by County'!G15,'30m Buffer by County'!H15)/'30m Buffer by County'!D15)</f>
        <v>5.3688835686545755E-2</v>
      </c>
      <c r="N15" s="6">
        <f>(SUM('30m Buffer by County'!$E15,'30m Buffer by County'!$I15,'30m Buffer by County'!$J15,'30m Buffer by County'!$M15))</f>
        <v>17718.606524564722</v>
      </c>
      <c r="O15" s="13">
        <f>(SUM('30m Buffer by County'!E15,'30m Buffer by County'!I15,'30m Buffer by County'!J15,'30m Buffer by County'!M15)/'30m Buffer by County'!D15)</f>
        <v>0.35135380916962983</v>
      </c>
      <c r="P15" s="13"/>
    </row>
    <row r="16" spans="1:18" x14ac:dyDescent="0.25">
      <c r="A16" s="1" t="s">
        <v>67</v>
      </c>
      <c r="B16" s="1" t="s">
        <v>206</v>
      </c>
      <c r="C16" s="1" t="s">
        <v>217</v>
      </c>
      <c r="D16" s="6">
        <f>(SUM('10m Buffer by County'!F16,'10m Buffer by County'!F16,'10m Buffer by County'!O16))</f>
        <v>10527.482542020232</v>
      </c>
      <c r="E16" s="13">
        <f>(SUM('10m Buffer by County'!F16,'10m Buffer by County'!N16,'10m Buffer by County'!O16)/'10m Buffer by County'!D16)</f>
        <v>0.87220660177213261</v>
      </c>
      <c r="F16" s="6">
        <f>(SUM('10m Buffer by County'!K16,'10m Buffer by County'!G16,'10m Buffer by County'!H16))</f>
        <v>128.79046964807281</v>
      </c>
      <c r="G16" s="13">
        <f>(SUM('10m Buffer by County'!K16,'10m Buffer by County'!G16,'10m Buffer by County'!H16)/'10m Buffer by County'!D16)</f>
        <v>2.073197581600305E-2</v>
      </c>
      <c r="H16" s="6">
        <f>(SUM('10m Buffer by County'!$E16,'10m Buffer by County'!$I16,'10m Buffer by County'!$J16,'10m Buffer by County'!$M16))</f>
        <v>567.35098323144359</v>
      </c>
      <c r="I16" s="13">
        <f>(SUM('10m Buffer by County'!E16,'10m Buffer by County'!I16,'10m Buffer by County'!J16,'10m Buffer by County'!M16)/'10m Buffer by County'!D16)</f>
        <v>9.1329016003132868E-2</v>
      </c>
      <c r="J16" s="6">
        <f>(SUM('30m Buffer by County'!$F16,'30m Buffer by County'!$N16,'30m Buffer by County'!$O16))</f>
        <v>12507.982485186045</v>
      </c>
      <c r="K16" s="13">
        <f>(SUM('30m Buffer by County'!F16,'30m Buffer by County'!N16,'30m Buffer by County'!O16)/'30m Buffer by County'!D16)</f>
        <v>0.86501876592109284</v>
      </c>
      <c r="L16" s="6">
        <f>(SUM('30m Buffer by County'!$K16,'30m Buffer by County'!$G16,'30m Buffer by County'!$H16))</f>
        <v>334.82848430635107</v>
      </c>
      <c r="M16" s="13">
        <f>(SUM('30m Buffer by County'!K16,'30m Buffer by County'!G16,'30m Buffer by County'!H16)/'30m Buffer by County'!D16)</f>
        <v>2.3155846487068515E-2</v>
      </c>
      <c r="N16" s="6">
        <f>(SUM('30m Buffer by County'!$E16,'30m Buffer by County'!$I16,'30m Buffer by County'!$J16,'30m Buffer by County'!$M16))</f>
        <v>1359.7908007689912</v>
      </c>
      <c r="O16" s="13">
        <f>(SUM('30m Buffer by County'!E16,'30m Buffer by County'!I16,'30m Buffer by County'!J16,'30m Buffer by County'!M16)/'30m Buffer by County'!D16)</f>
        <v>9.4039511310888418E-2</v>
      </c>
      <c r="P16" s="13"/>
    </row>
    <row r="17" spans="1:16" x14ac:dyDescent="0.25">
      <c r="A17" s="1" t="s">
        <v>93</v>
      </c>
      <c r="B17" s="1" t="s">
        <v>206</v>
      </c>
      <c r="C17" s="1" t="s">
        <v>218</v>
      </c>
      <c r="D17" s="6">
        <f>(SUM('10m Buffer by County'!F17,'10m Buffer by County'!F17,'10m Buffer by County'!O17))</f>
        <v>19162.848727161305</v>
      </c>
      <c r="E17" s="13">
        <f>(SUM('10m Buffer by County'!F17,'10m Buffer by County'!N17,'10m Buffer by County'!O17)/'10m Buffer by County'!D17)</f>
        <v>0.67336128042950438</v>
      </c>
      <c r="F17" s="6">
        <f>(SUM('10m Buffer by County'!K17,'10m Buffer by County'!G17,'10m Buffer by County'!H17))</f>
        <v>607.32419703177266</v>
      </c>
      <c r="G17" s="13">
        <f>(SUM('10m Buffer by County'!K17,'10m Buffer by County'!G17,'10m Buffer by County'!H17)/'10m Buffer by County'!D17)</f>
        <v>3.9577725898648893E-2</v>
      </c>
      <c r="H17" s="6">
        <f>(SUM('10m Buffer by County'!$E17,'10m Buffer by County'!$I17,'10m Buffer by County'!$J17,'10m Buffer by County'!$M17))</f>
        <v>2834.3293318770602</v>
      </c>
      <c r="I17" s="13">
        <f>(SUM('10m Buffer by County'!E17,'10m Buffer by County'!I17,'10m Buffer by County'!J17,'10m Buffer by County'!M17)/'10m Buffer by County'!D17)</f>
        <v>0.18470581273030084</v>
      </c>
      <c r="J17" s="6">
        <f>(SUM('30m Buffer by County'!$F17,'30m Buffer by County'!$N17,'30m Buffer by County'!$O17))</f>
        <v>22243.671389670017</v>
      </c>
      <c r="K17" s="13">
        <f>(SUM('30m Buffer by County'!F17,'30m Buffer by County'!N17,'30m Buffer by County'!O17)/'30m Buffer by County'!D17)</f>
        <v>0.63459736613647033</v>
      </c>
      <c r="L17" s="6">
        <f>(SUM('30m Buffer by County'!$K17,'30m Buffer by County'!$G17,'30m Buffer by County'!$H17))</f>
        <v>1541.219612242578</v>
      </c>
      <c r="M17" s="13">
        <f>(SUM('30m Buffer by County'!K17,'30m Buffer by County'!G17,'30m Buffer by County'!H17)/'30m Buffer by County'!D17)</f>
        <v>4.3969985414423145E-2</v>
      </c>
      <c r="N17" s="6">
        <f>(SUM('30m Buffer by County'!$E17,'30m Buffer by County'!$I17,'30m Buffer by County'!$J17,'30m Buffer by County'!$M17))</f>
        <v>7690.3740183747404</v>
      </c>
      <c r="O17" s="13">
        <f>(SUM('30m Buffer by County'!E17,'30m Buffer by County'!I17,'30m Buffer by County'!J17,'30m Buffer by County'!M17)/'30m Buffer by County'!D17)</f>
        <v>0.21940133043555776</v>
      </c>
      <c r="P17" s="13"/>
    </row>
    <row r="18" spans="1:16" x14ac:dyDescent="0.25">
      <c r="A18" s="1" t="s">
        <v>118</v>
      </c>
      <c r="B18" s="1" t="s">
        <v>206</v>
      </c>
      <c r="C18" s="1" t="s">
        <v>219</v>
      </c>
      <c r="D18" s="6">
        <f>(SUM('10m Buffer by County'!F18,'10m Buffer by County'!F18,'10m Buffer by County'!O18))</f>
        <v>10012.090114310848</v>
      </c>
      <c r="E18" s="13">
        <f>(SUM('10m Buffer by County'!F18,'10m Buffer by County'!N18,'10m Buffer by County'!O18)/'10m Buffer by County'!D18)</f>
        <v>0.73892868929839639</v>
      </c>
      <c r="F18" s="6">
        <f>(SUM('10m Buffer by County'!K18,'10m Buffer by County'!G18,'10m Buffer by County'!H18))</f>
        <v>406.56508997098985</v>
      </c>
      <c r="G18" s="13">
        <f>(SUM('10m Buffer by County'!K18,'10m Buffer by County'!G18,'10m Buffer by County'!H18)/'10m Buffer by County'!D18)</f>
        <v>5.0592694023011711E-2</v>
      </c>
      <c r="H18" s="6">
        <f>(SUM('10m Buffer by County'!$E18,'10m Buffer by County'!$I18,'10m Buffer by County'!$J18,'10m Buffer by County'!$M18))</f>
        <v>1453.3121976050566</v>
      </c>
      <c r="I18" s="13">
        <f>(SUM('10m Buffer by County'!E18,'10m Buffer by County'!I18,'10m Buffer by County'!J18,'10m Buffer by County'!M18)/'10m Buffer by County'!D18)</f>
        <v>0.18084921983486046</v>
      </c>
      <c r="J18" s="6">
        <f>(SUM('30m Buffer by County'!$F18,'30m Buffer by County'!$N18,'30m Buffer by County'!$O18))</f>
        <v>12597.602338603263</v>
      </c>
      <c r="K18" s="13">
        <f>(SUM('30m Buffer by County'!F18,'30m Buffer by County'!N18,'30m Buffer by County'!O18)/'30m Buffer by County'!D18)</f>
        <v>0.68275252503980322</v>
      </c>
      <c r="L18" s="6">
        <f>(SUM('30m Buffer by County'!$K18,'30m Buffer by County'!$G18,'30m Buffer by County'!$H18))</f>
        <v>1071.2441250747493</v>
      </c>
      <c r="M18" s="13">
        <f>(SUM('30m Buffer by County'!K18,'30m Buffer by County'!G18,'30m Buffer by County'!H18)/'30m Buffer by County'!D18)</f>
        <v>5.8058240899349738E-2</v>
      </c>
      <c r="N18" s="6">
        <f>(SUM('30m Buffer by County'!$E18,'30m Buffer by County'!$I18,'30m Buffer by County'!$J18,'30m Buffer by County'!$M18))</f>
        <v>4077.3305723449789</v>
      </c>
      <c r="O18" s="13">
        <f>(SUM('30m Buffer by County'!E18,'30m Buffer by County'!I18,'30m Buffer by County'!J18,'30m Buffer by County'!M18)/'30m Buffer by County'!D18)</f>
        <v>0.22097917277163157</v>
      </c>
      <c r="P18" s="13"/>
    </row>
    <row r="19" spans="1:16" x14ac:dyDescent="0.25">
      <c r="A19" s="1" t="s">
        <v>24</v>
      </c>
      <c r="B19" s="1" t="s">
        <v>206</v>
      </c>
      <c r="C19" s="1" t="s">
        <v>201</v>
      </c>
      <c r="D19" s="6">
        <f>(SUM('10m Buffer by County'!F19,'10m Buffer by County'!F19,'10m Buffer by County'!O19))</f>
        <v>4210.6798851455205</v>
      </c>
      <c r="E19" s="13">
        <f>(SUM('10m Buffer by County'!F19,'10m Buffer by County'!N19,'10m Buffer by County'!O19)/'10m Buffer by County'!D19)</f>
        <v>0.49789121613643778</v>
      </c>
      <c r="F19" s="6">
        <f>(SUM('10m Buffer by County'!K19,'10m Buffer by County'!G19,'10m Buffer by County'!H19))</f>
        <v>201.3007615781124</v>
      </c>
      <c r="G19" s="13">
        <f>(SUM('10m Buffer by County'!K19,'10m Buffer by County'!G19,'10m Buffer by County'!H19)/'10m Buffer by County'!D19)</f>
        <v>2.5432532184655379E-2</v>
      </c>
      <c r="H19" s="6">
        <f>(SUM('10m Buffer by County'!$E19,'10m Buffer by County'!$I19,'10m Buffer by County'!$J19,'10m Buffer by County'!$M19))</f>
        <v>2179.0785942681487</v>
      </c>
      <c r="I19" s="13">
        <f>(SUM('10m Buffer by County'!E19,'10m Buffer by County'!I19,'10m Buffer by County'!J19,'10m Buffer by County'!M19)/'10m Buffer by County'!D19)</f>
        <v>0.27530688928920621</v>
      </c>
      <c r="J19" s="6">
        <f>(SUM('30m Buffer by County'!$F19,'30m Buffer by County'!$N19,'30m Buffer by County'!$O19))</f>
        <v>9439.9460322323976</v>
      </c>
      <c r="K19" s="13">
        <f>(SUM('30m Buffer by County'!F19,'30m Buffer by County'!N19,'30m Buffer by County'!O19)/'30m Buffer by County'!D19)</f>
        <v>0.48542364614669675</v>
      </c>
      <c r="L19" s="6">
        <f>(SUM('30m Buffer by County'!$K19,'30m Buffer by County'!$G19,'30m Buffer by County'!$H19))</f>
        <v>459.04306054570702</v>
      </c>
      <c r="M19" s="13">
        <f>(SUM('30m Buffer by County'!K19,'30m Buffer by County'!G19,'30m Buffer by County'!H19)/'30m Buffer by County'!D19)</f>
        <v>2.3605045561445877E-2</v>
      </c>
      <c r="N19" s="6">
        <f>(SUM('30m Buffer by County'!$E19,'30m Buffer by County'!$I19,'30m Buffer by County'!$J19,'30m Buffer by County'!$M19))</f>
        <v>6324.5061603317135</v>
      </c>
      <c r="O19" s="13">
        <f>(SUM('30m Buffer by County'!E19,'30m Buffer by County'!I19,'30m Buffer by County'!J19,'30m Buffer by County'!M19)/'30m Buffer by County'!D19)</f>
        <v>0.32522059235750139</v>
      </c>
      <c r="P19" s="13"/>
    </row>
    <row r="20" spans="1:16" x14ac:dyDescent="0.25">
      <c r="A20" s="1" t="s">
        <v>90</v>
      </c>
      <c r="B20" s="1" t="s">
        <v>206</v>
      </c>
      <c r="C20" s="1" t="s">
        <v>220</v>
      </c>
      <c r="D20" s="6">
        <f>(SUM('10m Buffer by County'!F20,'10m Buffer by County'!F20,'10m Buffer by County'!O20))</f>
        <v>20059.470305372561</v>
      </c>
      <c r="E20" s="13">
        <f>(SUM('10m Buffer by County'!F20,'10m Buffer by County'!N20,'10m Buffer by County'!O20)/'10m Buffer by County'!D20)</f>
        <v>0.75236324618129302</v>
      </c>
      <c r="F20" s="6">
        <f>(SUM('10m Buffer by County'!K20,'10m Buffer by County'!G20,'10m Buffer by County'!H20))</f>
        <v>971.31306741523053</v>
      </c>
      <c r="G20" s="13">
        <f>(SUM('10m Buffer by County'!K20,'10m Buffer by County'!G20,'10m Buffer by County'!H20)/'10m Buffer by County'!D20)</f>
        <v>5.8978363925845392E-2</v>
      </c>
      <c r="H20" s="6">
        <f>(SUM('10m Buffer by County'!$E20,'10m Buffer by County'!$I20,'10m Buffer by County'!$J20,'10m Buffer by County'!$M20))</f>
        <v>2151.9783239351004</v>
      </c>
      <c r="I20" s="13">
        <f>(SUM('10m Buffer by County'!E20,'10m Buffer by County'!I20,'10m Buffer by County'!J20,'10m Buffer by County'!M20)/'10m Buffer by County'!D20)</f>
        <v>0.13066864331118644</v>
      </c>
      <c r="J20" s="6">
        <f>(SUM('30m Buffer by County'!$F20,'30m Buffer by County'!$N20,'30m Buffer by County'!$O20))</f>
        <v>25974.604755291759</v>
      </c>
      <c r="K20" s="13">
        <f>(SUM('30m Buffer by County'!F20,'30m Buffer by County'!N20,'30m Buffer by County'!O20)/'30m Buffer by County'!D20)</f>
        <v>0.69060509807522941</v>
      </c>
      <c r="L20" s="6">
        <f>(SUM('30m Buffer by County'!$K20,'30m Buffer by County'!$G20,'30m Buffer by County'!$H20))</f>
        <v>2556.4262168693754</v>
      </c>
      <c r="M20" s="13">
        <f>(SUM('30m Buffer by County'!K20,'30m Buffer by County'!G20,'30m Buffer by County'!H20)/'30m Buffer by County'!D20)</f>
        <v>6.7969503091802941E-2</v>
      </c>
      <c r="N20" s="6">
        <f>(SUM('30m Buffer by County'!$E20,'30m Buffer by County'!$I20,'30m Buffer by County'!$J20,'30m Buffer by County'!$M20))</f>
        <v>6305.4753562020924</v>
      </c>
      <c r="O20" s="13">
        <f>(SUM('30m Buffer by County'!E20,'30m Buffer by County'!I20,'30m Buffer by County'!J20,'30m Buffer by County'!M20)/'30m Buffer by County'!D20)</f>
        <v>0.16764811121500259</v>
      </c>
      <c r="P20" s="13"/>
    </row>
    <row r="21" spans="1:16" x14ac:dyDescent="0.25">
      <c r="A21" s="1" t="s">
        <v>71</v>
      </c>
      <c r="B21" s="1" t="s">
        <v>206</v>
      </c>
      <c r="C21" s="1" t="s">
        <v>221</v>
      </c>
      <c r="D21" s="6">
        <f>(SUM('10m Buffer by County'!F21,'10m Buffer by County'!F21,'10m Buffer by County'!O21))</f>
        <v>15588.725579832264</v>
      </c>
      <c r="E21" s="13">
        <f>(SUM('10m Buffer by County'!F21,'10m Buffer by County'!N21,'10m Buffer by County'!O21)/'10m Buffer by County'!D21)</f>
        <v>0.7032502822061657</v>
      </c>
      <c r="F21" s="6">
        <f>(SUM('10m Buffer by County'!K21,'10m Buffer by County'!G21,'10m Buffer by County'!H21))</f>
        <v>1364.7699698037491</v>
      </c>
      <c r="G21" s="13">
        <f>(SUM('10m Buffer by County'!K21,'10m Buffer by County'!G21,'10m Buffer by County'!H21)/'10m Buffer by County'!D21)</f>
        <v>7.9174741782648425E-2</v>
      </c>
      <c r="H21" s="6">
        <f>(SUM('10m Buffer by County'!$E21,'10m Buffer by County'!$I21,'10m Buffer by County'!$J21,'10m Buffer by County'!$M21))</f>
        <v>1921.9903826670554</v>
      </c>
      <c r="I21" s="13">
        <f>(SUM('10m Buffer by County'!E21,'10m Buffer by County'!I21,'10m Buffer by County'!J21,'10m Buffer by County'!M21)/'10m Buffer by County'!D21)</f>
        <v>0.11150090903471441</v>
      </c>
      <c r="J21" s="6">
        <f>(SUM('30m Buffer by County'!$F21,'30m Buffer by County'!$N21,'30m Buffer by County'!$O21))</f>
        <v>26043.536964461335</v>
      </c>
      <c r="K21" s="13">
        <f>(SUM('30m Buffer by County'!F21,'30m Buffer by County'!N21,'30m Buffer by County'!O21)/'30m Buffer by County'!D21)</f>
        <v>0.66750017304285492</v>
      </c>
      <c r="L21" s="6">
        <f>(SUM('30m Buffer by County'!$K21,'30m Buffer by County'!$G21,'30m Buffer by County'!$H21))</f>
        <v>3513.0256544580243</v>
      </c>
      <c r="M21" s="13">
        <f>(SUM('30m Buffer by County'!K21,'30m Buffer by County'!G21,'30m Buffer by County'!H21)/'30m Buffer by County'!D21)</f>
        <v>9.0039430337538293E-2</v>
      </c>
      <c r="N21" s="6">
        <f>(SUM('30m Buffer by County'!$E21,'30m Buffer by County'!$I21,'30m Buffer by County'!$J21,'30m Buffer by County'!$M21))</f>
        <v>5251.2412092338254</v>
      </c>
      <c r="O21" s="13">
        <f>(SUM('30m Buffer by County'!E21,'30m Buffer by County'!I21,'30m Buffer by County'!J21,'30m Buffer by County'!M21)/'30m Buffer by County'!D21)</f>
        <v>0.13459018337779943</v>
      </c>
      <c r="P21" s="13"/>
    </row>
    <row r="22" spans="1:16" x14ac:dyDescent="0.25">
      <c r="A22" s="1" t="s">
        <v>91</v>
      </c>
      <c r="B22" s="1" t="s">
        <v>206</v>
      </c>
      <c r="C22" s="1" t="s">
        <v>222</v>
      </c>
      <c r="D22" s="6">
        <f>(SUM('10m Buffer by County'!F22,'10m Buffer by County'!F22,'10m Buffer by County'!O22))</f>
        <v>5646.8392778598718</v>
      </c>
      <c r="E22" s="13">
        <f>(SUM('10m Buffer by County'!F22,'10m Buffer by County'!N22,'10m Buffer by County'!O22)/'10m Buffer by County'!D22)</f>
        <v>0.59556996512004523</v>
      </c>
      <c r="F22" s="6">
        <f>(SUM('10m Buffer by County'!K22,'10m Buffer by County'!G22,'10m Buffer by County'!H22))</f>
        <v>312.12026114073626</v>
      </c>
      <c r="G22" s="13">
        <f>(SUM('10m Buffer by County'!K22,'10m Buffer by County'!G22,'10m Buffer by County'!H22)/'10m Buffer by County'!D22)</f>
        <v>2.6373925442321956E-2</v>
      </c>
      <c r="H22" s="6">
        <f>(SUM('10m Buffer by County'!$E22,'10m Buffer by County'!$I22,'10m Buffer by County'!$J22,'10m Buffer by County'!$M22))</f>
        <v>2842.948359963033</v>
      </c>
      <c r="I22" s="13">
        <f>(SUM('10m Buffer by County'!E22,'10m Buffer by County'!I22,'10m Buffer by County'!J22,'10m Buffer by County'!M22)/'10m Buffer by County'!D22)</f>
        <v>0.24022698112580354</v>
      </c>
      <c r="J22" s="6">
        <f>(SUM('30m Buffer by County'!$F22,'30m Buffer by County'!$N22,'30m Buffer by County'!$O22))</f>
        <v>15601.228112660185</v>
      </c>
      <c r="K22" s="13">
        <f>(SUM('30m Buffer by County'!F22,'30m Buffer by County'!N22,'30m Buffer by County'!O22)/'30m Buffer by County'!D22)</f>
        <v>0.5518484291174196</v>
      </c>
      <c r="L22" s="6">
        <f>(SUM('30m Buffer by County'!$K22,'30m Buffer by County'!$G22,'30m Buffer by County'!$H22))</f>
        <v>722.26269255669831</v>
      </c>
      <c r="M22" s="13">
        <f>(SUM('30m Buffer by County'!K22,'30m Buffer by County'!G22,'30m Buffer by County'!H22)/'30m Buffer by County'!D22)</f>
        <v>2.5547958751663269E-2</v>
      </c>
      <c r="N22" s="6">
        <f>(SUM('30m Buffer by County'!$E22,'30m Buffer by County'!$I22,'30m Buffer by County'!$J22,'30m Buffer by County'!$M22))</f>
        <v>8523.132502730512</v>
      </c>
      <c r="O22" s="13">
        <f>(SUM('30m Buffer by County'!E22,'30m Buffer by County'!I22,'30m Buffer by County'!J22,'30m Buffer by County'!M22)/'30m Buffer by County'!D22)</f>
        <v>0.30148121986464937</v>
      </c>
      <c r="P22" s="13"/>
    </row>
    <row r="23" spans="1:16" x14ac:dyDescent="0.25">
      <c r="A23" s="1" t="s">
        <v>94</v>
      </c>
      <c r="B23" s="1" t="s">
        <v>206</v>
      </c>
      <c r="C23" s="1" t="s">
        <v>223</v>
      </c>
      <c r="D23" s="6">
        <f>(SUM('10m Buffer by County'!F23,'10m Buffer by County'!F23,'10m Buffer by County'!O23))</f>
        <v>10136.861912692804</v>
      </c>
      <c r="E23" s="13">
        <f>(SUM('10m Buffer by County'!F23,'10m Buffer by County'!N23,'10m Buffer by County'!O23)/'10m Buffer by County'!D23)</f>
        <v>0.70985346068001798</v>
      </c>
      <c r="F23" s="6">
        <f>(SUM('10m Buffer by County'!K23,'10m Buffer by County'!G23,'10m Buffer by County'!H23))</f>
        <v>274.7070568292454</v>
      </c>
      <c r="G23" s="13">
        <f>(SUM('10m Buffer by County'!K23,'10m Buffer by County'!G23,'10m Buffer by County'!H23)/'10m Buffer by County'!D23)</f>
        <v>2.3951585824302124E-2</v>
      </c>
      <c r="H23" s="6">
        <f>(SUM('10m Buffer by County'!$E23,'10m Buffer by County'!$I23,'10m Buffer by County'!$J23,'10m Buffer by County'!$M23))</f>
        <v>1139.8872212035999</v>
      </c>
      <c r="I23" s="13">
        <f>(SUM('10m Buffer by County'!E23,'10m Buffer by County'!I23,'10m Buffer by County'!J23,'10m Buffer by County'!M23)/'10m Buffer by County'!D23)</f>
        <v>9.9386258670646183E-2</v>
      </c>
      <c r="J23" s="6">
        <f>(SUM('30m Buffer by County'!$F23,'30m Buffer by County'!$N23,'30m Buffer by County'!$O23))</f>
        <v>18870.53616878271</v>
      </c>
      <c r="K23" s="13">
        <f>(SUM('30m Buffer by County'!F23,'30m Buffer by County'!N23,'30m Buffer by County'!O23)/'30m Buffer by County'!D23)</f>
        <v>0.69185248009446965</v>
      </c>
      <c r="L23" s="6">
        <f>(SUM('30m Buffer by County'!$K23,'30m Buffer by County'!$G23,'30m Buffer by County'!$H23))</f>
        <v>804.41206268563769</v>
      </c>
      <c r="M23" s="13">
        <f>(SUM('30m Buffer by County'!K23,'30m Buffer by County'!G23,'30m Buffer by County'!H23)/'30m Buffer by County'!D23)</f>
        <v>2.9492245244607005E-2</v>
      </c>
      <c r="N23" s="6">
        <f>(SUM('30m Buffer by County'!$E23,'30m Buffer by County'!$I23,'30m Buffer by County'!$J23,'30m Buffer by County'!$M23))</f>
        <v>3779.5698393322232</v>
      </c>
      <c r="O23" s="13">
        <f>(SUM('30m Buffer by County'!E23,'30m Buffer by County'!I23,'30m Buffer by County'!J23,'30m Buffer by County'!M23)/'30m Buffer by County'!D23)</f>
        <v>0.13857077210970076</v>
      </c>
      <c r="P23" s="13"/>
    </row>
    <row r="24" spans="1:16" x14ac:dyDescent="0.25">
      <c r="A24" s="1" t="s">
        <v>69</v>
      </c>
      <c r="B24" s="1" t="s">
        <v>206</v>
      </c>
      <c r="C24" s="1" t="s">
        <v>224</v>
      </c>
      <c r="D24" s="6">
        <f>(SUM('10m Buffer by County'!F24,'10m Buffer by County'!F24,'10m Buffer by County'!O24))</f>
        <v>6234.3767760683586</v>
      </c>
      <c r="E24" s="13">
        <f>(SUM('10m Buffer by County'!F24,'10m Buffer by County'!N24,'10m Buffer by County'!O24)/'10m Buffer by County'!D24)</f>
        <v>0.32421314633614207</v>
      </c>
      <c r="F24" s="6">
        <f>(SUM('10m Buffer by County'!K24,'10m Buffer by County'!G24,'10m Buffer by County'!H24))</f>
        <v>298.76595681590169</v>
      </c>
      <c r="G24" s="13">
        <f>(SUM('10m Buffer by County'!K24,'10m Buffer by County'!G24,'10m Buffer by County'!H24)/'10m Buffer by County'!D24)</f>
        <v>2.2824990315939098E-2</v>
      </c>
      <c r="H24" s="6">
        <f>(SUM('10m Buffer by County'!$E24,'10m Buffer by County'!$I24,'10m Buffer by County'!$J24,'10m Buffer by County'!$M24))</f>
        <v>2563.1692225577362</v>
      </c>
      <c r="I24" s="13">
        <f>(SUM('10m Buffer by County'!E24,'10m Buffer by County'!I24,'10m Buffer by County'!J24,'10m Buffer by County'!M24)/'10m Buffer by County'!D24)</f>
        <v>0.19581987622185343</v>
      </c>
      <c r="J24" s="6">
        <f>(SUM('30m Buffer by County'!$F24,'30m Buffer by County'!$N24,'30m Buffer by County'!$O24))</f>
        <v>9790.2067281793788</v>
      </c>
      <c r="K24" s="13">
        <f>(SUM('30m Buffer by County'!F24,'30m Buffer by County'!N24,'30m Buffer by County'!O24)/'30m Buffer by County'!D24)</f>
        <v>0.31081554272112588</v>
      </c>
      <c r="L24" s="6">
        <f>(SUM('30m Buffer by County'!$K24,'30m Buffer by County'!$G24,'30m Buffer by County'!$H24))</f>
        <v>659.5246685084237</v>
      </c>
      <c r="M24" s="13">
        <f>(SUM('30m Buffer by County'!K24,'30m Buffer by County'!G24,'30m Buffer by County'!H24)/'30m Buffer by County'!D24)</f>
        <v>2.0938323722050466E-2</v>
      </c>
      <c r="N24" s="6">
        <f>(SUM('30m Buffer by County'!$E24,'30m Buffer by County'!$I24,'30m Buffer by County'!$J24,'30m Buffer by County'!$M24))</f>
        <v>6079.272571821115</v>
      </c>
      <c r="O24" s="13">
        <f>(SUM('30m Buffer by County'!E24,'30m Buffer by County'!I24,'30m Buffer by County'!J24,'30m Buffer by County'!M24)/'30m Buffer by County'!D24)</f>
        <v>0.19300229874835531</v>
      </c>
      <c r="P24" s="13"/>
    </row>
    <row r="25" spans="1:16" x14ac:dyDescent="0.25">
      <c r="A25" s="1" t="s">
        <v>66</v>
      </c>
      <c r="B25" s="1" t="s">
        <v>206</v>
      </c>
      <c r="C25" s="1" t="s">
        <v>225</v>
      </c>
      <c r="D25" s="6">
        <f>(SUM('10m Buffer by County'!F25,'10m Buffer by County'!F25,'10m Buffer by County'!O25))</f>
        <v>5173.274341094082</v>
      </c>
      <c r="E25" s="13">
        <f>(SUM('10m Buffer by County'!F25,'10m Buffer by County'!N25,'10m Buffer by County'!O25)/'10m Buffer by County'!D25)</f>
        <v>0.48192595160267598</v>
      </c>
      <c r="F25" s="6">
        <f>(SUM('10m Buffer by County'!K25,'10m Buffer by County'!G25,'10m Buffer by County'!H25))</f>
        <v>269.77805014257967</v>
      </c>
      <c r="G25" s="13">
        <f>(SUM('10m Buffer by County'!K25,'10m Buffer by County'!G25,'10m Buffer by County'!H25)/'10m Buffer by County'!D25)</f>
        <v>3.544122269644015E-2</v>
      </c>
      <c r="H25" s="6">
        <f>(SUM('10m Buffer by County'!$E25,'10m Buffer by County'!$I25,'10m Buffer by County'!$J25,'10m Buffer by County'!$M25))</f>
        <v>1872.7984165501152</v>
      </c>
      <c r="I25" s="13">
        <f>(SUM('10m Buffer by County'!E25,'10m Buffer by County'!I25,'10m Buffer by County'!J25,'10m Buffer by County'!M25)/'10m Buffer by County'!D25)</f>
        <v>0.24603286187076318</v>
      </c>
      <c r="J25" s="6">
        <f>(SUM('30m Buffer by County'!$F25,'30m Buffer by County'!$N25,'30m Buffer by County'!$O25))</f>
        <v>8975.8985979253048</v>
      </c>
      <c r="K25" s="13">
        <f>(SUM('30m Buffer by County'!F25,'30m Buffer by County'!N25,'30m Buffer by County'!O25)/'30m Buffer by County'!D25)</f>
        <v>0.45837083980398036</v>
      </c>
      <c r="L25" s="6">
        <f>(SUM('30m Buffer by County'!$K25,'30m Buffer by County'!$G25,'30m Buffer by County'!$H25))</f>
        <v>669.2321948374788</v>
      </c>
      <c r="M25" s="13">
        <f>(SUM('30m Buffer by County'!K25,'30m Buffer by County'!G25,'30m Buffer by County'!H25)/'30m Buffer by County'!D25)</f>
        <v>3.417557805771336E-2</v>
      </c>
      <c r="N25" s="6">
        <f>(SUM('30m Buffer by County'!$E25,'30m Buffer by County'!$I25,'30m Buffer by County'!$J25,'30m Buffer by County'!$M25))</f>
        <v>6331.8743420825031</v>
      </c>
      <c r="O25" s="13">
        <f>(SUM('30m Buffer by County'!E25,'30m Buffer by County'!I25,'30m Buffer by County'!J25,'30m Buffer by County'!M25)/'30m Buffer by County'!D25)</f>
        <v>0.32334885783853246</v>
      </c>
      <c r="P25" s="13"/>
    </row>
    <row r="26" spans="1:16" x14ac:dyDescent="0.25">
      <c r="A26" s="1" t="s">
        <v>70</v>
      </c>
      <c r="B26" s="1" t="s">
        <v>206</v>
      </c>
      <c r="C26" s="1" t="s">
        <v>226</v>
      </c>
      <c r="D26" s="6">
        <f>(SUM('10m Buffer by County'!F26,'10m Buffer by County'!F26,'10m Buffer by County'!O26))</f>
        <v>13795.822440114063</v>
      </c>
      <c r="E26" s="13">
        <f>(SUM('10m Buffer by County'!F26,'10m Buffer by County'!N26,'10m Buffer by County'!O26)/'10m Buffer by County'!D26)</f>
        <v>0.48036621035044247</v>
      </c>
      <c r="F26" s="6">
        <f>(SUM('10m Buffer by County'!K26,'10m Buffer by County'!G26,'10m Buffer by County'!H26))</f>
        <v>899.73436194975852</v>
      </c>
      <c r="G26" s="13">
        <f>(SUM('10m Buffer by County'!K26,'10m Buffer by County'!G26,'10m Buffer by County'!H26)/'10m Buffer by County'!D26)</f>
        <v>5.862691197071189E-2</v>
      </c>
      <c r="H26" s="6">
        <f>(SUM('10m Buffer by County'!$E26,'10m Buffer by County'!$I26,'10m Buffer by County'!$J26,'10m Buffer by County'!$M26))</f>
        <v>6874.1752865184362</v>
      </c>
      <c r="I26" s="13">
        <f>(SUM('10m Buffer by County'!E26,'10m Buffer by County'!I26,'10m Buffer by County'!J26,'10m Buffer by County'!M26)/'10m Buffer by County'!D26)</f>
        <v>0.44792294974776548</v>
      </c>
      <c r="J26" s="6">
        <f>(SUM('30m Buffer by County'!$F26,'30m Buffer by County'!$N26,'30m Buffer by County'!$O26))</f>
        <v>16481.594619037969</v>
      </c>
      <c r="K26" s="13">
        <f>(SUM('30m Buffer by County'!F26,'30m Buffer by County'!N26,'30m Buffer by County'!O26)/'30m Buffer by County'!D26)</f>
        <v>0.46236576410540847</v>
      </c>
      <c r="L26" s="6">
        <f>(SUM('30m Buffer by County'!$K26,'30m Buffer by County'!$G26,'30m Buffer by County'!$H26))</f>
        <v>2111.6977113119801</v>
      </c>
      <c r="M26" s="13">
        <f>(SUM('30m Buffer by County'!K26,'30m Buffer by County'!G26,'30m Buffer by County'!H26)/'30m Buffer by County'!D26)</f>
        <v>5.9240428394142675E-2</v>
      </c>
      <c r="N26" s="6">
        <f>(SUM('30m Buffer by County'!$E26,'30m Buffer by County'!$I26,'30m Buffer by County'!$J26,'30m Buffer by County'!$M26))</f>
        <v>16571.513716807596</v>
      </c>
      <c r="O26" s="13">
        <f>(SUM('30m Buffer by County'!E26,'30m Buffer by County'!I26,'30m Buffer by County'!J26,'30m Buffer by County'!M26)/'30m Buffer by County'!D26)</f>
        <v>0.46488830596552061</v>
      </c>
      <c r="P26" s="13"/>
    </row>
    <row r="27" spans="1:16" x14ac:dyDescent="0.25">
      <c r="A27" s="1" t="s">
        <v>88</v>
      </c>
      <c r="B27" s="1" t="s">
        <v>206</v>
      </c>
      <c r="C27" s="1" t="s">
        <v>227</v>
      </c>
      <c r="D27" s="6">
        <f>(SUM('10m Buffer by County'!F27,'10m Buffer by County'!F27,'10m Buffer by County'!O27))</f>
        <v>8315.1230830816967</v>
      </c>
      <c r="E27" s="13">
        <f>(SUM('10m Buffer by County'!F27,'10m Buffer by County'!N27,'10m Buffer by County'!O27)/'10m Buffer by County'!D27)</f>
        <v>0.49195355546061731</v>
      </c>
      <c r="F27" s="6">
        <f>(SUM('10m Buffer by County'!K27,'10m Buffer by County'!G27,'10m Buffer by County'!H27))</f>
        <v>620.18231418927257</v>
      </c>
      <c r="G27" s="13">
        <f>(SUM('10m Buffer by County'!K27,'10m Buffer by County'!G27,'10m Buffer by County'!H27)/'10m Buffer by County'!D27)</f>
        <v>4.2464876845832042E-2</v>
      </c>
      <c r="H27" s="6">
        <f>(SUM('10m Buffer by County'!$E27,'10m Buffer by County'!$I27,'10m Buffer by County'!$J27,'10m Buffer by County'!$M27))</f>
        <v>3973.6062033280123</v>
      </c>
      <c r="I27" s="13">
        <f>(SUM('10m Buffer by County'!E27,'10m Buffer by County'!I27,'10m Buffer by County'!J27,'10m Buffer by County'!M27)/'10m Buffer by County'!D27)</f>
        <v>0.27207918413271803</v>
      </c>
      <c r="J27" s="6">
        <f>(SUM('30m Buffer by County'!$F27,'30m Buffer by County'!$N27,'30m Buffer by County'!$O27))</f>
        <v>16187.2614817414</v>
      </c>
      <c r="K27" s="13">
        <f>(SUM('30m Buffer by County'!F27,'30m Buffer by County'!N27,'30m Buffer by County'!O27)/'30m Buffer by County'!D27)</f>
        <v>0.47942532908593594</v>
      </c>
      <c r="L27" s="6">
        <f>(SUM('30m Buffer by County'!$K27,'30m Buffer by County'!$G27,'30m Buffer by County'!$H27))</f>
        <v>1495.1211556614264</v>
      </c>
      <c r="M27" s="13">
        <f>(SUM('30m Buffer by County'!K27,'30m Buffer by County'!G27,'30m Buffer by County'!H27)/'30m Buffer by County'!D27)</f>
        <v>4.4281668822416041E-2</v>
      </c>
      <c r="N27" s="6">
        <f>(SUM('30m Buffer by County'!$E27,'30m Buffer by County'!$I27,'30m Buffer by County'!$J27,'30m Buffer by County'!$M27))</f>
        <v>9633.0475973965004</v>
      </c>
      <c r="O27" s="13">
        <f>(SUM('30m Buffer by County'!E27,'30m Buffer by County'!I27,'30m Buffer by County'!J27,'30m Buffer by County'!M27)/'30m Buffer by County'!D27)</f>
        <v>0.28530625885617494</v>
      </c>
      <c r="P27" s="13"/>
    </row>
    <row r="28" spans="1:16" x14ac:dyDescent="0.25">
      <c r="A28" s="1" t="s">
        <v>60</v>
      </c>
      <c r="B28" s="1" t="s">
        <v>206</v>
      </c>
      <c r="C28" s="1" t="s">
        <v>228</v>
      </c>
      <c r="D28" s="6">
        <f>(SUM('10m Buffer by County'!F28,'10m Buffer by County'!F28,'10m Buffer by County'!O28))</f>
        <v>7662.343149997776</v>
      </c>
      <c r="E28" s="13">
        <f>(SUM('10m Buffer by County'!F28,'10m Buffer by County'!N28,'10m Buffer by County'!O28)/'10m Buffer by County'!D28)</f>
        <v>0.65049256932222188</v>
      </c>
      <c r="F28" s="6">
        <f>(SUM('10m Buffer by County'!K28,'10m Buffer by County'!G28,'10m Buffer by County'!H28))</f>
        <v>215.04351521920699</v>
      </c>
      <c r="G28" s="13">
        <f>(SUM('10m Buffer by County'!K28,'10m Buffer by County'!G28,'10m Buffer by County'!H28)/'10m Buffer by County'!D28)</f>
        <v>1.7749558816126897E-2</v>
      </c>
      <c r="H28" s="6">
        <f>(SUM('10m Buffer by County'!$E28,'10m Buffer by County'!$I28,'10m Buffer by County'!$J28,'10m Buffer by County'!$M28))</f>
        <v>2359.2691617698656</v>
      </c>
      <c r="I28" s="13">
        <f>(SUM('10m Buffer by County'!E28,'10m Buffer by County'!I28,'10m Buffer by County'!J28,'10m Buffer by County'!M28)/'10m Buffer by County'!D28)</f>
        <v>0.19473261822018617</v>
      </c>
      <c r="J28" s="6">
        <f>(SUM('30m Buffer by County'!$F28,'30m Buffer by County'!$N28,'30m Buffer by County'!$O28))</f>
        <v>17387.88344543671</v>
      </c>
      <c r="K28" s="13">
        <f>(SUM('30m Buffer by County'!F28,'30m Buffer by County'!N28,'30m Buffer by County'!O28)/'30m Buffer by County'!D28)</f>
        <v>0.6450123230178626</v>
      </c>
      <c r="L28" s="6">
        <f>(SUM('30m Buffer by County'!$K28,'30m Buffer by County'!$G28,'30m Buffer by County'!$H28))</f>
        <v>460.84890507702266</v>
      </c>
      <c r="M28" s="13">
        <f>(SUM('30m Buffer by County'!K28,'30m Buffer by County'!G28,'30m Buffer by County'!H28)/'30m Buffer by County'!D28)</f>
        <v>1.7095423014350849E-2</v>
      </c>
      <c r="N28" s="6">
        <f>(SUM('30m Buffer by County'!$E28,'30m Buffer by County'!$I28,'30m Buffer by County'!$J28,'30m Buffer by County'!$M28))</f>
        <v>5764.5905714554001</v>
      </c>
      <c r="O28" s="13">
        <f>(SUM('30m Buffer by County'!E28,'30m Buffer by County'!I28,'30m Buffer by County'!J28,'30m Buffer by County'!M28)/'30m Buffer by County'!D28)</f>
        <v>0.21384040026545792</v>
      </c>
      <c r="P28" s="13"/>
    </row>
    <row r="29" spans="1:16" x14ac:dyDescent="0.25">
      <c r="A29" s="1" t="s">
        <v>58</v>
      </c>
      <c r="B29" s="1" t="s">
        <v>206</v>
      </c>
      <c r="C29" s="1" t="s">
        <v>209</v>
      </c>
      <c r="D29" s="6">
        <f>(SUM('10m Buffer by County'!F29,'10m Buffer by County'!F29,'10m Buffer by County'!O29))</f>
        <v>1050.8512772865877</v>
      </c>
      <c r="E29" s="13">
        <f>(SUM('10m Buffer by County'!F29,'10m Buffer by County'!N29,'10m Buffer by County'!O29)/'10m Buffer by County'!D29)</f>
        <v>0.19758049454782037</v>
      </c>
      <c r="F29" s="6">
        <f>(SUM('10m Buffer by County'!K29,'10m Buffer by County'!G29,'10m Buffer by County'!H29))</f>
        <v>1408.3566024028505</v>
      </c>
      <c r="G29" s="13">
        <f>(SUM('10m Buffer by County'!K29,'10m Buffer by County'!G29,'10m Buffer by County'!H29)/'10m Buffer by County'!D29)</f>
        <v>0.52050271780202095</v>
      </c>
      <c r="H29" s="6">
        <f>(SUM('10m Buffer by County'!$E29,'10m Buffer by County'!$I29,'10m Buffer by County'!$J29,'10m Buffer by County'!$M29))</f>
        <v>389.10365073167839</v>
      </c>
      <c r="I29" s="13">
        <f>(SUM('10m Buffer by County'!E29,'10m Buffer by County'!I29,'10m Buffer by County'!J29,'10m Buffer by County'!M29)/'10m Buffer by County'!D29)</f>
        <v>0.14380555845514104</v>
      </c>
      <c r="J29" s="6">
        <f>(SUM('30m Buffer by County'!$F29,'30m Buffer by County'!$N29,'30m Buffer by County'!$O29))</f>
        <v>1145.8145327488471</v>
      </c>
      <c r="K29" s="13">
        <f>(SUM('30m Buffer by County'!F29,'30m Buffer by County'!N29,'30m Buffer by County'!O29)/'30m Buffer by County'!D29)</f>
        <v>0.18626482261070759</v>
      </c>
      <c r="L29" s="6">
        <f>(SUM('30m Buffer by County'!$K29,'30m Buffer by County'!$G29,'30m Buffer by County'!$H29))</f>
        <v>3152.6647820779567</v>
      </c>
      <c r="M29" s="13">
        <f>(SUM('30m Buffer by County'!K29,'30m Buffer by County'!G29,'30m Buffer by County'!H29)/'30m Buffer by County'!D29)</f>
        <v>0.51250052220579723</v>
      </c>
      <c r="N29" s="6">
        <f>(SUM('30m Buffer by County'!$E29,'30m Buffer by County'!$I29,'30m Buffer by County'!$J29,'30m Buffer by County'!$M29))</f>
        <v>982.99644662775586</v>
      </c>
      <c r="O29" s="13">
        <f>(SUM('30m Buffer by County'!E29,'30m Buffer by County'!I29,'30m Buffer by County'!J29,'30m Buffer by County'!M29)/'30m Buffer by County'!D29)</f>
        <v>0.15979694228420849</v>
      </c>
      <c r="P29" s="13"/>
    </row>
    <row r="30" spans="1:16" x14ac:dyDescent="0.25">
      <c r="A30" s="1" t="s">
        <v>82</v>
      </c>
      <c r="B30" s="1" t="s">
        <v>229</v>
      </c>
      <c r="C30" s="1" t="s">
        <v>207</v>
      </c>
      <c r="D30" s="6">
        <f>(SUM('10m Buffer by County'!F30,'10m Buffer by County'!F30,'10m Buffer by County'!O30))</f>
        <v>3031.2553436491498</v>
      </c>
      <c r="E30" s="13">
        <f>(SUM('10m Buffer by County'!F30,'10m Buffer by County'!N30,'10m Buffer by County'!O30)/'10m Buffer by County'!D30)</f>
        <v>0.72010656192308209</v>
      </c>
      <c r="F30" s="6">
        <f>(SUM('10m Buffer by County'!K30,'10m Buffer by County'!G30,'10m Buffer by County'!H30))</f>
        <v>85.871268094275564</v>
      </c>
      <c r="G30" s="13">
        <f>(SUM('10m Buffer by County'!K30,'10m Buffer by County'!G30,'10m Buffer by County'!H30)/'10m Buffer by County'!D30)</f>
        <v>3.9592040508387383E-2</v>
      </c>
      <c r="H30" s="6">
        <f>(SUM('10m Buffer by County'!$E30,'10m Buffer by County'!$I30,'10m Buffer by County'!$J30,'10m Buffer by County'!$M30))</f>
        <v>495.24174298097785</v>
      </c>
      <c r="I30" s="13">
        <f>(SUM('10m Buffer by County'!E30,'10m Buffer by County'!I30,'10m Buffer by County'!J30,'10m Buffer by County'!M30)/'10m Buffer by County'!D30)</f>
        <v>0.22833750548577669</v>
      </c>
      <c r="J30" s="6">
        <f>(SUM('30m Buffer by County'!$F30,'30m Buffer by County'!$N30,'30m Buffer by County'!$O30))</f>
        <v>3514.6748343159884</v>
      </c>
      <c r="K30" s="13">
        <f>(SUM('30m Buffer by County'!F30,'30m Buffer by County'!N30,'30m Buffer by County'!O30)/'30m Buffer by County'!D30)</f>
        <v>0.68951176822618898</v>
      </c>
      <c r="L30" s="6">
        <f>(SUM('30m Buffer by County'!$K30,'30m Buffer by County'!$G30,'30m Buffer by County'!$H30))</f>
        <v>231.70285109937089</v>
      </c>
      <c r="M30" s="13">
        <f>(SUM('30m Buffer by County'!K30,'30m Buffer by County'!G30,'30m Buffer by County'!H30)/'30m Buffer by County'!D30)</f>
        <v>4.5455653821719413E-2</v>
      </c>
      <c r="N30" s="6">
        <f>(SUM('30m Buffer by County'!$E30,'30m Buffer by County'!$I30,'30m Buffer by County'!$J30,'30m Buffer by County'!$M30))</f>
        <v>1298.5850758365746</v>
      </c>
      <c r="O30" s="13">
        <f>(SUM('30m Buffer by County'!E30,'30m Buffer by County'!I30,'30m Buffer by County'!J30,'30m Buffer by County'!M30)/'30m Buffer by County'!D30)</f>
        <v>0.25475747659213355</v>
      </c>
      <c r="P30" s="13"/>
    </row>
    <row r="31" spans="1:16" x14ac:dyDescent="0.25">
      <c r="A31" s="1" t="s">
        <v>61</v>
      </c>
      <c r="B31" s="1" t="s">
        <v>229</v>
      </c>
      <c r="C31" s="1" t="s">
        <v>230</v>
      </c>
      <c r="D31" s="6">
        <f>(SUM('10m Buffer by County'!F31,'10m Buffer by County'!F31,'10m Buffer by County'!O31))</f>
        <v>18033.579861917635</v>
      </c>
      <c r="E31" s="13">
        <f>(SUM('10m Buffer by County'!F31,'10m Buffer by County'!N31,'10m Buffer by County'!O31)/'10m Buffer by County'!D31)</f>
        <v>0.58951023437091588</v>
      </c>
      <c r="F31" s="6">
        <f>(SUM('10m Buffer by County'!K31,'10m Buffer by County'!G31,'10m Buffer by County'!H31))</f>
        <v>1381.6470053325295</v>
      </c>
      <c r="G31" s="13">
        <f>(SUM('10m Buffer by County'!K31,'10m Buffer by County'!G31,'10m Buffer by County'!H31)/'10m Buffer by County'!D31)</f>
        <v>8.1394692912390196E-2</v>
      </c>
      <c r="H31" s="6">
        <f>(SUM('10m Buffer by County'!$E31,'10m Buffer by County'!$I31,'10m Buffer by County'!$J31,'10m Buffer by County'!$M31))</f>
        <v>5015.3842732390049</v>
      </c>
      <c r="I31" s="13">
        <f>(SUM('10m Buffer by County'!E31,'10m Buffer by County'!I31,'10m Buffer by County'!J31,'10m Buffer by County'!M31)/'10m Buffer by County'!D31)</f>
        <v>0.29546306776069037</v>
      </c>
      <c r="J31" s="6">
        <f>(SUM('30m Buffer by County'!$F31,'30m Buffer by County'!$N31,'30m Buffer by County'!$O31))</f>
        <v>22427.465244658822</v>
      </c>
      <c r="K31" s="13">
        <f>(SUM('30m Buffer by County'!F31,'30m Buffer by County'!N31,'30m Buffer by County'!O31)/'30m Buffer by County'!D31)</f>
        <v>0.56397631760600186</v>
      </c>
      <c r="L31" s="6">
        <f>(SUM('30m Buffer by County'!$K31,'30m Buffer by County'!$G31,'30m Buffer by County'!$H31))</f>
        <v>3375.8800650380786</v>
      </c>
      <c r="M31" s="13">
        <f>(SUM('30m Buffer by County'!K31,'30m Buffer by County'!G31,'30m Buffer by County'!H31)/'30m Buffer by County'!D31)</f>
        <v>8.4892179610583055E-2</v>
      </c>
      <c r="N31" s="6">
        <f>(SUM('30m Buffer by County'!$E31,'30m Buffer by County'!$I31,'30m Buffer by County'!$J31,'30m Buffer by County'!$M31))</f>
        <v>12718.268237596556</v>
      </c>
      <c r="O31" s="13">
        <f>(SUM('30m Buffer by County'!E31,'30m Buffer by County'!I31,'30m Buffer by County'!J31,'30m Buffer by County'!M31)/'30m Buffer by County'!D31)</f>
        <v>0.31982223620537364</v>
      </c>
      <c r="P31" s="13"/>
    </row>
    <row r="32" spans="1:16" x14ac:dyDescent="0.25">
      <c r="A32" s="1" t="s">
        <v>62</v>
      </c>
      <c r="B32" s="1" t="s">
        <v>229</v>
      </c>
      <c r="C32" s="1" t="s">
        <v>231</v>
      </c>
      <c r="D32" s="6">
        <f>(SUM('10m Buffer by County'!F32,'10m Buffer by County'!F32,'10m Buffer by County'!O32))</f>
        <v>12936.542899927352</v>
      </c>
      <c r="E32" s="13">
        <f>(SUM('10m Buffer by County'!F32,'10m Buffer by County'!N32,'10m Buffer by County'!O32)/'10m Buffer by County'!D32)</f>
        <v>0.63193565254162498</v>
      </c>
      <c r="F32" s="6">
        <f>(SUM('10m Buffer by County'!K32,'10m Buffer by County'!G32,'10m Buffer by County'!H32))</f>
        <v>824.99740539578829</v>
      </c>
      <c r="G32" s="13">
        <f>(SUM('10m Buffer by County'!K32,'10m Buffer by County'!G32,'10m Buffer by County'!H32)/'10m Buffer by County'!D32)</f>
        <v>7.5304528206439209E-2</v>
      </c>
      <c r="H32" s="6">
        <f>(SUM('10m Buffer by County'!$E32,'10m Buffer by County'!$I32,'10m Buffer by County'!$J32,'10m Buffer by County'!$M32))</f>
        <v>2913.7123597060431</v>
      </c>
      <c r="I32" s="13">
        <f>(SUM('10m Buffer by County'!E32,'10m Buffer by County'!I32,'10m Buffer by County'!J32,'10m Buffer by County'!M32)/'10m Buffer by County'!D32)</f>
        <v>0.26595930258916473</v>
      </c>
      <c r="J32" s="6">
        <f>(SUM('30m Buffer by County'!$F32,'30m Buffer by County'!$N32,'30m Buffer by County'!$O32))</f>
        <v>15475.655693550061</v>
      </c>
      <c r="K32" s="13">
        <f>(SUM('30m Buffer by County'!F32,'30m Buffer by County'!N32,'30m Buffer by County'!O32)/'30m Buffer by County'!D32)</f>
        <v>0.60796168148563956</v>
      </c>
      <c r="L32" s="6">
        <f>(SUM('30m Buffer by County'!$K32,'30m Buffer by County'!$G32,'30m Buffer by County'!$H32))</f>
        <v>1961.177060733507</v>
      </c>
      <c r="M32" s="13">
        <f>(SUM('30m Buffer by County'!K32,'30m Buffer by County'!G32,'30m Buffer by County'!H32)/'30m Buffer by County'!D32)</f>
        <v>7.7044910221900451E-2</v>
      </c>
      <c r="N32" s="6">
        <f>(SUM('30m Buffer by County'!$E32,'30m Buffer by County'!$I32,'30m Buffer by County'!$J32,'30m Buffer by County'!$M32))</f>
        <v>7346.1305802523439</v>
      </c>
      <c r="O32" s="13">
        <f>(SUM('30m Buffer by County'!E32,'30m Buffer by County'!I32,'30m Buffer by County'!J32,'30m Buffer by County'!M32)/'30m Buffer by County'!D32)</f>
        <v>0.28859299976831992</v>
      </c>
      <c r="P32" s="13"/>
    </row>
    <row r="33" spans="1:16" x14ac:dyDescent="0.25">
      <c r="A33" s="1" t="s">
        <v>76</v>
      </c>
      <c r="B33" s="1" t="s">
        <v>229</v>
      </c>
      <c r="C33" s="1" t="s">
        <v>232</v>
      </c>
      <c r="D33" s="6">
        <f>(SUM('10m Buffer by County'!F33,'10m Buffer by County'!F33,'10m Buffer by County'!O33))</f>
        <v>27697.504237853544</v>
      </c>
      <c r="E33" s="13">
        <f>(SUM('10m Buffer by County'!F33,'10m Buffer by County'!N33,'10m Buffer by County'!O33)/'10m Buffer by County'!D33)</f>
        <v>0.65292547503892129</v>
      </c>
      <c r="F33" s="6">
        <f>(SUM('10m Buffer by County'!K33,'10m Buffer by County'!G33,'10m Buffer by County'!H33))</f>
        <v>708.76482013215184</v>
      </c>
      <c r="G33" s="13">
        <f>(SUM('10m Buffer by County'!K33,'10m Buffer by County'!G33,'10m Buffer by County'!H33)/'10m Buffer by County'!D33)</f>
        <v>2.8338667324677921E-2</v>
      </c>
      <c r="H33" s="6">
        <f>(SUM('10m Buffer by County'!$E33,'10m Buffer by County'!$I33,'10m Buffer by County'!$J33,'10m Buffer by County'!$M33))</f>
        <v>7751.7586474451791</v>
      </c>
      <c r="I33" s="13">
        <f>(SUM('10m Buffer by County'!E33,'10m Buffer by County'!I33,'10m Buffer by County'!J33,'10m Buffer by County'!M33)/'10m Buffer by County'!D33)</f>
        <v>0.30993991695324985</v>
      </c>
      <c r="J33" s="6">
        <f>(SUM('30m Buffer by County'!$F33,'30m Buffer by County'!$N33,'30m Buffer by County'!$O33))</f>
        <v>36733.050315553286</v>
      </c>
      <c r="K33" s="13">
        <f>(SUM('30m Buffer by County'!F33,'30m Buffer by County'!N33,'30m Buffer by County'!O33)/'30m Buffer by County'!D33)</f>
        <v>0.62599992650728142</v>
      </c>
      <c r="L33" s="6">
        <f>(SUM('30m Buffer by County'!$K33,'30m Buffer by County'!$G33,'30m Buffer by County'!$H33))</f>
        <v>1859.6662597668314</v>
      </c>
      <c r="M33" s="13">
        <f>(SUM('30m Buffer by County'!K33,'30m Buffer by County'!G33,'30m Buffer by County'!H33)/'30m Buffer by County'!D33)</f>
        <v>3.1692193595182855E-2</v>
      </c>
      <c r="N33" s="6">
        <f>(SUM('30m Buffer by County'!$E33,'30m Buffer by County'!$I33,'30m Buffer by County'!$J33,'30m Buffer by County'!$M33))</f>
        <v>19555.376514136886</v>
      </c>
      <c r="O33" s="13">
        <f>(SUM('30m Buffer by County'!E33,'30m Buffer by County'!I33,'30m Buffer by County'!J33,'30m Buffer by County'!M33)/'30m Buffer by County'!D33)</f>
        <v>0.33326021540575995</v>
      </c>
      <c r="P33" s="13"/>
    </row>
    <row r="34" spans="1:16" x14ac:dyDescent="0.25">
      <c r="A34" s="1" t="s">
        <v>95</v>
      </c>
      <c r="B34" s="1" t="s">
        <v>229</v>
      </c>
      <c r="C34" s="1" t="s">
        <v>233</v>
      </c>
      <c r="D34" s="6">
        <f>(SUM('10m Buffer by County'!F34,'10m Buffer by County'!F34,'10m Buffer by County'!O34))</f>
        <v>13018.559574583751</v>
      </c>
      <c r="E34" s="13">
        <f>(SUM('10m Buffer by County'!F34,'10m Buffer by County'!N34,'10m Buffer by County'!O34)/'10m Buffer by County'!D34)</f>
        <v>0.60915421554999016</v>
      </c>
      <c r="F34" s="6">
        <f>(SUM('10m Buffer by County'!K34,'10m Buffer by County'!G34,'10m Buffer by County'!H34))</f>
        <v>501.73418403404116</v>
      </c>
      <c r="G34" s="13">
        <f>(SUM('10m Buffer by County'!K34,'10m Buffer by County'!G34,'10m Buffer by County'!H34)/'10m Buffer by County'!D34)</f>
        <v>3.98820192678397E-2</v>
      </c>
      <c r="H34" s="6">
        <f>(SUM('10m Buffer by County'!$E34,'10m Buffer by County'!$I34,'10m Buffer by County'!$J34,'10m Buffer by County'!$M34))</f>
        <v>4250.0202626233677</v>
      </c>
      <c r="I34" s="13">
        <f>(SUM('10m Buffer by County'!E34,'10m Buffer by County'!I34,'10m Buffer by County'!J34,'10m Buffer by County'!M34)/'10m Buffer by County'!D34)</f>
        <v>0.3378270713784059</v>
      </c>
      <c r="J34" s="6">
        <f>(SUM('30m Buffer by County'!$F34,'30m Buffer by County'!$N34,'30m Buffer by County'!$O34))</f>
        <v>17124.016645003783</v>
      </c>
      <c r="K34" s="13">
        <f>(SUM('30m Buffer by County'!F34,'30m Buffer by County'!N34,'30m Buffer by County'!O34)/'30m Buffer by County'!D34)</f>
        <v>0.58310496593974748</v>
      </c>
      <c r="L34" s="6">
        <f>(SUM('30m Buffer by County'!$K34,'30m Buffer by County'!$G34,'30m Buffer by County'!$H34))</f>
        <v>1231.0843468763437</v>
      </c>
      <c r="M34" s="13">
        <f>(SUM('30m Buffer by County'!K34,'30m Buffer by County'!G34,'30m Buffer by County'!H34)/'30m Buffer by County'!D34)</f>
        <v>4.1920736882939888E-2</v>
      </c>
      <c r="N34" s="6">
        <f>(SUM('30m Buffer by County'!$E34,'30m Buffer by County'!$I34,'30m Buffer by County'!$J34,'30m Buffer by County'!$M34))</f>
        <v>10636.899966887908</v>
      </c>
      <c r="O34" s="13">
        <f>(SUM('30m Buffer by County'!E34,'30m Buffer by County'!I34,'30m Buffer by County'!J34,'30m Buffer by County'!M34)/'30m Buffer by County'!D34)</f>
        <v>0.36220644498767973</v>
      </c>
      <c r="P34" s="13"/>
    </row>
    <row r="35" spans="1:16" x14ac:dyDescent="0.25">
      <c r="A35" s="1" t="s">
        <v>77</v>
      </c>
      <c r="B35" s="1" t="s">
        <v>229</v>
      </c>
      <c r="C35" s="1" t="s">
        <v>234</v>
      </c>
      <c r="D35" s="6">
        <f>(SUM('10m Buffer by County'!F35,'10m Buffer by County'!F35,'10m Buffer by County'!O35))</f>
        <v>8489.2667401392682</v>
      </c>
      <c r="E35" s="13">
        <f>(SUM('10m Buffer by County'!F35,'10m Buffer by County'!N35,'10m Buffer by County'!O35)/'10m Buffer by County'!D35)</f>
        <v>0.59970890950726552</v>
      </c>
      <c r="F35" s="6">
        <f>(SUM('10m Buffer by County'!K35,'10m Buffer by County'!G35,'10m Buffer by County'!H35))</f>
        <v>283.85316022792978</v>
      </c>
      <c r="G35" s="13">
        <f>(SUM('10m Buffer by County'!K35,'10m Buffer by County'!G35,'10m Buffer by County'!H35)/'10m Buffer by County'!D35)</f>
        <v>3.6757950517880153E-2</v>
      </c>
      <c r="H35" s="6">
        <f>(SUM('10m Buffer by County'!$E35,'10m Buffer by County'!$I35,'10m Buffer by County'!$J35,'10m Buffer by County'!$M35))</f>
        <v>2703.4992562134594</v>
      </c>
      <c r="I35" s="13">
        <f>(SUM('10m Buffer by County'!E35,'10m Buffer by County'!I35,'10m Buffer by County'!J35,'10m Buffer by County'!M35)/'10m Buffer by County'!D35)</f>
        <v>0.3500933081217889</v>
      </c>
      <c r="J35" s="6">
        <f>(SUM('30m Buffer by County'!$F35,'30m Buffer by County'!$N35,'30m Buffer by County'!$O35))</f>
        <v>10391.084692823571</v>
      </c>
      <c r="K35" s="13">
        <f>(SUM('30m Buffer by County'!F35,'30m Buffer by County'!N35,'30m Buffer by County'!O35)/'30m Buffer by County'!D35)</f>
        <v>0.57164152795170253</v>
      </c>
      <c r="L35" s="6">
        <f>(SUM('30m Buffer by County'!$K35,'30m Buffer by County'!$G35,'30m Buffer by County'!$H35))</f>
        <v>741.167225948019</v>
      </c>
      <c r="M35" s="13">
        <f>(SUM('30m Buffer by County'!K35,'30m Buffer by County'!G35,'30m Buffer by County'!H35)/'30m Buffer by County'!D35)</f>
        <v>4.0773603337220334E-2</v>
      </c>
      <c r="N35" s="6">
        <f>(SUM('30m Buffer by County'!$E35,'30m Buffer by County'!$I35,'30m Buffer by County'!$J35,'30m Buffer by County'!$M35))</f>
        <v>6804.516588169593</v>
      </c>
      <c r="O35" s="13">
        <f>(SUM('30m Buffer by County'!E35,'30m Buffer by County'!I35,'30m Buffer by County'!J35,'30m Buffer by County'!M35)/'30m Buffer by County'!D35)</f>
        <v>0.37433476623671041</v>
      </c>
      <c r="P35" s="13"/>
    </row>
    <row r="36" spans="1:16" x14ac:dyDescent="0.25">
      <c r="A36" s="1" t="s">
        <v>63</v>
      </c>
      <c r="B36" s="1" t="s">
        <v>229</v>
      </c>
      <c r="C36" s="1" t="s">
        <v>235</v>
      </c>
      <c r="D36" s="6">
        <f>(SUM('10m Buffer by County'!F36,'10m Buffer by County'!F36,'10m Buffer by County'!O36))</f>
        <v>2306.456857909589</v>
      </c>
      <c r="E36" s="13">
        <f>(SUM('10m Buffer by County'!F36,'10m Buffer by County'!N36,'10m Buffer by County'!O36)/'10m Buffer by County'!D36)</f>
        <v>0.65683221218563514</v>
      </c>
      <c r="F36" s="6">
        <f>(SUM('10m Buffer by County'!K36,'10m Buffer by County'!G36,'10m Buffer by County'!H36))</f>
        <v>72.676346599585855</v>
      </c>
      <c r="G36" s="13">
        <f>(SUM('10m Buffer by County'!K36,'10m Buffer by County'!G36,'10m Buffer by County'!H36)/'10m Buffer by County'!D36)</f>
        <v>2.4854602632359758E-2</v>
      </c>
      <c r="H36" s="6">
        <f>(SUM('10m Buffer by County'!$E36,'10m Buffer by County'!$I36,'10m Buffer by County'!$J36,'10m Buffer by County'!$M36))</f>
        <v>909.37862935708165</v>
      </c>
      <c r="I36" s="13">
        <f>(SUM('10m Buffer by County'!E36,'10m Buffer by County'!I36,'10m Buffer by County'!J36,'10m Buffer by County'!M36)/'10m Buffer by County'!D36)</f>
        <v>0.31099863342826634</v>
      </c>
      <c r="J36" s="6">
        <f>(SUM('30m Buffer by County'!$F36,'30m Buffer by County'!$N36,'30m Buffer by County'!$O36))</f>
        <v>4208.3756295004023</v>
      </c>
      <c r="K36" s="13">
        <f>(SUM('30m Buffer by County'!F36,'30m Buffer by County'!N36,'30m Buffer by County'!O36)/'30m Buffer by County'!D36)</f>
        <v>0.62286302483083178</v>
      </c>
      <c r="L36" s="6">
        <f>(SUM('30m Buffer by County'!$K36,'30m Buffer by County'!$G36,'30m Buffer by County'!$H36))</f>
        <v>176.88133515861682</v>
      </c>
      <c r="M36" s="13">
        <f>(SUM('30m Buffer by County'!K36,'30m Buffer by County'!G36,'30m Buffer by County'!H36)/'30m Buffer by County'!D36)</f>
        <v>2.6179422454761105E-2</v>
      </c>
      <c r="N36" s="6">
        <f>(SUM('30m Buffer by County'!$E36,'30m Buffer by County'!$I36,'30m Buffer by County'!$J36,'30m Buffer by County'!$M36))</f>
        <v>2316.9385647143708</v>
      </c>
      <c r="O36" s="13">
        <f>(SUM('30m Buffer by County'!E36,'30m Buffer by County'!I36,'30m Buffer by County'!J36,'30m Buffer by County'!M36)/'30m Buffer by County'!D36)</f>
        <v>0.34291980797743593</v>
      </c>
      <c r="P36" s="13"/>
    </row>
    <row r="37" spans="1:16" x14ac:dyDescent="0.25">
      <c r="A37" s="1" t="s">
        <v>78</v>
      </c>
      <c r="B37" s="1" t="s">
        <v>229</v>
      </c>
      <c r="C37" s="1" t="s">
        <v>236</v>
      </c>
      <c r="D37" s="6">
        <f>(SUM('10m Buffer by County'!F37,'10m Buffer by County'!F37,'10m Buffer by County'!O37))</f>
        <v>550.21819385894253</v>
      </c>
      <c r="E37" s="13">
        <f>(SUM('10m Buffer by County'!F37,'10m Buffer by County'!N37,'10m Buffer by County'!O37)/'10m Buffer by County'!D37)</f>
        <v>0.70615930252036518</v>
      </c>
      <c r="F37" s="6">
        <f>(SUM('10m Buffer by County'!K37,'10m Buffer by County'!G37,'10m Buffer by County'!H37))</f>
        <v>16.292137607923181</v>
      </c>
      <c r="G37" s="13">
        <f>(SUM('10m Buffer by County'!K37,'10m Buffer by County'!G37,'10m Buffer by County'!H37)/'10m Buffer by County'!D37)</f>
        <v>3.6571309393987464E-2</v>
      </c>
      <c r="H37" s="6">
        <f>(SUM('10m Buffer by County'!$E37,'10m Buffer by County'!$I37,'10m Buffer by County'!$J37,'10m Buffer by County'!$M37))</f>
        <v>113.60388053947999</v>
      </c>
      <c r="I37" s="13">
        <f>(SUM('10m Buffer by County'!E37,'10m Buffer by County'!I37,'10m Buffer by County'!J37,'10m Buffer by County'!M37)/'10m Buffer by County'!D37)</f>
        <v>0.25500905796096585</v>
      </c>
      <c r="J37" s="6">
        <f>(SUM('30m Buffer by County'!$F37,'30m Buffer by County'!$N37,'30m Buffer by County'!$O37))</f>
        <v>737.51031664055586</v>
      </c>
      <c r="K37" s="13">
        <f>(SUM('30m Buffer by County'!F37,'30m Buffer by County'!N37,'30m Buffer by County'!O37)/'30m Buffer by County'!D37)</f>
        <v>0.7136951418482369</v>
      </c>
      <c r="L37" s="6">
        <f>(SUM('30m Buffer by County'!$K37,'30m Buffer by County'!$G37,'30m Buffer by County'!$H37))</f>
        <v>36.929619507469987</v>
      </c>
      <c r="M37" s="13">
        <f>(SUM('30m Buffer by County'!K37,'30m Buffer by County'!G37,'30m Buffer by County'!H37)/'30m Buffer by County'!D37)</f>
        <v>3.5737113689259352E-2</v>
      </c>
      <c r="N37" s="6">
        <f>(SUM('30m Buffer by County'!$E37,'30m Buffer by County'!$I37,'30m Buffer by County'!$J37,'30m Buffer by County'!$M37))</f>
        <v>256.19813880391217</v>
      </c>
      <c r="O37" s="13">
        <f>(SUM('30m Buffer by County'!E37,'30m Buffer by County'!I37,'30m Buffer by County'!J37,'30m Buffer by County'!M37)/'30m Buffer by County'!D37)</f>
        <v>0.24792516509843973</v>
      </c>
      <c r="P37" s="13"/>
    </row>
    <row r="38" spans="1:16" x14ac:dyDescent="0.25">
      <c r="A38" s="1" t="s">
        <v>17</v>
      </c>
      <c r="B38" s="1" t="s">
        <v>229</v>
      </c>
      <c r="C38" s="1" t="s">
        <v>237</v>
      </c>
      <c r="D38" s="6">
        <f>(SUM('10m Buffer by County'!F38,'10m Buffer by County'!F38,'10m Buffer by County'!O38))</f>
        <v>9254.7617164913045</v>
      </c>
      <c r="E38" s="13">
        <f>(SUM('10m Buffer by County'!F38,'10m Buffer by County'!N38,'10m Buffer by County'!O38)/'10m Buffer by County'!D38)</f>
        <v>0.69430468668595979</v>
      </c>
      <c r="F38" s="6">
        <f>(SUM('10m Buffer by County'!K38,'10m Buffer by County'!G38,'10m Buffer by County'!H38))</f>
        <v>282.15505354768879</v>
      </c>
      <c r="G38" s="13">
        <f>(SUM('10m Buffer by County'!K38,'10m Buffer by County'!G38,'10m Buffer by County'!H38)/'10m Buffer by County'!D38)</f>
        <v>3.0289379466710068E-2</v>
      </c>
      <c r="H38" s="6">
        <f>(SUM('10m Buffer by County'!$E38,'10m Buffer by County'!$I38,'10m Buffer by County'!$J38,'10m Buffer by County'!$M38))</f>
        <v>2508.1853585248809</v>
      </c>
      <c r="I38" s="13">
        <f>(SUM('10m Buffer by County'!E38,'10m Buffer by County'!I38,'10m Buffer by County'!J38,'10m Buffer by County'!M38)/'10m Buffer by County'!D38)</f>
        <v>0.26925400464027471</v>
      </c>
      <c r="J38" s="6">
        <f>(SUM('30m Buffer by County'!$F38,'30m Buffer by County'!$N38,'30m Buffer by County'!$O38))</f>
        <v>14277.334526027586</v>
      </c>
      <c r="K38" s="13">
        <f>(SUM('30m Buffer by County'!F38,'30m Buffer by County'!N38,'30m Buffer by County'!O38)/'30m Buffer by County'!D38)</f>
        <v>0.66398246099234592</v>
      </c>
      <c r="L38" s="6">
        <f>(SUM('30m Buffer by County'!$K38,'30m Buffer by County'!$G38,'30m Buffer by County'!$H38))</f>
        <v>689.40833139767619</v>
      </c>
      <c r="M38" s="13">
        <f>(SUM('30m Buffer by County'!K38,'30m Buffer by County'!G38,'30m Buffer by County'!H38)/'30m Buffer by County'!D38)</f>
        <v>3.2061659665924919E-2</v>
      </c>
      <c r="N38" s="6">
        <f>(SUM('30m Buffer by County'!$E38,'30m Buffer by County'!$I38,'30m Buffer by County'!$J38,'30m Buffer by County'!$M38))</f>
        <v>6388.3912465467056</v>
      </c>
      <c r="O38" s="13">
        <f>(SUM('30m Buffer by County'!E38,'30m Buffer by County'!I38,'30m Buffer by County'!J38,'30m Buffer by County'!M38)/'30m Buffer by County'!D38)</f>
        <v>0.29709885510711237</v>
      </c>
      <c r="P38" s="13"/>
    </row>
    <row r="39" spans="1:16" x14ac:dyDescent="0.25">
      <c r="A39" s="1" t="s">
        <v>99</v>
      </c>
      <c r="B39" s="1" t="s">
        <v>229</v>
      </c>
      <c r="C39" s="1" t="s">
        <v>238</v>
      </c>
      <c r="D39" s="6">
        <f>(SUM('10m Buffer by County'!F39,'10m Buffer by County'!F39,'10m Buffer by County'!O39))</f>
        <v>1110.4468649767969</v>
      </c>
      <c r="E39" s="13">
        <f>(SUM('10m Buffer by County'!F39,'10m Buffer by County'!N39,'10m Buffer by County'!O39)/'10m Buffer by County'!D39)</f>
        <v>0.65667696326412306</v>
      </c>
      <c r="F39" s="6">
        <f>(SUM('10m Buffer by County'!K39,'10m Buffer by County'!G39,'10m Buffer by County'!H39))</f>
        <v>43.028174930687001</v>
      </c>
      <c r="G39" s="13">
        <f>(SUM('10m Buffer by County'!K39,'10m Buffer by County'!G39,'10m Buffer by County'!H39)/'10m Buffer by County'!D39)</f>
        <v>2.8679331673689822E-2</v>
      </c>
      <c r="H39" s="6">
        <f>(SUM('10m Buffer by County'!$E39,'10m Buffer by County'!$I39,'10m Buffer by County'!$J39,'10m Buffer by County'!$M39))</f>
        <v>466.25877841091614</v>
      </c>
      <c r="I39" s="13">
        <f>(SUM('10m Buffer by County'!E39,'10m Buffer by County'!I39,'10m Buffer by County'!J39,'10m Buffer by County'!M39)/'10m Buffer by County'!D39)</f>
        <v>0.31077288714561357</v>
      </c>
      <c r="J39" s="6">
        <f>(SUM('30m Buffer by County'!$F39,'30m Buffer by County'!$N39,'30m Buffer by County'!$O39))</f>
        <v>2181.5847348314496</v>
      </c>
      <c r="K39" s="13">
        <f>(SUM('30m Buffer by County'!F39,'30m Buffer by County'!N39,'30m Buffer by County'!O39)/'30m Buffer by County'!D39)</f>
        <v>0.63954326741105749</v>
      </c>
      <c r="L39" s="6">
        <f>(SUM('30m Buffer by County'!$K39,'30m Buffer by County'!$G39,'30m Buffer by County'!$H39))</f>
        <v>101.5594806837894</v>
      </c>
      <c r="M39" s="13">
        <f>(SUM('30m Buffer by County'!K39,'30m Buffer by County'!G39,'30m Buffer by County'!H39)/'30m Buffer by County'!D39)</f>
        <v>2.9772706544950709E-2</v>
      </c>
      <c r="N39" s="6">
        <f>(SUM('30m Buffer by County'!$E39,'30m Buffer by County'!$I39,'30m Buffer by County'!$J39,'30m Buffer by County'!$M39))</f>
        <v>1115.1196236094156</v>
      </c>
      <c r="O39" s="13">
        <f>(SUM('30m Buffer by County'!E39,'30m Buffer by County'!I39,'30m Buffer by County'!J39,'30m Buffer by County'!M39)/'30m Buffer by County'!D39)</f>
        <v>0.3269032993542898</v>
      </c>
      <c r="P39" s="13"/>
    </row>
    <row r="40" spans="1:16" x14ac:dyDescent="0.25">
      <c r="A40" s="1" t="s">
        <v>73</v>
      </c>
      <c r="B40" s="1" t="s">
        <v>229</v>
      </c>
      <c r="C40" s="1" t="s">
        <v>239</v>
      </c>
      <c r="D40" s="6">
        <f>(SUM('10m Buffer by County'!F40,'10m Buffer by County'!F40,'10m Buffer by County'!O40))</f>
        <v>1264.5974903999643</v>
      </c>
      <c r="E40" s="13">
        <f>(SUM('10m Buffer by County'!F40,'10m Buffer by County'!N40,'10m Buffer by County'!O40)/'10m Buffer by County'!D40)</f>
        <v>0.61998502483004847</v>
      </c>
      <c r="F40" s="6">
        <f>(SUM('10m Buffer by County'!K40,'10m Buffer by County'!G40,'10m Buffer by County'!H40))</f>
        <v>42.160094493014334</v>
      </c>
      <c r="G40" s="13">
        <f>(SUM('10m Buffer by County'!K40,'10m Buffer by County'!G40,'10m Buffer by County'!H40)/'10m Buffer by County'!D40)</f>
        <v>2.7025635672521205E-2</v>
      </c>
      <c r="H40" s="6">
        <f>(SUM('10m Buffer by County'!$E40,'10m Buffer by County'!$I40,'10m Buffer by County'!$J40,'10m Buffer by County'!$M40))</f>
        <v>540.20302160193341</v>
      </c>
      <c r="I40" s="13">
        <f>(SUM('10m Buffer by County'!E40,'10m Buffer by County'!I40,'10m Buffer by County'!J40,'10m Buffer by County'!M40)/'10m Buffer by County'!D40)</f>
        <v>0.3462831434931431</v>
      </c>
      <c r="J40" s="6">
        <f>(SUM('30m Buffer by County'!$F40,'30m Buffer by County'!$N40,'30m Buffer by County'!$O40))</f>
        <v>2142.4600801609149</v>
      </c>
      <c r="K40" s="13">
        <f>(SUM('30m Buffer by County'!F40,'30m Buffer by County'!N40,'30m Buffer by County'!O40)/'30m Buffer by County'!D40)</f>
        <v>0.59947680305717932</v>
      </c>
      <c r="L40" s="6">
        <f>(SUM('30m Buffer by County'!$K40,'30m Buffer by County'!$G40,'30m Buffer by County'!$H40))</f>
        <v>96.968760965291608</v>
      </c>
      <c r="M40" s="13">
        <f>(SUM('30m Buffer by County'!K40,'30m Buffer by County'!G40,'30m Buffer by County'!H40)/'30m Buffer by County'!D40)</f>
        <v>2.713260487706393E-2</v>
      </c>
      <c r="N40" s="6">
        <f>(SUM('30m Buffer by County'!$E40,'30m Buffer by County'!$I40,'30m Buffer by County'!$J40,'30m Buffer by County'!$M40))</f>
        <v>1307.5848929787539</v>
      </c>
      <c r="O40" s="13">
        <f>(SUM('30m Buffer by County'!E40,'30m Buffer by County'!I40,'30m Buffer by County'!J40,'30m Buffer by County'!M40)/'30m Buffer by County'!D40)</f>
        <v>0.36587230661954417</v>
      </c>
      <c r="P40" s="13"/>
    </row>
    <row r="41" spans="1:16" x14ac:dyDescent="0.25">
      <c r="A41" s="1" t="s">
        <v>75</v>
      </c>
      <c r="B41" s="1" t="s">
        <v>229</v>
      </c>
      <c r="C41" s="1" t="s">
        <v>240</v>
      </c>
      <c r="D41" s="6">
        <f>(SUM('10m Buffer by County'!F41,'10m Buffer by County'!F41,'10m Buffer by County'!O41))</f>
        <v>34.77807485309598</v>
      </c>
      <c r="E41" s="13">
        <f>(SUM('10m Buffer by County'!F41,'10m Buffer by County'!N41,'10m Buffer by County'!O41)/'10m Buffer by County'!D41)</f>
        <v>0.63625087351502452</v>
      </c>
      <c r="F41" s="6">
        <f>(SUM('10m Buffer by County'!K41,'10m Buffer by County'!G41,'10m Buffer by County'!H41))</f>
        <v>2.5617392249793665</v>
      </c>
      <c r="G41" s="13">
        <f>(SUM('10m Buffer by County'!K41,'10m Buffer by County'!G41,'10m Buffer by County'!H41)/'10m Buffer by County'!D41)</f>
        <v>9.055730258560446E-2</v>
      </c>
      <c r="H41" s="6">
        <f>(SUM('10m Buffer by County'!$E41,'10m Buffer by County'!$I41,'10m Buffer by County'!$J41,'10m Buffer by County'!$M41))</f>
        <v>7.7282139733027577</v>
      </c>
      <c r="I41" s="13">
        <f>(SUM('10m Buffer by County'!E41,'10m Buffer by County'!I41,'10m Buffer by County'!J41,'10m Buffer by County'!M41)/'10m Buffer by County'!D41)</f>
        <v>0.27319182389937108</v>
      </c>
      <c r="J41" s="6">
        <f>(SUM('30m Buffer by County'!$F41,'30m Buffer by County'!$N41,'30m Buffer by County'!$O41))</f>
        <v>40.911966314624173</v>
      </c>
      <c r="K41" s="13">
        <f>(SUM('30m Buffer by County'!F41,'30m Buffer by County'!N41,'30m Buffer by County'!O41)/'30m Buffer by County'!D41)</f>
        <v>0.64431204371040307</v>
      </c>
      <c r="L41" s="6">
        <f>(SUM('30m Buffer by County'!$K41,'30m Buffer by County'!$G41,'30m Buffer by County'!$H41))</f>
        <v>5.6396811354976446</v>
      </c>
      <c r="M41" s="13">
        <f>(SUM('30m Buffer by County'!K41,'30m Buffer by County'!G41,'30m Buffer by County'!H41)/'30m Buffer by County'!D41)</f>
        <v>8.8817888887159288E-2</v>
      </c>
      <c r="N41" s="6">
        <f>(SUM('30m Buffer by County'!$E41,'30m Buffer by County'!$I41,'30m Buffer by County'!$J41,'30m Buffer by County'!$M41))</f>
        <v>16.945483658935572</v>
      </c>
      <c r="O41" s="13">
        <f>(SUM('30m Buffer by County'!E41,'30m Buffer by County'!I41,'30m Buffer by County'!J41,'30m Buffer by County'!M41)/'30m Buffer by County'!D41)</f>
        <v>0.26687006740243774</v>
      </c>
      <c r="P41" s="13"/>
    </row>
    <row r="42" spans="1:16" x14ac:dyDescent="0.25">
      <c r="A42" s="1" t="s">
        <v>81</v>
      </c>
      <c r="B42" s="1" t="s">
        <v>229</v>
      </c>
      <c r="C42" s="1" t="s">
        <v>241</v>
      </c>
      <c r="D42" s="6">
        <f>(SUM('10m Buffer by County'!F42,'10m Buffer by County'!F42,'10m Buffer by County'!O42))</f>
        <v>28948.053552630929</v>
      </c>
      <c r="E42" s="13">
        <f>(SUM('10m Buffer by County'!F42,'10m Buffer by County'!N42,'10m Buffer by County'!O42)/'10m Buffer by County'!D42)</f>
        <v>0.69303608859040744</v>
      </c>
      <c r="F42" s="6">
        <f>(SUM('10m Buffer by County'!K42,'10m Buffer by County'!G42,'10m Buffer by County'!H42))</f>
        <v>942.48726172884653</v>
      </c>
      <c r="G42" s="13">
        <f>(SUM('10m Buffer by County'!K42,'10m Buffer by County'!G42,'10m Buffer by County'!H42)/'10m Buffer by County'!D42)</f>
        <v>3.3499353944657188E-2</v>
      </c>
      <c r="H42" s="6">
        <f>(SUM('10m Buffer by County'!$E42,'10m Buffer by County'!$I42,'10m Buffer by County'!$J42,'10m Buffer by County'!$M42))</f>
        <v>7549.8117058657817</v>
      </c>
      <c r="I42" s="13">
        <f>(SUM('10m Buffer by County'!E42,'10m Buffer by County'!I42,'10m Buffer by County'!J42,'10m Buffer by County'!M42)/'10m Buffer by County'!D42)</f>
        <v>0.26834719663625239</v>
      </c>
      <c r="J42" s="6">
        <f>(SUM('30m Buffer by County'!$F42,'30m Buffer by County'!$N42,'30m Buffer by County'!$O42))</f>
        <v>43381.693955313502</v>
      </c>
      <c r="K42" s="13">
        <f>(SUM('30m Buffer by County'!F42,'30m Buffer by County'!N42,'30m Buffer by County'!O42)/'30m Buffer by County'!D42)</f>
        <v>0.65751528317918184</v>
      </c>
      <c r="L42" s="6">
        <f>(SUM('30m Buffer by County'!$K42,'30m Buffer by County'!$G42,'30m Buffer by County'!$H42))</f>
        <v>2366.6375906258181</v>
      </c>
      <c r="M42" s="13">
        <f>(SUM('30m Buffer by County'!K42,'30m Buffer by County'!G42,'30m Buffer by County'!H42)/'30m Buffer by County'!D42)</f>
        <v>3.5869977488332636E-2</v>
      </c>
      <c r="N42" s="6">
        <f>(SUM('30m Buffer by County'!$E42,'30m Buffer by County'!$I42,'30m Buffer by County'!$J42,'30m Buffer by County'!$M42))</f>
        <v>19839.661119979439</v>
      </c>
      <c r="O42" s="13">
        <f>(SUM('30m Buffer by County'!E42,'30m Buffer by County'!I42,'30m Buffer by County'!J42,'30m Buffer by County'!M42)/'30m Buffer by County'!D42)</f>
        <v>0.30070011588112533</v>
      </c>
      <c r="P42" s="13"/>
    </row>
    <row r="43" spans="1:16" x14ac:dyDescent="0.25">
      <c r="A43" s="1" t="s">
        <v>97</v>
      </c>
      <c r="B43" s="1" t="s">
        <v>229</v>
      </c>
      <c r="C43" s="1" t="s">
        <v>242</v>
      </c>
      <c r="D43" s="6">
        <f>(SUM('10m Buffer by County'!F43,'10m Buffer by County'!F43,'10m Buffer by County'!O43))</f>
        <v>1283.3169420241866</v>
      </c>
      <c r="E43" s="13">
        <f>(SUM('10m Buffer by County'!F43,'10m Buffer by County'!N43,'10m Buffer by County'!O43)/'10m Buffer by County'!D43)</f>
        <v>0.75321012183496727</v>
      </c>
      <c r="F43" s="6">
        <f>(SUM('10m Buffer by County'!K43,'10m Buffer by County'!G43,'10m Buffer by County'!H43))</f>
        <v>28.514453180984759</v>
      </c>
      <c r="G43" s="13">
        <f>(SUM('10m Buffer by County'!K43,'10m Buffer by County'!G43,'10m Buffer by County'!H43)/'10m Buffer by County'!D43)</f>
        <v>2.5120203375381744E-2</v>
      </c>
      <c r="H43" s="6">
        <f>(SUM('10m Buffer by County'!$E43,'10m Buffer by County'!$I43,'10m Buffer by County'!$J43,'10m Buffer by County'!$M43))</f>
        <v>249.85198400735385</v>
      </c>
      <c r="I43" s="13">
        <f>(SUM('10m Buffer by County'!E43,'10m Buffer by County'!I43,'10m Buffer by County'!J43,'10m Buffer by County'!M43)/'10m Buffer by County'!D43)</f>
        <v>0.22011057382621704</v>
      </c>
      <c r="J43" s="6">
        <f>(SUM('30m Buffer by County'!$F43,'30m Buffer by County'!$N43,'30m Buffer by County'!$O43))</f>
        <v>1960.739437489807</v>
      </c>
      <c r="K43" s="13">
        <f>(SUM('30m Buffer by County'!F43,'30m Buffer by County'!N43,'30m Buffer by County'!O43)/'30m Buffer by County'!D43)</f>
        <v>0.73582110548644419</v>
      </c>
      <c r="L43" s="6">
        <f>(SUM('30m Buffer by County'!$K43,'30m Buffer by County'!$G43,'30m Buffer by County'!$H43))</f>
        <v>72.329658055875413</v>
      </c>
      <c r="M43" s="13">
        <f>(SUM('30m Buffer by County'!K43,'30m Buffer by County'!G43,'30m Buffer by County'!H43)/'30m Buffer by County'!D43)</f>
        <v>2.7143682598778463E-2</v>
      </c>
      <c r="N43" s="6">
        <f>(SUM('30m Buffer by County'!$E43,'30m Buffer by County'!$I43,'30m Buffer by County'!$J43,'30m Buffer by County'!$M43))</f>
        <v>626.36340273693679</v>
      </c>
      <c r="O43" s="13">
        <f>(SUM('30m Buffer by County'!E43,'30m Buffer by County'!I43,'30m Buffer by County'!J43,'30m Buffer by County'!M43)/'30m Buffer by County'!D43)</f>
        <v>0.23505999962350413</v>
      </c>
      <c r="P43" s="13"/>
    </row>
    <row r="44" spans="1:16" x14ac:dyDescent="0.25">
      <c r="A44" s="1" t="s">
        <v>80</v>
      </c>
      <c r="B44" s="1" t="s">
        <v>229</v>
      </c>
      <c r="C44" s="1" t="s">
        <v>243</v>
      </c>
      <c r="D44" s="6">
        <f>(SUM('10m Buffer by County'!F44,'10m Buffer by County'!F44,'10m Buffer by County'!O44))</f>
        <v>4761.5934329331876</v>
      </c>
      <c r="E44" s="13">
        <f>(SUM('10m Buffer by County'!F44,'10m Buffer by County'!N44,'10m Buffer by County'!O44)/'10m Buffer by County'!D44)</f>
        <v>0.80098526767826128</v>
      </c>
      <c r="F44" s="6">
        <f>(SUM('10m Buffer by County'!K44,'10m Buffer by County'!G44,'10m Buffer by County'!H44))</f>
        <v>84.826013254720948</v>
      </c>
      <c r="G44" s="13">
        <f>(SUM('10m Buffer by County'!K44,'10m Buffer by County'!G44,'10m Buffer by County'!H44)/'10m Buffer by County'!D44)</f>
        <v>2.4850970119459189E-2</v>
      </c>
      <c r="H44" s="6">
        <f>(SUM('10m Buffer by County'!$E44,'10m Buffer by County'!$I44,'10m Buffer by County'!$J44,'10m Buffer by County'!$M44))</f>
        <v>583.98709122628406</v>
      </c>
      <c r="I44" s="13">
        <f>(SUM('10m Buffer by County'!E44,'10m Buffer by County'!I44,'10m Buffer by County'!J44,'10m Buffer by County'!M44)/'10m Buffer by County'!D44)</f>
        <v>0.17108720777239381</v>
      </c>
      <c r="J44" s="6">
        <f>(SUM('30m Buffer by County'!$F44,'30m Buffer by County'!$N44,'30m Buffer by County'!$O44))</f>
        <v>6130.7863380497465</v>
      </c>
      <c r="K44" s="13">
        <f>(SUM('30m Buffer by County'!F44,'30m Buffer by County'!N44,'30m Buffer by County'!O44)/'30m Buffer by County'!D44)</f>
        <v>0.77256662351973637</v>
      </c>
      <c r="L44" s="6">
        <f>(SUM('30m Buffer by County'!$K44,'30m Buffer by County'!$G44,'30m Buffer by County'!$H44))</f>
        <v>214.29355104945563</v>
      </c>
      <c r="M44" s="13">
        <f>(SUM('30m Buffer by County'!K44,'30m Buffer by County'!G44,'30m Buffer by County'!H44)/'30m Buffer by County'!D44)</f>
        <v>2.7004047449645248E-2</v>
      </c>
      <c r="N44" s="6">
        <f>(SUM('30m Buffer by County'!$E44,'30m Buffer by County'!$I44,'30m Buffer by County'!$J44,'30m Buffer by County'!$M44))</f>
        <v>1561.9117043831513</v>
      </c>
      <c r="O44" s="13">
        <f>(SUM('30m Buffer by County'!E44,'30m Buffer by County'!I44,'30m Buffer by County'!J44,'30m Buffer by County'!M44)/'30m Buffer by County'!D44)</f>
        <v>0.19682317816267317</v>
      </c>
      <c r="P44" s="13"/>
    </row>
    <row r="45" spans="1:16" x14ac:dyDescent="0.25">
      <c r="A45" s="1" t="s">
        <v>98</v>
      </c>
      <c r="B45" s="1" t="s">
        <v>229</v>
      </c>
      <c r="C45" s="1" t="s">
        <v>244</v>
      </c>
      <c r="D45" s="6">
        <f>(SUM('10m Buffer by County'!F45,'10m Buffer by County'!F45,'10m Buffer by County'!O45))</f>
        <v>41473.238016635114</v>
      </c>
      <c r="E45" s="13">
        <f>(SUM('10m Buffer by County'!F45,'10m Buffer by County'!N45,'10m Buffer by County'!O45)/'10m Buffer by County'!D45)</f>
        <v>0.68280215675130362</v>
      </c>
      <c r="F45" s="6">
        <f>(SUM('10m Buffer by County'!K45,'10m Buffer by County'!G45,'10m Buffer by County'!H45))</f>
        <v>1339.8793138383835</v>
      </c>
      <c r="G45" s="13">
        <f>(SUM('10m Buffer by County'!K45,'10m Buffer by County'!G45,'10m Buffer by County'!H45)/'10m Buffer by County'!D45)</f>
        <v>3.9977360310330792E-2</v>
      </c>
      <c r="H45" s="6">
        <f>(SUM('10m Buffer by County'!$E45,'10m Buffer by County'!$I45,'10m Buffer by County'!$J45,'10m Buffer by County'!$M45))</f>
        <v>9093.8186643471709</v>
      </c>
      <c r="I45" s="13">
        <f>(SUM('10m Buffer by County'!E45,'10m Buffer by County'!I45,'10m Buffer by County'!J45,'10m Buffer by County'!M45)/'10m Buffer by County'!D45)</f>
        <v>0.27132806782422575</v>
      </c>
      <c r="J45" s="6">
        <f>(SUM('30m Buffer by County'!$F45,'30m Buffer by County'!$N45,'30m Buffer by County'!$O45))</f>
        <v>50938.819726899368</v>
      </c>
      <c r="K45" s="13">
        <f>(SUM('30m Buffer by County'!F45,'30m Buffer by County'!N45,'30m Buffer by County'!O45)/'30m Buffer by County'!D45)</f>
        <v>0.65024874295329405</v>
      </c>
      <c r="L45" s="6">
        <f>(SUM('30m Buffer by County'!$K45,'30m Buffer by County'!$G45,'30m Buffer by County'!$H45))</f>
        <v>3456.6281017875585</v>
      </c>
      <c r="M45" s="13">
        <f>(SUM('30m Buffer by County'!K45,'30m Buffer by County'!G45,'30m Buffer by County'!H45)/'30m Buffer by County'!D45)</f>
        <v>4.4124855858359437E-2</v>
      </c>
      <c r="N45" s="6">
        <f>(SUM('30m Buffer by County'!$E45,'30m Buffer by County'!$I45,'30m Buffer by County'!$J45,'30m Buffer by County'!$M45))</f>
        <v>23442.264867082129</v>
      </c>
      <c r="O45" s="13">
        <f>(SUM('30m Buffer by County'!E45,'30m Buffer by County'!I45,'30m Buffer by County'!J45,'30m Buffer by County'!M45)/'30m Buffer by County'!D45)</f>
        <v>0.29924728023780184</v>
      </c>
      <c r="P45" s="13"/>
    </row>
    <row r="46" spans="1:16" x14ac:dyDescent="0.25">
      <c r="A46" s="1" t="s">
        <v>79</v>
      </c>
      <c r="B46" s="1" t="s">
        <v>229</v>
      </c>
      <c r="C46" s="1" t="s">
        <v>245</v>
      </c>
      <c r="D46" s="6">
        <f>(SUM('10m Buffer by County'!F46,'10m Buffer by County'!F46,'10m Buffer by County'!O46))</f>
        <v>16775.107367193326</v>
      </c>
      <c r="E46" s="13">
        <f>(SUM('10m Buffer by County'!F46,'10m Buffer by County'!N46,'10m Buffer by County'!O46)/'10m Buffer by County'!D46)</f>
        <v>0.62032521311703448</v>
      </c>
      <c r="F46" s="6">
        <f>(SUM('10m Buffer by County'!K46,'10m Buffer by County'!G46,'10m Buffer by County'!H46))</f>
        <v>736.90219083437523</v>
      </c>
      <c r="G46" s="13">
        <f>(SUM('10m Buffer by County'!K46,'10m Buffer by County'!G46,'10m Buffer by County'!H46)/'10m Buffer by County'!D46)</f>
        <v>4.8701406602722097E-2</v>
      </c>
      <c r="H46" s="6">
        <f>(SUM('10m Buffer by County'!$E46,'10m Buffer by County'!$I46,'10m Buffer by County'!$J46,'10m Buffer by County'!$M46))</f>
        <v>4892.7971316032672</v>
      </c>
      <c r="I46" s="13">
        <f>(SUM('10m Buffer by County'!E46,'10m Buffer by County'!I46,'10m Buffer by County'!J46,'10m Buffer by County'!M46)/'10m Buffer by County'!D46)</f>
        <v>0.32336191355468485</v>
      </c>
      <c r="J46" s="6">
        <f>(SUM('30m Buffer by County'!$F46,'30m Buffer by County'!$N46,'30m Buffer by County'!$O46))</f>
        <v>20831.20369867008</v>
      </c>
      <c r="K46" s="13">
        <f>(SUM('30m Buffer by County'!F46,'30m Buffer by County'!N46,'30m Buffer by County'!O46)/'30m Buffer by County'!D46)</f>
        <v>0.59233892084293194</v>
      </c>
      <c r="L46" s="6">
        <f>(SUM('30m Buffer by County'!$K46,'30m Buffer by County'!$G46,'30m Buffer by County'!$H46))</f>
        <v>1801.1384134860114</v>
      </c>
      <c r="M46" s="13">
        <f>(SUM('30m Buffer by County'!K46,'30m Buffer by County'!G46,'30m Buffer by County'!H46)/'30m Buffer by County'!D46)</f>
        <v>5.121568583197942E-2</v>
      </c>
      <c r="N46" s="6">
        <f>(SUM('30m Buffer by County'!$E46,'30m Buffer by County'!$I46,'30m Buffer by County'!$J46,'30m Buffer by County'!$M46))</f>
        <v>12265.897016452262</v>
      </c>
      <c r="O46" s="13">
        <f>(SUM('30m Buffer by County'!E46,'30m Buffer by County'!I46,'30m Buffer by County'!J46,'30m Buffer by County'!M46)/'30m Buffer by County'!D46)</f>
        <v>0.34878292714115822</v>
      </c>
      <c r="P46" s="13"/>
    </row>
    <row r="47" spans="1:16" x14ac:dyDescent="0.25">
      <c r="A47" s="1" t="s">
        <v>74</v>
      </c>
      <c r="B47" s="1" t="s">
        <v>229</v>
      </c>
      <c r="C47" s="1" t="s">
        <v>246</v>
      </c>
      <c r="D47" s="6">
        <f>(SUM('10m Buffer by County'!F47,'10m Buffer by County'!F47,'10m Buffer by County'!O47))</f>
        <v>3399.824061123933</v>
      </c>
      <c r="E47" s="13">
        <f>(SUM('10m Buffer by County'!F47,'10m Buffer by County'!N47,'10m Buffer by County'!O47)/'10m Buffer by County'!D47)</f>
        <v>0.83132345807878016</v>
      </c>
      <c r="F47" s="6">
        <f>(SUM('10m Buffer by County'!K47,'10m Buffer by County'!G47,'10m Buffer by County'!H47))</f>
        <v>40.04289745629945</v>
      </c>
      <c r="G47" s="13">
        <f>(SUM('10m Buffer by County'!K47,'10m Buffer by County'!G47,'10m Buffer by County'!H47)/'10m Buffer by County'!D47)</f>
        <v>1.653770229339583E-2</v>
      </c>
      <c r="H47" s="6">
        <f>(SUM('10m Buffer by County'!$E47,'10m Buffer by County'!$I47,'10m Buffer by County'!$J47,'10m Buffer by County'!$M47))</f>
        <v>366.39740440736762</v>
      </c>
      <c r="I47" s="13">
        <f>(SUM('10m Buffer by County'!E47,'10m Buffer by County'!I47,'10m Buffer by County'!J47,'10m Buffer by County'!M47)/'10m Buffer by County'!D47)</f>
        <v>0.15132199666057777</v>
      </c>
      <c r="J47" s="6">
        <f>(SUM('30m Buffer by County'!$F47,'30m Buffer by County'!$N47,'30m Buffer by County'!$O47))</f>
        <v>4563.7427536410942</v>
      </c>
      <c r="K47" s="13">
        <f>(SUM('30m Buffer by County'!F47,'30m Buffer by County'!N47,'30m Buffer by County'!O47)/'30m Buffer by County'!D47)</f>
        <v>0.81515959383673775</v>
      </c>
      <c r="L47" s="6">
        <f>(SUM('30m Buffer by County'!$K47,'30m Buffer by County'!$G47,'30m Buffer by County'!$H47))</f>
        <v>102.45721374102391</v>
      </c>
      <c r="M47" s="13">
        <f>(SUM('30m Buffer by County'!K47,'30m Buffer by County'!G47,'30m Buffer by County'!H47)/'30m Buffer by County'!D47)</f>
        <v>1.8300545242639469E-2</v>
      </c>
      <c r="N47" s="6">
        <f>(SUM('30m Buffer by County'!$E47,'30m Buffer by County'!$I47,'30m Buffer by County'!$J47,'30m Buffer by County'!$M47))</f>
        <v>926.22403542499615</v>
      </c>
      <c r="O47" s="13">
        <f>(SUM('30m Buffer by County'!E47,'30m Buffer by County'!I47,'30m Buffer by County'!J47,'30m Buffer by County'!M47)/'30m Buffer by County'!D47)</f>
        <v>0.16543886219627202</v>
      </c>
      <c r="P47" s="13"/>
    </row>
    <row r="48" spans="1:16" x14ac:dyDescent="0.25">
      <c r="A48" s="1" t="s">
        <v>96</v>
      </c>
      <c r="B48" s="1" t="s">
        <v>229</v>
      </c>
      <c r="C48" s="1" t="s">
        <v>247</v>
      </c>
      <c r="D48" s="6">
        <f>(SUM('10m Buffer by County'!F48,'10m Buffer by County'!F48,'10m Buffer by County'!O48))</f>
        <v>433.88775495075191</v>
      </c>
      <c r="E48" s="13">
        <f>(SUM('10m Buffer by County'!F48,'10m Buffer by County'!N48,'10m Buffer by County'!O48)/'10m Buffer by County'!D48)</f>
        <v>0.74329386168524769</v>
      </c>
      <c r="F48" s="6">
        <f>(SUM('10m Buffer by County'!K48,'10m Buffer by County'!G48,'10m Buffer by County'!H48))</f>
        <v>5.7872029178177646</v>
      </c>
      <c r="G48" s="13">
        <f>(SUM('10m Buffer by County'!K48,'10m Buffer by County'!G48,'10m Buffer by County'!H48)/'10m Buffer by County'!D48)</f>
        <v>1.6227489727901997E-2</v>
      </c>
      <c r="H48" s="6">
        <f>(SUM('10m Buffer by County'!$E48,'10m Buffer by County'!$I48,'10m Buffer by County'!$J48,'10m Buffer by County'!$M48))</f>
        <v>84.890754807430952</v>
      </c>
      <c r="I48" s="13">
        <f>(SUM('10m Buffer by County'!E48,'10m Buffer by County'!I48,'10m Buffer by County'!J48,'10m Buffer by County'!M48)/'10m Buffer by County'!D48)</f>
        <v>0.23803621044462772</v>
      </c>
      <c r="J48" s="6">
        <f>(SUM('30m Buffer by County'!$F48,'30m Buffer by County'!$N48,'30m Buffer by County'!$O48))</f>
        <v>581.36950623446319</v>
      </c>
      <c r="K48" s="13">
        <f>(SUM('30m Buffer by County'!F48,'30m Buffer by County'!N48,'30m Buffer by County'!O48)/'30m Buffer by County'!D48)</f>
        <v>0.71067418445526243</v>
      </c>
      <c r="L48" s="6">
        <f>(SUM('30m Buffer by County'!$K48,'30m Buffer by County'!$G48,'30m Buffer by County'!$H48))</f>
        <v>16.925468140731333</v>
      </c>
      <c r="M48" s="13">
        <f>(SUM('30m Buffer by County'!K48,'30m Buffer by County'!G48,'30m Buffer by County'!H48)/'30m Buffer by County'!D48)</f>
        <v>2.0689928072331231E-2</v>
      </c>
      <c r="N48" s="6">
        <f>(SUM('30m Buffer by County'!$E48,'30m Buffer by County'!$I48,'30m Buffer by County'!$J48,'30m Buffer by County'!$M48))</f>
        <v>217.28500615291853</v>
      </c>
      <c r="O48" s="13">
        <f>(SUM('30m Buffer by County'!E48,'30m Buffer by County'!I48,'30m Buffer by County'!J48,'30m Buffer by County'!M48)/'30m Buffer by County'!D48)</f>
        <v>0.26561221888339936</v>
      </c>
      <c r="P48" s="13"/>
    </row>
    <row r="49" spans="1:16" x14ac:dyDescent="0.25">
      <c r="A49" s="1" t="s">
        <v>5</v>
      </c>
      <c r="B49" s="1" t="s">
        <v>248</v>
      </c>
      <c r="C49" s="1" t="s">
        <v>249</v>
      </c>
      <c r="D49" s="6">
        <f>(SUM('10m Buffer by County'!F49,'10m Buffer by County'!F49,'10m Buffer by County'!O49))</f>
        <v>12057.800368680902</v>
      </c>
      <c r="E49" s="13">
        <f>(SUM('10m Buffer by County'!F49,'10m Buffer by County'!N49,'10m Buffer by County'!O49)/'10m Buffer by County'!D49)</f>
        <v>0.67056203963267513</v>
      </c>
      <c r="F49" s="6">
        <f>(SUM('10m Buffer by County'!K49,'10m Buffer by County'!G49,'10m Buffer by County'!H49))</f>
        <v>574.59857766268169</v>
      </c>
      <c r="G49" s="13">
        <f>(SUM('10m Buffer by County'!K49,'10m Buffer by County'!G49,'10m Buffer by County'!H49)/'10m Buffer by County'!D49)</f>
        <v>3.4095657165888603E-2</v>
      </c>
      <c r="H49" s="6">
        <f>(SUM('10m Buffer by County'!$E49,'10m Buffer by County'!$I49,'10m Buffer by County'!$J49,'10m Buffer by County'!$M49))</f>
        <v>4848.3955461765418</v>
      </c>
      <c r="I49" s="13">
        <f>(SUM('10m Buffer by County'!E49,'10m Buffer by County'!I49,'10m Buffer by County'!J49,'10m Buffer by County'!M49)/'10m Buffer by County'!D49)</f>
        <v>0.28769516454337873</v>
      </c>
      <c r="J49" s="6">
        <f>(SUM('30m Buffer by County'!$F49,'30m Buffer by County'!$N49,'30m Buffer by County'!$O49))</f>
        <v>22759.164142075584</v>
      </c>
      <c r="K49" s="13">
        <f>(SUM('30m Buffer by County'!F49,'30m Buffer by County'!N49,'30m Buffer by County'!O49)/'30m Buffer by County'!D49)</f>
        <v>0.5872569961402786</v>
      </c>
      <c r="L49" s="6">
        <f>(SUM('30m Buffer by County'!$K49,'30m Buffer by County'!$G49,'30m Buffer by County'!$H49))</f>
        <v>1541.0281057412412</v>
      </c>
      <c r="M49" s="13">
        <f>(SUM('30m Buffer by County'!K49,'30m Buffer by County'!G49,'30m Buffer by County'!H49)/'30m Buffer by County'!D49)</f>
        <v>3.9763302847852872E-2</v>
      </c>
      <c r="N49" s="6">
        <f>(SUM('30m Buffer by County'!$E49,'30m Buffer by County'!$I49,'30m Buffer by County'!$J49,'30m Buffer by County'!$M49))</f>
        <v>14121.176912470408</v>
      </c>
      <c r="O49" s="13">
        <f>(SUM('30m Buffer by County'!E49,'30m Buffer by County'!I49,'30m Buffer by County'!J49,'30m Buffer by County'!M49)/'30m Buffer by County'!D49)</f>
        <v>0.36437014487064306</v>
      </c>
      <c r="P49" s="13"/>
    </row>
    <row r="50" spans="1:16" x14ac:dyDescent="0.25">
      <c r="A50" s="1" t="s">
        <v>10</v>
      </c>
      <c r="B50" s="1" t="s">
        <v>248</v>
      </c>
      <c r="C50" s="1" t="s">
        <v>250</v>
      </c>
      <c r="D50" s="6">
        <f>(SUM('10m Buffer by County'!F50,'10m Buffer by County'!F50,'10m Buffer by County'!O50))</f>
        <v>41825.617886460117</v>
      </c>
      <c r="E50" s="13">
        <f>(SUM('10m Buffer by County'!F50,'10m Buffer by County'!N50,'10m Buffer by County'!O50)/'10m Buffer by County'!D50)</f>
        <v>0.63193686963452222</v>
      </c>
      <c r="F50" s="6">
        <f>(SUM('10m Buffer by County'!K50,'10m Buffer by County'!G50,'10m Buffer by County'!H50))</f>
        <v>1279.9392615509307</v>
      </c>
      <c r="G50" s="13">
        <f>(SUM('10m Buffer by County'!K50,'10m Buffer by County'!G50,'10m Buffer by County'!H50)/'10m Buffer by County'!D50)</f>
        <v>3.8322683052962422E-2</v>
      </c>
      <c r="H50" s="6">
        <f>(SUM('10m Buffer by County'!$E50,'10m Buffer by County'!$I50,'10m Buffer by County'!$J50,'10m Buffer by County'!$M50))</f>
        <v>10661.061415517215</v>
      </c>
      <c r="I50" s="13">
        <f>(SUM('10m Buffer by County'!E50,'10m Buffer by County'!I50,'10m Buffer by County'!J50,'10m Buffer by County'!M50)/'10m Buffer by County'!D50)</f>
        <v>0.31920301994640854</v>
      </c>
      <c r="J50" s="6">
        <f>(SUM('30m Buffer by County'!$F50,'30m Buffer by County'!$N50,'30m Buffer by County'!$O50))</f>
        <v>46879.625685099061</v>
      </c>
      <c r="K50" s="13">
        <f>(SUM('30m Buffer by County'!F50,'30m Buffer by County'!N50,'30m Buffer by County'!O50)/'30m Buffer by County'!D50)</f>
        <v>0.61030103097437105</v>
      </c>
      <c r="L50" s="6">
        <f>(SUM('30m Buffer by County'!$K50,'30m Buffer by County'!$G50,'30m Buffer by County'!$H50))</f>
        <v>3117.9751708732201</v>
      </c>
      <c r="M50" s="13">
        <f>(SUM('30m Buffer by County'!K50,'30m Buffer by County'!G50,'30m Buffer by County'!H50)/'30m Buffer by County'!D50)</f>
        <v>4.0591268243450697E-2</v>
      </c>
      <c r="N50" s="6">
        <f>(SUM('30m Buffer by County'!$E50,'30m Buffer by County'!$I50,'30m Buffer by County'!$J50,'30m Buffer by County'!$M50))</f>
        <v>26035.244115190544</v>
      </c>
      <c r="O50" s="13">
        <f>(SUM('30m Buffer by County'!E50,'30m Buffer by County'!I50,'30m Buffer by County'!J50,'30m Buffer by County'!M50)/'30m Buffer by County'!D50)</f>
        <v>0.33893906132916773</v>
      </c>
      <c r="P50" s="13"/>
    </row>
    <row r="51" spans="1:16" x14ac:dyDescent="0.25">
      <c r="A51" s="1" t="s">
        <v>18</v>
      </c>
      <c r="B51" s="1" t="s">
        <v>248</v>
      </c>
      <c r="C51" s="1" t="s">
        <v>251</v>
      </c>
      <c r="D51" s="6">
        <f>(SUM('10m Buffer by County'!F51,'10m Buffer by County'!F51,'10m Buffer by County'!O51))</f>
        <v>2942.1198163514428</v>
      </c>
      <c r="E51" s="13">
        <f>(SUM('10m Buffer by County'!F51,'10m Buffer by County'!N51,'10m Buffer by County'!O51)/'10m Buffer by County'!D51)</f>
        <v>0.59078927151639526</v>
      </c>
      <c r="F51" s="6">
        <f>(SUM('10m Buffer by County'!K51,'10m Buffer by County'!G51,'10m Buffer by County'!H51))</f>
        <v>114.63406196409068</v>
      </c>
      <c r="G51" s="13">
        <f>(SUM('10m Buffer by County'!K51,'10m Buffer by County'!G51,'10m Buffer by County'!H51)/'10m Buffer by County'!D51)</f>
        <v>4.0964553336005974E-2</v>
      </c>
      <c r="H51" s="6">
        <f>(SUM('10m Buffer by County'!$E51,'10m Buffer by County'!$I51,'10m Buffer by County'!$J51,'10m Buffer by County'!$M51))</f>
        <v>975.97248236904647</v>
      </c>
      <c r="I51" s="13">
        <f>(SUM('10m Buffer by County'!E51,'10m Buffer by County'!I51,'10m Buffer by County'!J51,'10m Buffer by County'!M51)/'10m Buffer by County'!D51)</f>
        <v>0.34876437355072393</v>
      </c>
      <c r="J51" s="6">
        <f>(SUM('30m Buffer by County'!$F51,'30m Buffer by County'!$N51,'30m Buffer by County'!$O51))</f>
        <v>3393.8972437890116</v>
      </c>
      <c r="K51" s="13">
        <f>(SUM('30m Buffer by County'!F51,'30m Buffer by County'!N51,'30m Buffer by County'!O51)/'30m Buffer by County'!D51)</f>
        <v>0.53092223793878901</v>
      </c>
      <c r="L51" s="6">
        <f>(SUM('30m Buffer by County'!$K51,'30m Buffer by County'!$G51,'30m Buffer by County'!$H51))</f>
        <v>307.21893023232826</v>
      </c>
      <c r="M51" s="13">
        <f>(SUM('30m Buffer by County'!K51,'30m Buffer by County'!G51,'30m Buffer by County'!H51)/'30m Buffer by County'!D51)</f>
        <v>4.8059605303197105E-2</v>
      </c>
      <c r="N51" s="6">
        <f>(SUM('30m Buffer by County'!$E51,'30m Buffer by County'!$I51,'30m Buffer by County'!$J51,'30m Buffer by County'!$M51))</f>
        <v>2566.1636429231553</v>
      </c>
      <c r="O51" s="13">
        <f>(SUM('30m Buffer by County'!E51,'30m Buffer by County'!I51,'30m Buffer by County'!J51,'30m Buffer by County'!M51)/'30m Buffer by County'!D51)</f>
        <v>0.40143623874035461</v>
      </c>
      <c r="P51" s="13"/>
    </row>
    <row r="52" spans="1:16" x14ac:dyDescent="0.25">
      <c r="A52" s="1" t="s">
        <v>35</v>
      </c>
      <c r="B52" s="1" t="s">
        <v>248</v>
      </c>
      <c r="C52" s="1" t="s">
        <v>252</v>
      </c>
      <c r="D52" s="6">
        <f>(SUM('10m Buffer by County'!F52,'10m Buffer by County'!F52,'10m Buffer by County'!O52))</f>
        <v>19038.815031901275</v>
      </c>
      <c r="E52" s="13">
        <f>(SUM('10m Buffer by County'!F52,'10m Buffer by County'!N52,'10m Buffer by County'!O52)/'10m Buffer by County'!D52)</f>
        <v>0.57313471863250109</v>
      </c>
      <c r="F52" s="6">
        <f>(SUM('10m Buffer by County'!K52,'10m Buffer by County'!G52,'10m Buffer by County'!H52))</f>
        <v>1347.1528543117379</v>
      </c>
      <c r="G52" s="13">
        <f>(SUM('10m Buffer by County'!K52,'10m Buffer by County'!G52,'10m Buffer by County'!H52)/'10m Buffer by County'!D52)</f>
        <v>7.9639178683842585E-2</v>
      </c>
      <c r="H52" s="6">
        <f>(SUM('10m Buffer by County'!$E52,'10m Buffer by County'!$I52,'10m Buffer by County'!$J52,'10m Buffer by County'!$M52))</f>
        <v>5270.3552878033834</v>
      </c>
      <c r="I52" s="13">
        <f>(SUM('10m Buffer by County'!E52,'10m Buffer by County'!I52,'10m Buffer by County'!J52,'10m Buffer by County'!M52)/'10m Buffer by County'!D52)</f>
        <v>0.31156580721283272</v>
      </c>
      <c r="J52" s="6">
        <f>(SUM('30m Buffer by County'!$F52,'30m Buffer by County'!$N52,'30m Buffer by County'!$O52))</f>
        <v>21536.9207237216</v>
      </c>
      <c r="K52" s="13">
        <f>(SUM('30m Buffer by County'!F52,'30m Buffer by County'!N52,'30m Buffer by County'!O52)/'30m Buffer by County'!D52)</f>
        <v>0.55655826164203559</v>
      </c>
      <c r="L52" s="6">
        <f>(SUM('30m Buffer by County'!$K52,'30m Buffer by County'!$G52,'30m Buffer by County'!$H52))</f>
        <v>3150.5013763757579</v>
      </c>
      <c r="M52" s="13">
        <f>(SUM('30m Buffer by County'!K52,'30m Buffer by County'!G52,'30m Buffer by County'!H52)/'30m Buffer by County'!D52)</f>
        <v>8.1415425716139078E-2</v>
      </c>
      <c r="N52" s="6">
        <f>(SUM('30m Buffer by County'!$E52,'30m Buffer by County'!$I52,'30m Buffer by County'!$J52,'30m Buffer by County'!$M52))</f>
        <v>12757.79023736922</v>
      </c>
      <c r="O52" s="13">
        <f>(SUM('30m Buffer by County'!E52,'30m Buffer by County'!I52,'30m Buffer by County'!J52,'30m Buffer by County'!M52)/'30m Buffer by County'!D52)</f>
        <v>0.32968750026939692</v>
      </c>
      <c r="P52" s="13"/>
    </row>
    <row r="53" spans="1:16" x14ac:dyDescent="0.25">
      <c r="A53" s="1" t="s">
        <v>34</v>
      </c>
      <c r="B53" s="1" t="s">
        <v>248</v>
      </c>
      <c r="C53" s="1" t="s">
        <v>253</v>
      </c>
      <c r="D53" s="6">
        <f>(SUM('10m Buffer by County'!F53,'10m Buffer by County'!F53,'10m Buffer by County'!O53))</f>
        <v>41955.31399653064</v>
      </c>
      <c r="E53" s="13">
        <f>(SUM('10m Buffer by County'!F53,'10m Buffer by County'!N53,'10m Buffer by County'!O53)/'10m Buffer by County'!D53)</f>
        <v>0.68755075103321261</v>
      </c>
      <c r="F53" s="6">
        <f>(SUM('10m Buffer by County'!K53,'10m Buffer by County'!G53,'10m Buffer by County'!H53))</f>
        <v>953.66407535719054</v>
      </c>
      <c r="G53" s="13">
        <f>(SUM('10m Buffer by County'!K53,'10m Buffer by County'!G53,'10m Buffer by County'!H53)/'10m Buffer by County'!D53)</f>
        <v>2.809495665773952E-2</v>
      </c>
      <c r="H53" s="6">
        <f>(SUM('10m Buffer by County'!$E53,'10m Buffer by County'!$I53,'10m Buffer by County'!$J53,'10m Buffer by County'!$M53))</f>
        <v>9298.8858028199629</v>
      </c>
      <c r="I53" s="13">
        <f>(SUM('10m Buffer by County'!E53,'10m Buffer by County'!I53,'10m Buffer by County'!J53,'10m Buffer by County'!M53)/'10m Buffer by County'!D53)</f>
        <v>0.27394530248782367</v>
      </c>
      <c r="J53" s="6">
        <f>(SUM('30m Buffer by County'!$F53,'30m Buffer by County'!$N53,'30m Buffer by County'!$O53))</f>
        <v>50123.940536613576</v>
      </c>
      <c r="K53" s="13">
        <f>(SUM('30m Buffer by County'!F53,'30m Buffer by County'!N53,'30m Buffer by County'!O53)/'30m Buffer by County'!D53)</f>
        <v>0.63945022012366692</v>
      </c>
      <c r="L53" s="6">
        <f>(SUM('30m Buffer by County'!$K53,'30m Buffer by County'!$G53,'30m Buffer by County'!$H53))</f>
        <v>2423.8775247970034</v>
      </c>
      <c r="M53" s="13">
        <f>(SUM('30m Buffer by County'!K53,'30m Buffer by County'!G53,'30m Buffer by County'!H53)/'30m Buffer by County'!D53)</f>
        <v>3.0922329732876362E-2</v>
      </c>
      <c r="N53" s="6">
        <f>(SUM('30m Buffer by County'!$E53,'30m Buffer by County'!$I53,'30m Buffer by County'!$J53,'30m Buffer by County'!$M53))</f>
        <v>25082.753048042185</v>
      </c>
      <c r="O53" s="13">
        <f>(SUM('30m Buffer by County'!E53,'30m Buffer by County'!I53,'30m Buffer by County'!J53,'30m Buffer by County'!M53)/'30m Buffer by County'!D53)</f>
        <v>0.31999024390674485</v>
      </c>
      <c r="P53" s="13"/>
    </row>
    <row r="54" spans="1:16" x14ac:dyDescent="0.25">
      <c r="A54" s="1" t="s">
        <v>4</v>
      </c>
      <c r="B54" s="1" t="s">
        <v>248</v>
      </c>
      <c r="C54" s="1" t="s">
        <v>254</v>
      </c>
      <c r="D54" s="6">
        <f>(SUM('10m Buffer by County'!F54,'10m Buffer by County'!F54,'10m Buffer by County'!O54))</f>
        <v>13410.474046544727</v>
      </c>
      <c r="E54" s="13">
        <f>(SUM('10m Buffer by County'!F54,'10m Buffer by County'!N54,'10m Buffer by County'!O54)/'10m Buffer by County'!D54)</f>
        <v>0.80574219714510487</v>
      </c>
      <c r="F54" s="6">
        <f>(SUM('10m Buffer by County'!K54,'10m Buffer by County'!G54,'10m Buffer by County'!H54))</f>
        <v>197.90281848148936</v>
      </c>
      <c r="G54" s="13">
        <f>(SUM('10m Buffer by County'!K54,'10m Buffer by County'!G54,'10m Buffer by County'!H54)/'10m Buffer by County'!D54)</f>
        <v>2.2758690869666819E-2</v>
      </c>
      <c r="H54" s="6">
        <f>(SUM('10m Buffer by County'!$E54,'10m Buffer by County'!$I54,'10m Buffer by County'!$J54,'10m Buffer by County'!$M54))</f>
        <v>1373.4552220734099</v>
      </c>
      <c r="I54" s="13">
        <f>(SUM('10m Buffer by County'!E54,'10m Buffer by County'!I54,'10m Buffer by County'!J54,'10m Buffer by County'!M54)/'10m Buffer by County'!D54)</f>
        <v>0.15794642573734752</v>
      </c>
      <c r="J54" s="6">
        <f>(SUM('30m Buffer by County'!$F54,'30m Buffer by County'!$N54,'30m Buffer by County'!$O54))</f>
        <v>15394.875780234552</v>
      </c>
      <c r="K54" s="13">
        <f>(SUM('30m Buffer by County'!F54,'30m Buffer by County'!N54,'30m Buffer by County'!O54)/'30m Buffer by County'!D54)</f>
        <v>0.7761845793381279</v>
      </c>
      <c r="L54" s="6">
        <f>(SUM('30m Buffer by County'!$K54,'30m Buffer by County'!$G54,'30m Buffer by County'!$H54))</f>
        <v>535.9782646298612</v>
      </c>
      <c r="M54" s="13">
        <f>(SUM('30m Buffer by County'!K54,'30m Buffer by County'!G54,'30m Buffer by County'!H54)/'30m Buffer by County'!D54)</f>
        <v>2.7023151716510325E-2</v>
      </c>
      <c r="N54" s="6">
        <f>(SUM('30m Buffer by County'!$E54,'30m Buffer by County'!$I54,'30m Buffer by County'!$J54,'30m Buffer by County'!$M54))</f>
        <v>3636.6941282871167</v>
      </c>
      <c r="O54" s="13">
        <f>(SUM('30m Buffer by County'!E54,'30m Buffer by County'!I54,'30m Buffer by County'!J54,'30m Buffer by County'!M54)/'30m Buffer by County'!D54)</f>
        <v>0.18335619867554193</v>
      </c>
      <c r="P54" s="13"/>
    </row>
    <row r="55" spans="1:16" x14ac:dyDescent="0.25">
      <c r="A55" s="1" t="s">
        <v>45</v>
      </c>
      <c r="B55" s="1" t="s">
        <v>248</v>
      </c>
      <c r="C55" s="1" t="s">
        <v>255</v>
      </c>
      <c r="D55" s="6">
        <f>(SUM('10m Buffer by County'!F55,'10m Buffer by County'!F55,'10m Buffer by County'!O55))</f>
        <v>20633.19091839105</v>
      </c>
      <c r="E55" s="13">
        <f>(SUM('10m Buffer by County'!F55,'10m Buffer by County'!N55,'10m Buffer by County'!O55)/'10m Buffer by County'!D55)</f>
        <v>0.89025415312759149</v>
      </c>
      <c r="F55" s="6">
        <f>(SUM('10m Buffer by County'!K55,'10m Buffer by County'!G55,'10m Buffer by County'!H55))</f>
        <v>218.64902665276287</v>
      </c>
      <c r="G55" s="13">
        <f>(SUM('10m Buffer by County'!K55,'10m Buffer by County'!G55,'10m Buffer by County'!H55)/'10m Buffer by County'!D55)</f>
        <v>1.8601432107743256E-2</v>
      </c>
      <c r="H55" s="6">
        <f>(SUM('10m Buffer by County'!$E55,'10m Buffer by County'!$I55,'10m Buffer by County'!$J55,'10m Buffer by County'!$M55))</f>
        <v>944.34821071151464</v>
      </c>
      <c r="I55" s="13">
        <f>(SUM('10m Buffer by County'!E55,'10m Buffer by County'!I55,'10m Buffer by County'!J55,'10m Buffer by County'!M55)/'10m Buffer by County'!D55)</f>
        <v>8.033984599216186E-2</v>
      </c>
      <c r="J55" s="6">
        <f>(SUM('30m Buffer by County'!$F55,'30m Buffer by County'!$N55,'30m Buffer by County'!$O55))</f>
        <v>24105.026613226055</v>
      </c>
      <c r="K55" s="13">
        <f>(SUM('30m Buffer by County'!F55,'30m Buffer by County'!N55,'30m Buffer by County'!O55)/'30m Buffer by County'!D55)</f>
        <v>0.88287746592904981</v>
      </c>
      <c r="L55" s="6">
        <f>(SUM('30m Buffer by County'!$K55,'30m Buffer by County'!$G55,'30m Buffer by County'!$H55))</f>
        <v>544.62002639083141</v>
      </c>
      <c r="M55" s="13">
        <f>(SUM('30m Buffer by County'!K55,'30m Buffer by County'!G55,'30m Buffer by County'!H55)/'30m Buffer by County'!D55)</f>
        <v>1.9947405846477015E-2</v>
      </c>
      <c r="N55" s="6">
        <f>(SUM('30m Buffer by County'!$E55,'30m Buffer by County'!$I55,'30m Buffer by County'!$J55,'30m Buffer by County'!$M55))</f>
        <v>2326.2452864690154</v>
      </c>
      <c r="O55" s="13">
        <f>(SUM('30m Buffer by County'!E55,'30m Buffer by County'!I55,'30m Buffer by County'!J55,'30m Buffer by County'!M55)/'30m Buffer by County'!D55)</f>
        <v>8.5201712348256783E-2</v>
      </c>
      <c r="P55" s="13"/>
    </row>
    <row r="56" spans="1:16" x14ac:dyDescent="0.25">
      <c r="A56" s="1" t="s">
        <v>48</v>
      </c>
      <c r="B56" s="1" t="s">
        <v>248</v>
      </c>
      <c r="C56" s="1" t="s">
        <v>256</v>
      </c>
      <c r="D56" s="6">
        <f>(SUM('10m Buffer by County'!F56,'10m Buffer by County'!F56,'10m Buffer by County'!O56))</f>
        <v>44346.581794280006</v>
      </c>
      <c r="E56" s="13">
        <f>(SUM('10m Buffer by County'!F56,'10m Buffer by County'!N56,'10m Buffer by County'!O56)/'10m Buffer by County'!D56)</f>
        <v>0.73919424944995094</v>
      </c>
      <c r="F56" s="6">
        <f>(SUM('10m Buffer by County'!K56,'10m Buffer by County'!G56,'10m Buffer by County'!H56))</f>
        <v>1304.8336240937417</v>
      </c>
      <c r="G56" s="13">
        <f>(SUM('10m Buffer by County'!K56,'10m Buffer by County'!G56,'10m Buffer by County'!H56)/'10m Buffer by County'!D56)</f>
        <v>4.2052480430089037E-2</v>
      </c>
      <c r="H56" s="6">
        <f>(SUM('10m Buffer by County'!$E56,'10m Buffer by County'!$I56,'10m Buffer by County'!$J56,'10m Buffer by County'!$M56))</f>
        <v>8761.4169998467951</v>
      </c>
      <c r="I56" s="13">
        <f>(SUM('10m Buffer by County'!E56,'10m Buffer by County'!I56,'10m Buffer by County'!J56,'10m Buffer by County'!M56)/'10m Buffer by County'!D56)</f>
        <v>0.28236497751336104</v>
      </c>
      <c r="J56" s="6">
        <f>(SUM('30m Buffer by County'!$F56,'30m Buffer by County'!$N56,'30m Buffer by County'!$O56))</f>
        <v>52231.880025501247</v>
      </c>
      <c r="K56" s="13">
        <f>(SUM('30m Buffer by County'!F56,'30m Buffer by County'!N56,'30m Buffer by County'!O56)/'30m Buffer by County'!D56)</f>
        <v>0.73232010815445325</v>
      </c>
      <c r="L56" s="6">
        <f>(SUM('30m Buffer by County'!$K56,'30m Buffer by County'!$G56,'30m Buffer by County'!$H56))</f>
        <v>2987.6714292068418</v>
      </c>
      <c r="M56" s="13">
        <f>(SUM('30m Buffer by County'!K56,'30m Buffer by County'!G56,'30m Buffer by County'!H56)/'30m Buffer by County'!D56)</f>
        <v>4.1888820833148398E-2</v>
      </c>
      <c r="N56" s="6">
        <f>(SUM('30m Buffer by County'!$E56,'30m Buffer by County'!$I56,'30m Buffer by County'!$J56,'30m Buffer by County'!$M56))</f>
        <v>20745.927459808347</v>
      </c>
      <c r="O56" s="13" t="e">
        <f>(SUM('30m Buffer by County'!#REF!,'30m Buffer by County'!I56,'30m Buffer by County'!J56,'30m Buffer by County'!M56)/'30m Buffer by County'!D56)</f>
        <v>#REF!</v>
      </c>
      <c r="P56" s="13"/>
    </row>
    <row r="57" spans="1:16" x14ac:dyDescent="0.25">
      <c r="A57" s="1" t="s">
        <v>30</v>
      </c>
      <c r="B57" s="1" t="s">
        <v>248</v>
      </c>
      <c r="C57" s="1" t="s">
        <v>257</v>
      </c>
      <c r="D57" s="6">
        <f>(SUM('10m Buffer by County'!F57,'10m Buffer by County'!F57,'10m Buffer by County'!O57))</f>
        <v>5116.8016684540607</v>
      </c>
      <c r="E57" s="13">
        <f>(SUM('10m Buffer by County'!F57,'10m Buffer by County'!N57,'10m Buffer by County'!O57)/'10m Buffer by County'!D57)</f>
        <v>0.62653154071819661</v>
      </c>
      <c r="F57" s="6">
        <f>(SUM('10m Buffer by County'!K57,'10m Buffer by County'!G57,'10m Buffer by County'!H57))</f>
        <v>108.27159822677334</v>
      </c>
      <c r="G57" s="13">
        <f>(SUM('10m Buffer by County'!K57,'10m Buffer by County'!G57,'10m Buffer by County'!H57)/'10m Buffer by County'!D57)</f>
        <v>2.4726089263349217E-2</v>
      </c>
      <c r="H57" s="6">
        <f>(SUM('10m Buffer by County'!$E57,'10m Buffer by County'!$I57,'10m Buffer by County'!$J57,'10m Buffer by County'!$M57))</f>
        <v>1446.3497625319383</v>
      </c>
      <c r="I57" s="13">
        <f>(SUM('10m Buffer by County'!E57,'10m Buffer by County'!I57,'10m Buffer by County'!J57,'10m Buffer by County'!M57)/'10m Buffer by County'!D57)</f>
        <v>0.33030428958372299</v>
      </c>
      <c r="J57" s="6">
        <f>(SUM('30m Buffer by County'!$F57,'30m Buffer by County'!$N57,'30m Buffer by County'!$O57))</f>
        <v>5743.4541842317258</v>
      </c>
      <c r="K57" s="13">
        <f>(SUM('30m Buffer by County'!F57,'30m Buffer by County'!N57,'30m Buffer by County'!O57)/'30m Buffer by County'!D57)</f>
        <v>0.56908204999896062</v>
      </c>
      <c r="L57" s="6">
        <f>(SUM('30m Buffer by County'!$K57,'30m Buffer by County'!$G57,'30m Buffer by County'!$H57))</f>
        <v>283.26529704511643</v>
      </c>
      <c r="M57" s="13">
        <f>(SUM('30m Buffer by County'!K57,'30m Buffer by County'!G57,'30m Buffer by County'!H57)/'30m Buffer by County'!D57)</f>
        <v>2.8066942081398791E-2</v>
      </c>
      <c r="N57" s="6">
        <f>(SUM('30m Buffer by County'!$E57,'30m Buffer by County'!$I57,'30m Buffer by County'!$J57,'30m Buffer by County'!$M57))</f>
        <v>3870.0735879175459</v>
      </c>
      <c r="O57" s="13">
        <f>(SUM('30m Buffer by County'!E56,'30m Buffer by County'!I57,'30m Buffer by County'!J57,'30m Buffer by County'!M57)/'30m Buffer by County'!D57)</f>
        <v>0.91406009501433638</v>
      </c>
      <c r="P57" s="13"/>
    </row>
    <row r="58" spans="1:16" x14ac:dyDescent="0.25">
      <c r="A58" s="1" t="s">
        <v>15</v>
      </c>
      <c r="B58" s="1" t="s">
        <v>248</v>
      </c>
      <c r="C58" s="1" t="s">
        <v>258</v>
      </c>
      <c r="D58" s="6">
        <f>(SUM('10m Buffer by County'!F58,'10m Buffer by County'!F58,'10m Buffer by County'!O58))</f>
        <v>50955.001408499433</v>
      </c>
      <c r="E58" s="13">
        <f>(SUM('10m Buffer by County'!F58,'10m Buffer by County'!N58,'10m Buffer by County'!O58)/'10m Buffer by County'!D58)</f>
        <v>0.82671221033920494</v>
      </c>
      <c r="F58" s="6">
        <f>(SUM('10m Buffer by County'!K58,'10m Buffer by County'!G58,'10m Buffer by County'!H58))</f>
        <v>717.07298992305141</v>
      </c>
      <c r="G58" s="13">
        <f>(SUM('10m Buffer by County'!K58,'10m Buffer by County'!G58,'10m Buffer by County'!H58)/'10m Buffer by County'!D58)</f>
        <v>2.2529356058525459E-2</v>
      </c>
      <c r="H58" s="6">
        <f>(SUM('10m Buffer by County'!$E58,'10m Buffer by County'!$I58,'10m Buffer by County'!$J58,'10m Buffer by County'!$M58))</f>
        <v>4178.9597366847383</v>
      </c>
      <c r="I58" s="13">
        <f>(SUM('10m Buffer by County'!E58,'10m Buffer by County'!I58,'10m Buffer by County'!J58,'10m Buffer by County'!M58)/'10m Buffer by County'!D58)</f>
        <v>0.13129663672329278</v>
      </c>
      <c r="J58" s="6">
        <f>(SUM('30m Buffer by County'!$F58,'30m Buffer by County'!$N58,'30m Buffer by County'!$O58))</f>
        <v>60046.235599946624</v>
      </c>
      <c r="K58" s="13">
        <f>(SUM('30m Buffer by County'!F58,'30m Buffer by County'!N58,'30m Buffer by County'!O58)/'30m Buffer by County'!D58)</f>
        <v>0.81076153660907091</v>
      </c>
      <c r="L58" s="6">
        <f>(SUM('30m Buffer by County'!$K58,'30m Buffer by County'!$G58,'30m Buffer by County'!$H58))</f>
        <v>1895.0551785829011</v>
      </c>
      <c r="M58" s="13">
        <f>(SUM('30m Buffer by County'!K58,'30m Buffer by County'!G58,'30m Buffer by County'!H58)/'30m Buffer by County'!D58)</f>
        <v>2.5587579857349392E-2</v>
      </c>
      <c r="N58" s="6">
        <f>(SUM('30m Buffer by County'!$E58,'30m Buffer by County'!$I58,'30m Buffer by County'!$J58,'30m Buffer by County'!$M58))</f>
        <v>10569.922606662944</v>
      </c>
      <c r="O58" s="13">
        <f>(SUM('30m Buffer by County'!E57,'30m Buffer by County'!I58,'30m Buffer by County'!J58,'30m Buffer by County'!M58)/'30m Buffer by County'!D58)</f>
        <v>0.12018797876348684</v>
      </c>
      <c r="P58" s="13"/>
    </row>
    <row r="59" spans="1:16" x14ac:dyDescent="0.25">
      <c r="A59" s="1" t="s">
        <v>7</v>
      </c>
      <c r="B59" s="1" t="s">
        <v>248</v>
      </c>
      <c r="C59" s="1" t="s">
        <v>259</v>
      </c>
      <c r="D59" s="6">
        <f>(SUM('10m Buffer by County'!F59,'10m Buffer by County'!F59,'10m Buffer by County'!O59))</f>
        <v>43490.106897693513</v>
      </c>
      <c r="E59" s="13">
        <f>(SUM('10m Buffer by County'!F59,'10m Buffer by County'!N59,'10m Buffer by County'!O59)/'10m Buffer by County'!D59)</f>
        <v>0.83872538846190847</v>
      </c>
      <c r="F59" s="6">
        <f>(SUM('10m Buffer by County'!K59,'10m Buffer by County'!G59,'10m Buffer by County'!H59))</f>
        <v>763.50306163296978</v>
      </c>
      <c r="G59" s="13">
        <f>(SUM('10m Buffer by County'!K59,'10m Buffer by County'!G59,'10m Buffer by County'!H59)/'10m Buffer by County'!D59)</f>
        <v>2.8968554849770678E-2</v>
      </c>
      <c r="H59" s="6">
        <f>(SUM('10m Buffer by County'!$E59,'10m Buffer by County'!$I59,'10m Buffer by County'!$J59,'10m Buffer by County'!$M59))</f>
        <v>2932.1627138077424</v>
      </c>
      <c r="I59" s="13">
        <f>(SUM('10m Buffer by County'!E59,'10m Buffer by County'!I59,'10m Buffer by County'!J59,'10m Buffer by County'!M59)/'10m Buffer by County'!D59)</f>
        <v>0.11125104884546556</v>
      </c>
      <c r="J59" s="6">
        <f>(SUM('30m Buffer by County'!$F59,'30m Buffer by County'!$N59,'30m Buffer by County'!$O59))</f>
        <v>50684.393579219439</v>
      </c>
      <c r="K59" s="13">
        <f>(SUM('30m Buffer by County'!F59,'30m Buffer by County'!N59,'30m Buffer by County'!O59)/'30m Buffer by County'!D59)</f>
        <v>0.82945287089019815</v>
      </c>
      <c r="L59" s="6">
        <f>(SUM('30m Buffer by County'!$K59,'30m Buffer by County'!$G59,'30m Buffer by County'!$H59))</f>
        <v>1811.3018488408297</v>
      </c>
      <c r="M59" s="13">
        <f>(SUM('30m Buffer by County'!K59,'30m Buffer by County'!G59,'30m Buffer by County'!H59)/'30m Buffer by County'!D59)</f>
        <v>2.9642053746219203E-2</v>
      </c>
      <c r="N59" s="6">
        <f>(SUM('30m Buffer by County'!$E59,'30m Buffer by County'!$I59,'30m Buffer by County'!$J59,'30m Buffer by County'!$M59))</f>
        <v>7286.8947776794848</v>
      </c>
      <c r="O59" s="13">
        <f>(SUM('30m Buffer by County'!E58,'30m Buffer by County'!I59,'30m Buffer by County'!J59,'30m Buffer by County'!M59)/'30m Buffer by County'!D59)</f>
        <v>0.12490501813445852</v>
      </c>
      <c r="P59" s="13"/>
    </row>
    <row r="60" spans="1:16" x14ac:dyDescent="0.25">
      <c r="A60" s="1" t="s">
        <v>16</v>
      </c>
      <c r="B60" s="1" t="s">
        <v>248</v>
      </c>
      <c r="C60" s="1" t="s">
        <v>260</v>
      </c>
      <c r="D60" s="6">
        <f>(SUM('10m Buffer by County'!F60,'10m Buffer by County'!F60,'10m Buffer by County'!O60))</f>
        <v>19183.93915282466</v>
      </c>
      <c r="E60" s="13">
        <f>(SUM('10m Buffer by County'!F60,'10m Buffer by County'!N60,'10m Buffer by County'!O60)/'10m Buffer by County'!D60)</f>
        <v>0.66516225644402738</v>
      </c>
      <c r="F60" s="6">
        <f>(SUM('10m Buffer by County'!K60,'10m Buffer by County'!G60,'10m Buffer by County'!H60))</f>
        <v>772.0662439521011</v>
      </c>
      <c r="G60" s="13">
        <f>(SUM('10m Buffer by County'!K60,'10m Buffer by County'!G60,'10m Buffer by County'!H60)/'10m Buffer by County'!D60)</f>
        <v>5.1864123288799767E-2</v>
      </c>
      <c r="H60" s="6">
        <f>(SUM('10m Buffer by County'!$E60,'10m Buffer by County'!$I60,'10m Buffer by County'!$J60,'10m Buffer by County'!$M60))</f>
        <v>3819.7622354121468</v>
      </c>
      <c r="I60" s="13">
        <f>(SUM('10m Buffer by County'!E60,'10m Buffer by County'!I60,'10m Buffer by County'!J60,'10m Buffer by County'!M60)/'10m Buffer by County'!D60)</f>
        <v>0.25659536479308587</v>
      </c>
      <c r="J60" s="6">
        <f>(SUM('30m Buffer by County'!$F60,'30m Buffer by County'!$N60,'30m Buffer by County'!$O60))</f>
        <v>21746.812343397098</v>
      </c>
      <c r="K60" s="13">
        <f>(SUM('30m Buffer by County'!F60,'30m Buffer by County'!N60,'30m Buffer by County'!O60)/'30m Buffer by County'!D60)</f>
        <v>0.6324412248721254</v>
      </c>
      <c r="L60" s="6">
        <f>(SUM('30m Buffer by County'!$K60,'30m Buffer by County'!$G60,'30m Buffer by County'!$H60))</f>
        <v>1889.1194654621113</v>
      </c>
      <c r="M60" s="13">
        <f>(SUM('30m Buffer by County'!K60,'30m Buffer by County'!G60,'30m Buffer by County'!H60)/'30m Buffer by County'!D60)</f>
        <v>5.493940950060168E-2</v>
      </c>
      <c r="N60" s="6">
        <f>(SUM('30m Buffer by County'!$E60,'30m Buffer by County'!$I60,'30m Buffer by County'!$J60,'30m Buffer by County'!$M60))</f>
        <v>9842.0610053226446</v>
      </c>
      <c r="O60" s="13">
        <f>(SUM('30m Buffer by County'!E59,'30m Buffer by County'!I60,'30m Buffer by County'!J60,'30m Buffer by County'!M60)/'30m Buffer by County'!D60)</f>
        <v>0.2646188987466157</v>
      </c>
      <c r="P60" s="13"/>
    </row>
    <row r="61" spans="1:16" x14ac:dyDescent="0.25">
      <c r="A61" s="1" t="s">
        <v>43</v>
      </c>
      <c r="B61" s="1" t="s">
        <v>248</v>
      </c>
      <c r="C61" s="1" t="s">
        <v>261</v>
      </c>
      <c r="D61" s="6">
        <f>(SUM('10m Buffer by County'!F61,'10m Buffer by County'!F61,'10m Buffer by County'!O61))</f>
        <v>17086.186327177122</v>
      </c>
      <c r="E61" s="13">
        <f>(SUM('10m Buffer by County'!F61,'10m Buffer by County'!N61,'10m Buffer by County'!O61)/'10m Buffer by County'!D61)</f>
        <v>0.48932074012024185</v>
      </c>
      <c r="F61" s="6">
        <f>(SUM('10m Buffer by County'!K61,'10m Buffer by County'!G61,'10m Buffer by County'!H61))</f>
        <v>1501.6047009286212</v>
      </c>
      <c r="G61" s="13">
        <f>(SUM('10m Buffer by County'!K61,'10m Buffer by County'!G61,'10m Buffer by County'!H61)/'10m Buffer by County'!D61)</f>
        <v>7.8656893760051194E-2</v>
      </c>
      <c r="H61" s="6">
        <f>(SUM('10m Buffer by County'!$E61,'10m Buffer by County'!$I61,'10m Buffer by County'!$J61,'10m Buffer by County'!$M61))</f>
        <v>7487.4828879674606</v>
      </c>
      <c r="I61" s="13">
        <f>(SUM('10m Buffer by County'!E61,'10m Buffer by County'!I61,'10m Buffer by County'!J61,'10m Buffer by County'!M61)/'10m Buffer by County'!D61)</f>
        <v>0.39220851245660371</v>
      </c>
      <c r="J61" s="6">
        <f>(SUM('30m Buffer by County'!$F61,'30m Buffer by County'!$N61,'30m Buffer by County'!$O61))</f>
        <v>19950.153946516555</v>
      </c>
      <c r="K61" s="13">
        <f>(SUM('30m Buffer by County'!F61,'30m Buffer by County'!N61,'30m Buffer by County'!O61)/'30m Buffer by County'!D61)</f>
        <v>0.45472492462515224</v>
      </c>
      <c r="L61" s="6">
        <f>(SUM('30m Buffer by County'!$K61,'30m Buffer by County'!$G61,'30m Buffer by County'!$H61))</f>
        <v>3662.6747651265423</v>
      </c>
      <c r="M61" s="13">
        <f>(SUM('30m Buffer by County'!K61,'30m Buffer by County'!G61,'30m Buffer by County'!H61)/'30m Buffer by County'!D61)</f>
        <v>8.3483541578857054E-2</v>
      </c>
      <c r="N61" s="6">
        <f>(SUM('30m Buffer by County'!$E61,'30m Buffer by County'!$I61,'30m Buffer by County'!$J61,'30m Buffer by County'!$M61))</f>
        <v>18428.350622457903</v>
      </c>
      <c r="O61" s="13">
        <f>(SUM('30m Buffer by County'!E60,'30m Buffer by County'!I61,'30m Buffer by County'!J61,'30m Buffer by County'!M61)/'30m Buffer by County'!D61)</f>
        <v>0.33966326077742359</v>
      </c>
      <c r="P61" s="13"/>
    </row>
    <row r="62" spans="1:16" x14ac:dyDescent="0.25">
      <c r="A62" s="1" t="s">
        <v>40</v>
      </c>
      <c r="B62" s="1" t="s">
        <v>248</v>
      </c>
      <c r="C62" s="1" t="s">
        <v>262</v>
      </c>
      <c r="D62" s="6">
        <f>(SUM('10m Buffer by County'!F62,'10m Buffer by County'!F62,'10m Buffer by County'!O62))</f>
        <v>18196.994954112568</v>
      </c>
      <c r="E62" s="13">
        <f>(SUM('10m Buffer by County'!F62,'10m Buffer by County'!N62,'10m Buffer by County'!O62)/'10m Buffer by County'!D62)</f>
        <v>0.61351108873502425</v>
      </c>
      <c r="F62" s="6">
        <f>(SUM('10m Buffer by County'!K62,'10m Buffer by County'!G62,'10m Buffer by County'!H62))</f>
        <v>1276.0490849695814</v>
      </c>
      <c r="G62" s="13">
        <f>(SUM('10m Buffer by County'!K62,'10m Buffer by County'!G62,'10m Buffer by County'!H62)/'10m Buffer by County'!D62)</f>
        <v>8.3607972618637991E-2</v>
      </c>
      <c r="H62" s="6">
        <f>(SUM('10m Buffer by County'!$E62,'10m Buffer by County'!$I62,'10m Buffer by County'!$J62,'10m Buffer by County'!$M62))</f>
        <v>3753.9092036789011</v>
      </c>
      <c r="I62" s="13">
        <f>(SUM('10m Buffer by County'!E62,'10m Buffer by County'!I62,'10m Buffer by County'!J62,'10m Buffer by County'!M62)/'10m Buffer by County'!D62)</f>
        <v>0.24595976879801645</v>
      </c>
      <c r="J62" s="6">
        <f>(SUM('30m Buffer by County'!$F62,'30m Buffer by County'!$N62,'30m Buffer by County'!$O62))</f>
        <v>20352.16686517448</v>
      </c>
      <c r="K62" s="13">
        <f>(SUM('30m Buffer by County'!F62,'30m Buffer by County'!N62,'30m Buffer by County'!O62)/'30m Buffer by County'!D62)</f>
        <v>0.57250488180870462</v>
      </c>
      <c r="L62" s="6">
        <f>(SUM('30m Buffer by County'!$K62,'30m Buffer by County'!$G62,'30m Buffer by County'!$H62))</f>
        <v>3214.7630508591842</v>
      </c>
      <c r="M62" s="13">
        <f>(SUM('30m Buffer by County'!K62,'30m Buffer by County'!G62,'30m Buffer by County'!H62)/'30m Buffer by County'!D62)</f>
        <v>9.0431036295424441E-2</v>
      </c>
      <c r="N62" s="6">
        <f>(SUM('30m Buffer by County'!$E62,'30m Buffer by County'!$I62,'30m Buffer by County'!$J62,'30m Buffer by County'!$M62))</f>
        <v>9877.9777407669153</v>
      </c>
      <c r="O62" s="13">
        <f>(SUM('30m Buffer by County'!E61,'30m Buffer by County'!I62,'30m Buffer by County'!J62,'30m Buffer by County'!M62)/'30m Buffer by County'!D62)</f>
        <v>0.39692612789895676</v>
      </c>
      <c r="P62" s="13"/>
    </row>
    <row r="63" spans="1:16" x14ac:dyDescent="0.25">
      <c r="A63" s="1" t="s">
        <v>27</v>
      </c>
      <c r="B63" s="1" t="s">
        <v>248</v>
      </c>
      <c r="C63" s="1" t="s">
        <v>263</v>
      </c>
      <c r="D63" s="6">
        <f>(SUM('10m Buffer by County'!F63,'10m Buffer by County'!F63,'10m Buffer by County'!O63))</f>
        <v>14194.319299407442</v>
      </c>
      <c r="E63" s="13">
        <f>(SUM('10m Buffer by County'!F63,'10m Buffer by County'!N63,'10m Buffer by County'!O63)/'10m Buffer by County'!D63)</f>
        <v>0.88152607770513802</v>
      </c>
      <c r="F63" s="6">
        <f>(SUM('10m Buffer by County'!K63,'10m Buffer by County'!G63,'10m Buffer by County'!H63))</f>
        <v>90.383161265771491</v>
      </c>
      <c r="G63" s="13">
        <f>(SUM('10m Buffer by County'!K63,'10m Buffer by County'!G63,'10m Buffer by County'!H63)/'10m Buffer by County'!D63)</f>
        <v>1.1083721264688692E-2</v>
      </c>
      <c r="H63" s="6">
        <f>(SUM('10m Buffer by County'!$E63,'10m Buffer by County'!$I63,'10m Buffer by County'!$J63,'10m Buffer by County'!$M63))</f>
        <v>685.86830283231939</v>
      </c>
      <c r="I63" s="13">
        <f>(SUM('10m Buffer by County'!E63,'10m Buffer by County'!I63,'10m Buffer by County'!J63,'10m Buffer by County'!M63)/'10m Buffer by County'!D63)</f>
        <v>8.4108289491279645E-2</v>
      </c>
      <c r="J63" s="6">
        <f>(SUM('30m Buffer by County'!$F63,'30m Buffer by County'!$N63,'30m Buffer by County'!$O63))</f>
        <v>16475.747369565539</v>
      </c>
      <c r="K63" s="13">
        <f>(SUM('30m Buffer by County'!F63,'30m Buffer by County'!N63,'30m Buffer by County'!O63)/'30m Buffer by County'!D63)</f>
        <v>0.87268483439783595</v>
      </c>
      <c r="L63" s="6">
        <f>(SUM('30m Buffer by County'!$K63,'30m Buffer by County'!$G63,'30m Buffer by County'!$H63))</f>
        <v>259.47030537256046</v>
      </c>
      <c r="M63" s="13">
        <f>(SUM('30m Buffer by County'!K63,'30m Buffer by County'!G63,'30m Buffer by County'!H63)/'30m Buffer by County'!D63)</f>
        <v>1.3743582940188036E-2</v>
      </c>
      <c r="N63" s="6">
        <f>(SUM('30m Buffer by County'!$E63,'30m Buffer by County'!$I63,'30m Buffer by County'!$J63,'30m Buffer by County'!$M63))</f>
        <v>1637.1446009992931</v>
      </c>
      <c r="O63" s="13">
        <f>(SUM('30m Buffer by County'!E62,'30m Buffer by County'!I63,'30m Buffer by County'!J63,'30m Buffer by County'!M63)/'30m Buffer by County'!D63)</f>
        <v>0.17694789739175321</v>
      </c>
      <c r="P63" s="13"/>
    </row>
    <row r="64" spans="1:16" x14ac:dyDescent="0.25">
      <c r="A64" s="1" t="s">
        <v>46</v>
      </c>
      <c r="B64" s="1" t="s">
        <v>248</v>
      </c>
      <c r="C64" s="1" t="s">
        <v>264</v>
      </c>
      <c r="D64" s="6">
        <f>(SUM('10m Buffer by County'!F64,'10m Buffer by County'!F64,'10m Buffer by County'!O64))</f>
        <v>23908.783847229704</v>
      </c>
      <c r="E64" s="13">
        <f>(SUM('10m Buffer by County'!F64,'10m Buffer by County'!N64,'10m Buffer by County'!O64)/'10m Buffer by County'!D64)</f>
        <v>0.49658958598738728</v>
      </c>
      <c r="F64" s="6">
        <f>(SUM('10m Buffer by County'!K64,'10m Buffer by County'!G64,'10m Buffer by County'!H64))</f>
        <v>1292.9177189228192</v>
      </c>
      <c r="G64" s="13">
        <f>(SUM('10m Buffer by County'!K64,'10m Buffer by County'!G64,'10m Buffer by County'!H64)/'10m Buffer by County'!D64)</f>
        <v>4.8769799815491059E-2</v>
      </c>
      <c r="H64" s="6">
        <f>(SUM('10m Buffer by County'!$E64,'10m Buffer by County'!$I64,'10m Buffer by County'!$J64,'10m Buffer by County'!$M64))</f>
        <v>11518.848687624479</v>
      </c>
      <c r="I64" s="13">
        <f>(SUM('10m Buffer by County'!E64,'10m Buffer by County'!I64,'10m Buffer by County'!J64,'10m Buffer by County'!M64)/'10m Buffer by County'!D64)</f>
        <v>0.43449937794062576</v>
      </c>
      <c r="J64" s="6">
        <f>(SUM('30m Buffer by County'!$F64,'30m Buffer by County'!$N64,'30m Buffer by County'!$O64))</f>
        <v>27728.171965425045</v>
      </c>
      <c r="K64" s="13">
        <f>(SUM('30m Buffer by County'!F64,'30m Buffer by County'!N64,'30m Buffer by County'!O64)/'30m Buffer by County'!D64)</f>
        <v>0.45618493130168675</v>
      </c>
      <c r="L64" s="6">
        <f>(SUM('30m Buffer by County'!$K64,'30m Buffer by County'!$G64,'30m Buffer by County'!$H64))</f>
        <v>3185.4279614318261</v>
      </c>
      <c r="M64" s="13">
        <f>(SUM('30m Buffer by County'!K64,'30m Buffer by County'!G64,'30m Buffer by County'!H64)/'30m Buffer by County'!D64)</f>
        <v>5.2406781001077603E-2</v>
      </c>
      <c r="N64" s="6">
        <f>(SUM('30m Buffer by County'!$E64,'30m Buffer by County'!$I64,'30m Buffer by County'!$J64,'30m Buffer by County'!$M64))</f>
        <v>28620.189480238998</v>
      </c>
      <c r="O64" s="13">
        <f>(SUM('30m Buffer by County'!E63,'30m Buffer by County'!I64,'30m Buffer by County'!J64,'30m Buffer by County'!M64)/'30m Buffer by County'!D64)</f>
        <v>0.3161745314003227</v>
      </c>
      <c r="P64" s="13"/>
    </row>
    <row r="65" spans="1:16" x14ac:dyDescent="0.25">
      <c r="A65" s="1" t="s">
        <v>29</v>
      </c>
      <c r="B65" s="1" t="s">
        <v>248</v>
      </c>
      <c r="C65" s="1" t="s">
        <v>265</v>
      </c>
      <c r="D65" s="6">
        <f>(SUM('10m Buffer by County'!F65,'10m Buffer by County'!F65,'10m Buffer by County'!O65))</f>
        <v>22363.426211927272</v>
      </c>
      <c r="E65" s="13">
        <f>(SUM('10m Buffer by County'!F65,'10m Buffer by County'!N65,'10m Buffer by County'!O65)/'10m Buffer by County'!D65)</f>
        <v>0.76960848361535406</v>
      </c>
      <c r="F65" s="6">
        <f>(SUM('10m Buffer by County'!K65,'10m Buffer by County'!G65,'10m Buffer by County'!H65))</f>
        <v>406.31847901830065</v>
      </c>
      <c r="G65" s="13">
        <f>(SUM('10m Buffer by County'!K65,'10m Buffer by County'!G65,'10m Buffer by County'!H65)/'10m Buffer by County'!D65)</f>
        <v>2.7140223525393751E-2</v>
      </c>
      <c r="H65" s="6">
        <f>(SUM('10m Buffer by County'!$E65,'10m Buffer by County'!$I65,'10m Buffer by County'!$J65,'10m Buffer by County'!$M65))</f>
        <v>2868.0475726859836</v>
      </c>
      <c r="I65" s="13">
        <f>(SUM('10m Buffer by County'!E65,'10m Buffer by County'!I65,'10m Buffer by County'!J65,'10m Buffer by County'!M65)/'10m Buffer by County'!D65)</f>
        <v>0.19157251324681857</v>
      </c>
      <c r="J65" s="6">
        <f>(SUM('30m Buffer by County'!$F65,'30m Buffer by County'!$N65,'30m Buffer by County'!$O65))</f>
        <v>25450.812728881159</v>
      </c>
      <c r="K65" s="13">
        <f>(SUM('30m Buffer by County'!F65,'30m Buffer by County'!N65,'30m Buffer by County'!O65)/'30m Buffer by County'!D65)</f>
        <v>0.74082552270570112</v>
      </c>
      <c r="L65" s="6">
        <f>(SUM('30m Buffer by County'!$K65,'30m Buffer by County'!$G65,'30m Buffer by County'!$H65))</f>
        <v>950.29331382849909</v>
      </c>
      <c r="M65" s="13">
        <f>(SUM('30m Buffer by County'!K65,'30m Buffer by County'!G65,'30m Buffer by County'!H65)/'30m Buffer by County'!D65)</f>
        <v>2.7661259718509554E-2</v>
      </c>
      <c r="N65" s="6">
        <f>(SUM('30m Buffer by County'!$E65,'30m Buffer by County'!$I65,'30m Buffer by County'!$J65,'30m Buffer by County'!$M65))</f>
        <v>7553.4443988672701</v>
      </c>
      <c r="O65" s="13">
        <f>(SUM('30m Buffer by County'!E64,'30m Buffer by County'!I65,'30m Buffer by County'!J65,'30m Buffer by County'!M65)/'30m Buffer by County'!D65)</f>
        <v>0.46049550121083072</v>
      </c>
      <c r="P65" s="13"/>
    </row>
    <row r="66" spans="1:16" x14ac:dyDescent="0.25">
      <c r="A66" s="1" t="s">
        <v>6</v>
      </c>
      <c r="B66" s="1" t="s">
        <v>248</v>
      </c>
      <c r="C66" s="1" t="s">
        <v>266</v>
      </c>
      <c r="D66" s="6">
        <f>(SUM('10m Buffer by County'!F66,'10m Buffer by County'!F66,'10m Buffer by County'!O66))</f>
        <v>35836.586390436038</v>
      </c>
      <c r="E66" s="13">
        <f>(SUM('10m Buffer by County'!F66,'10m Buffer by County'!N66,'10m Buffer by County'!O66)/'10m Buffer by County'!D66)</f>
        <v>0.69524888882196378</v>
      </c>
      <c r="F66" s="6">
        <f>(SUM('10m Buffer by County'!K66,'10m Buffer by County'!G66,'10m Buffer by County'!H66))</f>
        <v>971.04767647015206</v>
      </c>
      <c r="G66" s="13">
        <f>(SUM('10m Buffer by County'!K66,'10m Buffer by County'!G66,'10m Buffer by County'!H66)/'10m Buffer by County'!D66)</f>
        <v>3.6504529315424243E-2</v>
      </c>
      <c r="H66" s="6">
        <f>(SUM('10m Buffer by County'!$E66,'10m Buffer by County'!$I66,'10m Buffer by County'!$J66,'10m Buffer by County'!$M66))</f>
        <v>6573.1030972161125</v>
      </c>
      <c r="I66" s="13">
        <f>(SUM('10m Buffer by County'!E66,'10m Buffer by County'!I66,'10m Buffer by County'!J66,'10m Buffer by County'!M66)/'10m Buffer by County'!D66)</f>
        <v>0.24710221806808164</v>
      </c>
      <c r="J66" s="6">
        <f>(SUM('30m Buffer by County'!$F66,'30m Buffer by County'!$N66,'30m Buffer by County'!$O66))</f>
        <v>41540.338682336427</v>
      </c>
      <c r="K66" s="13">
        <f>(SUM('30m Buffer by County'!F66,'30m Buffer by County'!N66,'30m Buffer by County'!O66)/'30m Buffer by County'!D66)</f>
        <v>0.67445246703648809</v>
      </c>
      <c r="L66" s="6">
        <f>(SUM('30m Buffer by County'!$K66,'30m Buffer by County'!$G66,'30m Buffer by County'!$H66))</f>
        <v>2377.8524584492666</v>
      </c>
      <c r="M66" s="13">
        <f>(SUM('30m Buffer by County'!K66,'30m Buffer by County'!G66,'30m Buffer by County'!H66)/'30m Buffer by County'!D66)</f>
        <v>3.860701447607176E-2</v>
      </c>
      <c r="N66" s="6">
        <f>(SUM('30m Buffer by County'!$E66,'30m Buffer by County'!$I66,'30m Buffer by County'!$J66,'30m Buffer by County'!$M66))</f>
        <v>16367.278087208353</v>
      </c>
      <c r="O66" s="13">
        <f>(SUM('30m Buffer by County'!E65,'30m Buffer by County'!I66,'30m Buffer by County'!J66,'30m Buffer by County'!M66)/'30m Buffer by County'!D66)</f>
        <v>0.22436842624186326</v>
      </c>
      <c r="P66" s="13"/>
    </row>
    <row r="67" spans="1:16" x14ac:dyDescent="0.25">
      <c r="A67" s="1" t="s">
        <v>52</v>
      </c>
      <c r="B67" s="1" t="s">
        <v>248</v>
      </c>
      <c r="C67" s="1" t="s">
        <v>267</v>
      </c>
      <c r="D67" s="6">
        <f>(SUM('10m Buffer by County'!F67,'10m Buffer by County'!F67,'10m Buffer by County'!O67))</f>
        <v>3082.9873037367242</v>
      </c>
      <c r="E67" s="13">
        <f>(SUM('10m Buffer by County'!F67,'10m Buffer by County'!N67,'10m Buffer by County'!O67)/'10m Buffer by County'!D67)</f>
        <v>0.82650526228233845</v>
      </c>
      <c r="F67" s="6">
        <f>(SUM('10m Buffer by County'!K67,'10m Buffer by County'!G67,'10m Buffer by County'!H67))</f>
        <v>31.742635030616327</v>
      </c>
      <c r="G67" s="13">
        <f>(SUM('10m Buffer by County'!K67,'10m Buffer by County'!G67,'10m Buffer by County'!H67)/'10m Buffer by County'!D67)</f>
        <v>1.6488980989241304E-2</v>
      </c>
      <c r="H67" s="6">
        <f>(SUM('10m Buffer by County'!$E67,'10m Buffer by County'!$I67,'10m Buffer by County'!$J67,'10m Buffer by County'!$M67))</f>
        <v>270.65354373514282</v>
      </c>
      <c r="I67" s="13">
        <f>(SUM('10m Buffer by County'!E67,'10m Buffer by County'!I67,'10m Buffer by County'!J67,'10m Buffer by County'!M67)/'10m Buffer by County'!D67)</f>
        <v>0.14059327881932643</v>
      </c>
      <c r="J67" s="6">
        <f>(SUM('30m Buffer by County'!$F67,'30m Buffer by County'!$N67,'30m Buffer by County'!$O67))</f>
        <v>3472.8036057585387</v>
      </c>
      <c r="K67" s="13">
        <f>(SUM('30m Buffer by County'!F67,'30m Buffer by County'!N67,'30m Buffer by County'!O67)/'30m Buffer by County'!D67)</f>
        <v>0.79009789175676592</v>
      </c>
      <c r="L67" s="6">
        <f>(SUM('30m Buffer by County'!$K67,'30m Buffer by County'!$G67,'30m Buffer by County'!$H67))</f>
        <v>92.562628803566213</v>
      </c>
      <c r="M67" s="13">
        <f>(SUM('30m Buffer by County'!K67,'30m Buffer by County'!G67,'30m Buffer by County'!H67)/'30m Buffer by County'!D67)</f>
        <v>2.1058932832220364E-2</v>
      </c>
      <c r="N67" s="6">
        <f>(SUM('30m Buffer by County'!$E67,'30m Buffer by County'!$I67,'30m Buffer by County'!$J67,'30m Buffer by County'!$M67))</f>
        <v>745.29931848396041</v>
      </c>
      <c r="O67" s="13">
        <f>(SUM('30m Buffer by County'!E66,'30m Buffer by County'!I67,'30m Buffer by County'!J67,'30m Buffer by County'!M67)/'30m Buffer by County'!D67)</f>
        <v>1.0449964992478471</v>
      </c>
      <c r="P67" s="13"/>
    </row>
    <row r="68" spans="1:16" x14ac:dyDescent="0.25">
      <c r="A68" s="1" t="s">
        <v>114</v>
      </c>
      <c r="B68" s="1" t="s">
        <v>248</v>
      </c>
      <c r="C68" s="1" t="s">
        <v>268</v>
      </c>
      <c r="D68" s="6">
        <f>(SUM('10m Buffer by County'!F68,'10m Buffer by County'!F68,'10m Buffer by County'!O68))</f>
        <v>39.185936750962476</v>
      </c>
      <c r="E68" s="13">
        <f>(SUM('10m Buffer by County'!F68,'10m Buffer by County'!N68,'10m Buffer by County'!O68)/'10m Buffer by County'!D68)</f>
        <v>0.8453214911183391</v>
      </c>
      <c r="F68" s="6">
        <f>(SUM('10m Buffer by County'!K68,'10m Buffer by County'!G68,'10m Buffer by County'!H68))</f>
        <v>0.19620149943412918</v>
      </c>
      <c r="G68" s="13">
        <f>(SUM('10m Buffer by County'!K68,'10m Buffer by County'!G68,'10m Buffer by County'!H68)/'10m Buffer by County'!D68)</f>
        <v>8.2770411141689631E-3</v>
      </c>
      <c r="H68" s="6">
        <f>(SUM('10m Buffer by County'!$E68,'10m Buffer by County'!$I68,'10m Buffer by County'!$J68,'10m Buffer by County'!$M68))</f>
        <v>3.4703449093865362</v>
      </c>
      <c r="I68" s="13">
        <f>(SUM('10m Buffer by County'!E68,'10m Buffer by County'!I68,'10m Buffer by County'!J68,'10m Buffer by County'!M68)/'10m Buffer by County'!D68)</f>
        <v>0.1464014677674923</v>
      </c>
      <c r="J68" s="6">
        <f>(SUM('30m Buffer by County'!$F68,'30m Buffer by County'!$N68,'30m Buffer by County'!$O68))</f>
        <v>42.104248726172884</v>
      </c>
      <c r="K68" s="13">
        <f>(SUM('30m Buffer by County'!F68,'30m Buffer by County'!N68,'30m Buffer by County'!O68)/'30m Buffer by County'!D68)</f>
        <v>0.76947046125777874</v>
      </c>
      <c r="L68" s="6">
        <f>(SUM('30m Buffer by County'!$K68,'30m Buffer by County'!$G68,'30m Buffer by County'!$H68))</f>
        <v>0.50384742738814792</v>
      </c>
      <c r="M68" s="13">
        <f>(SUM('30m Buffer by County'!K68,'30m Buffer by County'!G68,'30m Buffer by County'!H68)/'30m Buffer by County'!D68)</f>
        <v>9.2079950144058394E-3</v>
      </c>
      <c r="N68" s="6">
        <f>(SUM('30m Buffer by County'!$E68,'30m Buffer by County'!$I68,'30m Buffer by County'!$J68,'30m Buffer by County'!$M68))</f>
        <v>12.072322739111311</v>
      </c>
      <c r="O68" s="13">
        <f>(SUM('30m Buffer by County'!E67,'30m Buffer by County'!I68,'30m Buffer by County'!J68,'30m Buffer by County'!M68)/'30m Buffer by County'!D68)</f>
        <v>3.8229030247744289</v>
      </c>
      <c r="P68" s="13"/>
    </row>
    <row r="69" spans="1:16" x14ac:dyDescent="0.25">
      <c r="A69" s="1" t="s">
        <v>47</v>
      </c>
      <c r="B69" s="1" t="s">
        <v>248</v>
      </c>
      <c r="C69" s="1" t="s">
        <v>269</v>
      </c>
      <c r="D69" s="6">
        <f>(SUM('10m Buffer by County'!F69,'10m Buffer by County'!F69,'10m Buffer by County'!O69))</f>
        <v>15860.083373282001</v>
      </c>
      <c r="E69" s="13">
        <f>(SUM('10m Buffer by County'!F69,'10m Buffer by County'!N69,'10m Buffer by County'!O69)/'10m Buffer by County'!D69)</f>
        <v>0.66120212191583538</v>
      </c>
      <c r="F69" s="6">
        <f>(SUM('10m Buffer by County'!K69,'10m Buffer by County'!G69,'10m Buffer by County'!H69))</f>
        <v>515.7934793889583</v>
      </c>
      <c r="G69" s="13">
        <f>(SUM('10m Buffer by County'!K69,'10m Buffer by County'!G69,'10m Buffer by County'!H69)/'10m Buffer by County'!D69)</f>
        <v>4.0263702110824411E-2</v>
      </c>
      <c r="H69" s="6">
        <f>(SUM('10m Buffer by County'!$E69,'10m Buffer by County'!$I69,'10m Buffer by County'!$J69,'10m Buffer by County'!$M69))</f>
        <v>3470.7192737085047</v>
      </c>
      <c r="I69" s="13">
        <f>(SUM('10m Buffer by County'!E69,'10m Buffer by County'!I69,'10m Buffer by County'!J69,'10m Buffer by County'!M69)/'10m Buffer by County'!D69)</f>
        <v>0.27093015427889028</v>
      </c>
      <c r="J69" s="6">
        <f>(SUM('30m Buffer by County'!$F69,'30m Buffer by County'!$N69,'30m Buffer by County'!$O69))</f>
        <v>18286.207825326303</v>
      </c>
      <c r="K69" s="13">
        <f>(SUM('30m Buffer by County'!F69,'30m Buffer by County'!N69,'30m Buffer by County'!O69)/'30m Buffer by County'!D69)</f>
        <v>0.62001494871506568</v>
      </c>
      <c r="L69" s="6">
        <f>(SUM('30m Buffer by County'!$K69,'30m Buffer by County'!$G69,'30m Buffer by County'!$H69))</f>
        <v>1288.4975017668019</v>
      </c>
      <c r="M69" s="13">
        <f>(SUM('30m Buffer by County'!K69,'30m Buffer by County'!G69,'30m Buffer by County'!H69)/'30m Buffer by County'!D69)</f>
        <v>4.3687992617637138E-2</v>
      </c>
      <c r="N69" s="6">
        <f>(SUM('30m Buffer by County'!$E69,'30m Buffer by County'!$I69,'30m Buffer by County'!$J69,'30m Buffer by County'!$M69))</f>
        <v>9131.9215391686375</v>
      </c>
      <c r="O69" s="13">
        <f>(SUM('30m Buffer by County'!E68,'30m Buffer by County'!I69,'30m Buffer by County'!J69,'30m Buffer by County'!M69)/'30m Buffer by County'!D69)</f>
        <v>0.22733237071271739</v>
      </c>
      <c r="P69" s="13"/>
    </row>
    <row r="70" spans="1:16" x14ac:dyDescent="0.25">
      <c r="A70" s="1" t="s">
        <v>39</v>
      </c>
      <c r="B70" s="1" t="s">
        <v>248</v>
      </c>
      <c r="C70" s="1" t="s">
        <v>270</v>
      </c>
      <c r="D70" s="6">
        <f>(SUM('10m Buffer by County'!F70,'10m Buffer by County'!F70,'10m Buffer by County'!O70))</f>
        <v>13268.319635470463</v>
      </c>
      <c r="E70" s="13">
        <f>(SUM('10m Buffer by County'!F70,'10m Buffer by County'!N70,'10m Buffer by County'!O70)/'10m Buffer by County'!D70)</f>
        <v>0.6094075115951969</v>
      </c>
      <c r="F70" s="6">
        <f>(SUM('10m Buffer by County'!K70,'10m Buffer by County'!G70,'10m Buffer by County'!H70))</f>
        <v>1477.8788987017094</v>
      </c>
      <c r="G70" s="13">
        <f>(SUM('10m Buffer by County'!K70,'10m Buffer by County'!G70,'10m Buffer by County'!H70)/'10m Buffer by County'!D70)</f>
        <v>0.11783389645308441</v>
      </c>
      <c r="H70" s="6">
        <f>(SUM('10m Buffer by County'!$E70,'10m Buffer by County'!$I70,'10m Buffer by County'!$J70,'10m Buffer by County'!$M70))</f>
        <v>2758.7949669620393</v>
      </c>
      <c r="I70" s="13">
        <f>(SUM('10m Buffer by County'!E70,'10m Buffer by County'!I70,'10m Buffer by County'!J70,'10m Buffer by County'!M70)/'10m Buffer by County'!D70)</f>
        <v>0.21996359834210505</v>
      </c>
      <c r="J70" s="6">
        <f>(SUM('30m Buffer by County'!$F70,'30m Buffer by County'!$N70,'30m Buffer by County'!$O70))</f>
        <v>17027.908057110944</v>
      </c>
      <c r="K70" s="13">
        <f>(SUM('30m Buffer by County'!F70,'30m Buffer by County'!N70,'30m Buffer by County'!O70)/'30m Buffer by County'!D70)</f>
        <v>0.59235331034347116</v>
      </c>
      <c r="L70" s="6">
        <f>(SUM('30m Buffer by County'!$K70,'30m Buffer by County'!$G70,'30m Buffer by County'!$H70))</f>
        <v>3364.947638415957</v>
      </c>
      <c r="M70" s="13">
        <f>(SUM('30m Buffer by County'!K70,'30m Buffer by County'!G70,'30m Buffer by County'!H70)/'30m Buffer by County'!D70)</f>
        <v>0.11705711976262116</v>
      </c>
      <c r="N70" s="6">
        <f>(SUM('30m Buffer by County'!$E70,'30m Buffer by County'!$I70,'30m Buffer by County'!$J70,'30m Buffer by County'!$M70))</f>
        <v>6906.0352965014845</v>
      </c>
      <c r="O70" s="13">
        <f>(SUM('30m Buffer by County'!E69,'30m Buffer by County'!I70,'30m Buffer by County'!J70,'30m Buffer by County'!M70)/'30m Buffer by County'!D70)</f>
        <v>0.29327851521598691</v>
      </c>
      <c r="P70" s="13"/>
    </row>
    <row r="71" spans="1:16" x14ac:dyDescent="0.25">
      <c r="A71" s="1" t="s">
        <v>49</v>
      </c>
      <c r="B71" s="1" t="s">
        <v>248</v>
      </c>
      <c r="C71" s="1" t="s">
        <v>271</v>
      </c>
      <c r="D71" s="6">
        <f>(SUM('10m Buffer by County'!F71,'10m Buffer by County'!F71,'10m Buffer by County'!O71))</f>
        <v>19213.021700775415</v>
      </c>
      <c r="E71" s="13">
        <f>(SUM('10m Buffer by County'!F71,'10m Buffer by County'!N71,'10m Buffer by County'!O71)/'10m Buffer by County'!D71)</f>
        <v>0.35512338752891537</v>
      </c>
      <c r="F71" s="6">
        <f>(SUM('10m Buffer by County'!K71,'10m Buffer by County'!G71,'10m Buffer by County'!H71))</f>
        <v>1884.8613492930319</v>
      </c>
      <c r="G71" s="13">
        <f>(SUM('10m Buffer by County'!K71,'10m Buffer by County'!G71,'10m Buffer by County'!H71)/'10m Buffer by County'!D71)</f>
        <v>6.5591174016636708E-2</v>
      </c>
      <c r="H71" s="6">
        <f>(SUM('10m Buffer by County'!$E71,'10m Buffer by County'!$I71,'10m Buffer by County'!$J71,'10m Buffer by County'!$M71))</f>
        <v>15794.619779285669</v>
      </c>
      <c r="I71" s="13">
        <f>(SUM('10m Buffer by County'!E71,'10m Buffer by County'!I71,'10m Buffer by County'!J71,'10m Buffer by County'!M71)/'10m Buffer by County'!D71)</f>
        <v>0.54963600100257426</v>
      </c>
      <c r="J71" s="6">
        <f>(SUM('30m Buffer by County'!$F71,'30m Buffer by County'!$N71,'30m Buffer by County'!$O71))</f>
        <v>21636.629139629244</v>
      </c>
      <c r="K71" s="13">
        <f>(SUM('30m Buffer by County'!F71,'30m Buffer by County'!N71,'30m Buffer by County'!O71)/'30m Buffer by County'!D71)</f>
        <v>0.32206005198722332</v>
      </c>
      <c r="L71" s="6">
        <f>(SUM('30m Buffer by County'!$K71,'30m Buffer by County'!$G71,'30m Buffer by County'!$H71))</f>
        <v>4917.7488225438983</v>
      </c>
      <c r="M71" s="13">
        <f>(SUM('30m Buffer by County'!K71,'30m Buffer by County'!G71,'30m Buffer by County'!H71)/'30m Buffer by County'!D71)</f>
        <v>7.3200424670020192E-2</v>
      </c>
      <c r="N71" s="6">
        <f>(SUM('30m Buffer by County'!$E71,'30m Buffer by County'!$I71,'30m Buffer by County'!$J71,'30m Buffer by County'!$M71))</f>
        <v>38495.512323134477</v>
      </c>
      <c r="O71" s="13">
        <f>(SUM('30m Buffer by County'!E70,'30m Buffer by County'!I71,'30m Buffer by County'!J71,'30m Buffer by County'!M71)/'30m Buffer by County'!D71)</f>
        <v>0.40807086297331269</v>
      </c>
      <c r="P71" s="13"/>
    </row>
    <row r="72" spans="1:16" x14ac:dyDescent="0.25">
      <c r="A72" s="1" t="s">
        <v>38</v>
      </c>
      <c r="B72" s="1" t="s">
        <v>248</v>
      </c>
      <c r="C72" s="1" t="s">
        <v>272</v>
      </c>
      <c r="D72" s="6">
        <f>(SUM('10m Buffer by County'!F72,'10m Buffer by County'!F72,'10m Buffer by County'!O72))</f>
        <v>7417.5676944594079</v>
      </c>
      <c r="E72" s="13">
        <f>(SUM('10m Buffer by County'!F72,'10m Buffer by County'!N72,'10m Buffer by County'!O72)/'10m Buffer by County'!D72)</f>
        <v>0.46048278506992818</v>
      </c>
      <c r="F72" s="6">
        <f>(SUM('10m Buffer by County'!K72,'10m Buffer by County'!G72,'10m Buffer by County'!H72))</f>
        <v>610.05668592439565</v>
      </c>
      <c r="G72" s="13">
        <f>(SUM('10m Buffer by County'!K72,'10m Buffer by County'!G72,'10m Buffer by County'!H72)/'10m Buffer by County'!D72)</f>
        <v>6.8451751493159144E-2</v>
      </c>
      <c r="H72" s="6">
        <f>(SUM('10m Buffer by County'!$E72,'10m Buffer by County'!$I72,'10m Buffer by County'!$J72,'10m Buffer by County'!$M72))</f>
        <v>3945.1060822464824</v>
      </c>
      <c r="I72" s="13">
        <f>(SUM('10m Buffer by County'!E72,'10m Buffer by County'!I72,'10m Buffer by County'!J72,'10m Buffer by County'!M72)/'10m Buffer by County'!D72)</f>
        <v>0.44266283344947083</v>
      </c>
      <c r="J72" s="6">
        <f>(SUM('30m Buffer by County'!$F72,'30m Buffer by County'!$N72,'30m Buffer by County'!$O72))</f>
        <v>8983.9465659795496</v>
      </c>
      <c r="K72" s="13">
        <f>(SUM('30m Buffer by County'!F72,'30m Buffer by County'!N72,'30m Buffer by County'!O72)/'30m Buffer by County'!D72)</f>
        <v>0.43002729780152099</v>
      </c>
      <c r="L72" s="6">
        <f>(SUM('30m Buffer by County'!$K72,'30m Buffer by County'!$G72,'30m Buffer by County'!$H72))</f>
        <v>1544.0175840034001</v>
      </c>
      <c r="M72" s="13">
        <f>(SUM('30m Buffer by County'!K72,'30m Buffer by County'!G72,'30m Buffer by County'!H72)/'30m Buffer by County'!D72)</f>
        <v>7.3906239816846048E-2</v>
      </c>
      <c r="N72" s="6">
        <f>(SUM('30m Buffer by County'!$E72,'30m Buffer by County'!$I72,'30m Buffer by County'!$J72,'30m Buffer by County'!$M72))</f>
        <v>9756.8517319600869</v>
      </c>
      <c r="O72" s="13">
        <f>(SUM('30m Buffer by County'!E71,'30m Buffer by County'!I72,'30m Buffer by County'!J72,'30m Buffer by County'!M72)/'30m Buffer by County'!D72)</f>
        <v>0.88496723707902292</v>
      </c>
      <c r="P72" s="13"/>
    </row>
    <row r="73" spans="1:16" x14ac:dyDescent="0.25">
      <c r="A73" s="1" t="s">
        <v>42</v>
      </c>
      <c r="B73" s="1" t="s">
        <v>248</v>
      </c>
      <c r="C73" s="1" t="s">
        <v>273</v>
      </c>
      <c r="D73" s="6">
        <f>(SUM('10m Buffer by County'!F73,'10m Buffer by County'!F73,'10m Buffer by County'!O73))</f>
        <v>28445.07815936306</v>
      </c>
      <c r="E73" s="13">
        <f>(SUM('10m Buffer by County'!F73,'10m Buffer by County'!N73,'10m Buffer by County'!O73)/'10m Buffer by County'!D73)</f>
        <v>0.69882015540924936</v>
      </c>
      <c r="F73" s="6">
        <f>(SUM('10m Buffer by County'!K73,'10m Buffer by County'!G73,'10m Buffer by County'!H73))</f>
        <v>1751.8473581987023</v>
      </c>
      <c r="G73" s="13">
        <f>(SUM('10m Buffer by County'!K73,'10m Buffer by County'!G73,'10m Buffer by County'!H73)/'10m Buffer by County'!D73)</f>
        <v>7.8856085717345481E-2</v>
      </c>
      <c r="H73" s="6">
        <f>(SUM('10m Buffer by County'!$E73,'10m Buffer by County'!$I73,'10m Buffer by County'!$J73,'10m Buffer by County'!$M73))</f>
        <v>4117.9435414123536</v>
      </c>
      <c r="I73" s="13">
        <f>(SUM('10m Buffer by County'!E73,'10m Buffer by County'!I73,'10m Buffer by County'!J73,'10m Buffer by County'!M73)/'10m Buffer by County'!D73)</f>
        <v>0.18536141711267176</v>
      </c>
      <c r="J73" s="6">
        <f>(SUM('30m Buffer by County'!$F73,'30m Buffer by County'!$N73,'30m Buffer by County'!$O73))</f>
        <v>35232.823225908483</v>
      </c>
      <c r="K73" s="13">
        <f>(SUM('30m Buffer by County'!F73,'30m Buffer by County'!N73,'30m Buffer by County'!O73)/'30m Buffer by County'!D73)</f>
        <v>0.68628481705669298</v>
      </c>
      <c r="L73" s="6">
        <f>(SUM('30m Buffer by County'!$K73,'30m Buffer by County'!$G73,'30m Buffer by County'!$H73))</f>
        <v>4061.4968148144485</v>
      </c>
      <c r="M73" s="13">
        <f>(SUM('30m Buffer by County'!K73,'30m Buffer by County'!G73,'30m Buffer by County'!H73)/'30m Buffer by County'!D73)</f>
        <v>7.9112127366551752E-2</v>
      </c>
      <c r="N73" s="6">
        <f>(SUM('30m Buffer by County'!$E73,'30m Buffer by County'!$I73,'30m Buffer by County'!$J73,'30m Buffer by County'!$M73))</f>
        <v>10106.594989695714</v>
      </c>
      <c r="O73" s="13">
        <f>(SUM('30m Buffer by County'!E72,'30m Buffer by County'!I73,'30m Buffer by County'!J73,'30m Buffer by County'!M73)/'30m Buffer by County'!D73)</f>
        <v>0.21911024557683151</v>
      </c>
      <c r="P73" s="13"/>
    </row>
    <row r="74" spans="1:16" x14ac:dyDescent="0.25">
      <c r="A74" s="1" t="s">
        <v>33</v>
      </c>
      <c r="B74" s="1" t="s">
        <v>248</v>
      </c>
      <c r="C74" s="1" t="s">
        <v>274</v>
      </c>
      <c r="D74" s="6">
        <f>(SUM('10m Buffer by County'!F74,'10m Buffer by County'!F74,'10m Buffer by County'!O74))</f>
        <v>53541.930780901734</v>
      </c>
      <c r="E74" s="13">
        <f>(SUM('10m Buffer by County'!F74,'10m Buffer by County'!N74,'10m Buffer by County'!O74)/'10m Buffer by County'!D74)</f>
        <v>0.78273879343040653</v>
      </c>
      <c r="F74" s="6">
        <f>(SUM('10m Buffer by County'!K74,'10m Buffer by County'!G74,'10m Buffer by County'!H74))</f>
        <v>1634.1771150966429</v>
      </c>
      <c r="G74" s="13">
        <f>(SUM('10m Buffer by County'!K74,'10m Buffer by County'!G74,'10m Buffer by County'!H74)/'10m Buffer by County'!D74)</f>
        <v>4.3173175655933461E-2</v>
      </c>
      <c r="H74" s="6">
        <f>(SUM('10m Buffer by County'!$E74,'10m Buffer by County'!$I74,'10m Buffer by County'!$J74,'10m Buffer by County'!$M74))</f>
        <v>6248.5697553164682</v>
      </c>
      <c r="I74" s="13">
        <f>(SUM('10m Buffer by County'!E74,'10m Buffer by County'!I74,'10m Buffer by County'!J74,'10m Buffer by County'!M74)/'10m Buffer by County'!D74)</f>
        <v>0.16508039254281026</v>
      </c>
      <c r="J74" s="6">
        <f>(SUM('30m Buffer by County'!$F74,'30m Buffer by County'!$N74,'30m Buffer by County'!$O74))</f>
        <v>66695.984046890677</v>
      </c>
      <c r="K74" s="13">
        <f>(SUM('30m Buffer by County'!F74,'30m Buffer by County'!N74,'30m Buffer by County'!O74)/'30m Buffer by County'!D74)</f>
        <v>0.76469336516614561</v>
      </c>
      <c r="L74" s="6">
        <f>(SUM('30m Buffer by County'!$K74,'30m Buffer by County'!$G74,'30m Buffer by County'!$H74))</f>
        <v>3870.4916898533675</v>
      </c>
      <c r="M74" s="13">
        <f>(SUM('30m Buffer by County'!K74,'30m Buffer by County'!G74,'30m Buffer by County'!H74)/'30m Buffer by County'!D74)</f>
        <v>4.4376574653741153E-2</v>
      </c>
      <c r="N74" s="6">
        <f>(SUM('30m Buffer by County'!$E74,'30m Buffer by County'!$I74,'30m Buffer by County'!$J74,'30m Buffer by County'!$M74))</f>
        <v>15842.464280948685</v>
      </c>
      <c r="O74" s="13">
        <f>(SUM('30m Buffer by County'!E73,'30m Buffer by County'!I74,'30m Buffer by County'!J74,'30m Buffer by County'!M74)/'30m Buffer by County'!D74)</f>
        <v>0.16717855441085566</v>
      </c>
      <c r="P74" s="13"/>
    </row>
    <row r="75" spans="1:16" x14ac:dyDescent="0.25">
      <c r="A75" s="1" t="s">
        <v>12</v>
      </c>
      <c r="B75" s="1" t="s">
        <v>248</v>
      </c>
      <c r="C75" s="1" t="s">
        <v>275</v>
      </c>
      <c r="D75" s="6">
        <f>(SUM('10m Buffer by County'!F75,'10m Buffer by County'!F75,'10m Buffer by County'!O75))</f>
        <v>1261.0895855057995</v>
      </c>
      <c r="E75" s="13">
        <f>(SUM('10m Buffer by County'!F75,'10m Buffer by County'!N75,'10m Buffer by County'!O75)/'10m Buffer by County'!D75)</f>
        <v>0.90840984123149848</v>
      </c>
      <c r="F75" s="6">
        <f>(SUM('10m Buffer by County'!K75,'10m Buffer by County'!G75,'10m Buffer by County'!H75))</f>
        <v>2.5555615959039848</v>
      </c>
      <c r="G75" s="13">
        <f>(SUM('10m Buffer by County'!K75,'10m Buffer by County'!G75,'10m Buffer by County'!H75)/'10m Buffer by County'!D75)</f>
        <v>3.5385294949879958E-3</v>
      </c>
      <c r="H75" s="6">
        <f>(SUM('10m Buffer by County'!$E75,'10m Buffer by County'!$I75,'10m Buffer by County'!$J75,'10m Buffer by County'!$M75))</f>
        <v>57.322220190468656</v>
      </c>
      <c r="I75" s="13">
        <f>(SUM('10m Buffer by County'!E75,'10m Buffer by County'!I75,'10m Buffer by County'!J75,'10m Buffer by County'!M75)/'10m Buffer by County'!D75)</f>
        <v>7.9370564648988617E-2</v>
      </c>
      <c r="J75" s="6">
        <f>(SUM('30m Buffer by County'!$F75,'30m Buffer by County'!$N75,'30m Buffer by County'!$O75))</f>
        <v>1496.2862565050432</v>
      </c>
      <c r="K75" s="13">
        <f>(SUM('30m Buffer by County'!F75,'30m Buffer by County'!N75,'30m Buffer by County'!O75)/'30m Buffer by County'!D75)</f>
        <v>0.90822752676230933</v>
      </c>
      <c r="L75" s="6">
        <f>(SUM('30m Buffer by County'!$K75,'30m Buffer by County'!$G75,'30m Buffer by County'!$H75))</f>
        <v>7.8248320920417314</v>
      </c>
      <c r="M75" s="13">
        <f>(SUM('30m Buffer by County'!K75,'30m Buffer by County'!G75,'30m Buffer by County'!H75)/'30m Buffer by County'!D75)</f>
        <v>4.7495777411502649E-3</v>
      </c>
      <c r="N75" s="6">
        <f>(SUM('30m Buffer by County'!$E75,'30m Buffer by County'!$I75,'30m Buffer by County'!$J75,'30m Buffer by County'!$M75))</f>
        <v>131.4688425099954</v>
      </c>
      <c r="O75" s="13">
        <f>(SUM('30m Buffer by County'!E74,'30m Buffer by County'!I75,'30m Buffer by County'!J75,'30m Buffer by County'!M75)/'30m Buffer by County'!D75)</f>
        <v>2.1105501491723793</v>
      </c>
      <c r="P75" s="13"/>
    </row>
    <row r="76" spans="1:16" x14ac:dyDescent="0.25">
      <c r="A76" s="1" t="s">
        <v>36</v>
      </c>
      <c r="B76" s="1" t="s">
        <v>248</v>
      </c>
      <c r="C76" s="1" t="s">
        <v>276</v>
      </c>
      <c r="D76" s="6">
        <f>(SUM('10m Buffer by County'!F76,'10m Buffer by County'!F76,'10m Buffer by County'!O76))</f>
        <v>13838.155755326352</v>
      </c>
      <c r="E76" s="13">
        <f>(SUM('10m Buffer by County'!F76,'10m Buffer by County'!N76,'10m Buffer by County'!O76)/'10m Buffer by County'!D76)</f>
        <v>0.56772151715247765</v>
      </c>
      <c r="F76" s="6">
        <f>(SUM('10m Buffer by County'!K76,'10m Buffer by County'!G76,'10m Buffer by County'!H76))</f>
        <v>647.61321123043547</v>
      </c>
      <c r="G76" s="13">
        <f>(SUM('10m Buffer by County'!K76,'10m Buffer by County'!G76,'10m Buffer by County'!H76)/'10m Buffer by County'!D76)</f>
        <v>5.1337316728835077E-2</v>
      </c>
      <c r="H76" s="6">
        <f>(SUM('10m Buffer by County'!$E76,'10m Buffer by County'!$I76,'10m Buffer by County'!$J76,'10m Buffer by County'!$M76))</f>
        <v>4377.1380774229901</v>
      </c>
      <c r="I76" s="13">
        <f>(SUM('10m Buffer by County'!E76,'10m Buffer by County'!I76,'10m Buffer by County'!J76,'10m Buffer by County'!M76)/'10m Buffer by County'!D76)</f>
        <v>0.34698261238304351</v>
      </c>
      <c r="J76" s="6">
        <f>(SUM('30m Buffer by County'!$F76,'30m Buffer by County'!$N76,'30m Buffer by County'!$O76))</f>
        <v>15681.724349248554</v>
      </c>
      <c r="K76" s="13">
        <f>(SUM('30m Buffer by County'!F76,'30m Buffer by County'!N76,'30m Buffer by County'!O76)/'30m Buffer by County'!D76)</f>
        <v>0.54240311793398532</v>
      </c>
      <c r="L76" s="6">
        <f>(SUM('30m Buffer by County'!$K76,'30m Buffer by County'!$G76,'30m Buffer by County'!$H76))</f>
        <v>1579.5332677680967</v>
      </c>
      <c r="M76" s="13">
        <f>(SUM('30m Buffer by County'!K76,'30m Buffer by County'!G76,'30m Buffer by County'!H76)/'30m Buffer by County'!D76)</f>
        <v>5.4633262914031908E-2</v>
      </c>
      <c r="N76" s="6">
        <f>(SUM('30m Buffer by County'!$E76,'30m Buffer by County'!$I76,'30m Buffer by County'!$J76,'30m Buffer by County'!$M76))</f>
        <v>10696.931695190839</v>
      </c>
      <c r="O76" s="13">
        <f>(SUM('30m Buffer by County'!E75,'30m Buffer by County'!I76,'30m Buffer by County'!J76,'30m Buffer by County'!M76)/'30m Buffer by County'!D76)</f>
        <v>0.26334482285828059</v>
      </c>
      <c r="P76" s="13"/>
    </row>
    <row r="77" spans="1:16" x14ac:dyDescent="0.25">
      <c r="A77" s="1" t="s">
        <v>8</v>
      </c>
      <c r="B77" s="1" t="s">
        <v>248</v>
      </c>
      <c r="C77" s="1" t="s">
        <v>277</v>
      </c>
      <c r="D77" s="6">
        <f>(SUM('10m Buffer by County'!F77,'10m Buffer by County'!F77,'10m Buffer by County'!O77))</f>
        <v>4994.5641806239901</v>
      </c>
      <c r="E77" s="13">
        <f>(SUM('10m Buffer by County'!F77,'10m Buffer by County'!N77,'10m Buffer by County'!O77)/'10m Buffer by County'!D77)</f>
        <v>0.569344279353595</v>
      </c>
      <c r="F77" s="6">
        <f>(SUM('10m Buffer by County'!K77,'10m Buffer by County'!G77,'10m Buffer by County'!H77))</f>
        <v>213.54655214166044</v>
      </c>
      <c r="G77" s="13">
        <f>(SUM('10m Buffer by County'!K77,'10m Buffer by County'!G77,'10m Buffer by County'!H77)/'10m Buffer by County'!D77)</f>
        <v>4.7453968536369268E-2</v>
      </c>
      <c r="H77" s="6">
        <f>(SUM('10m Buffer by County'!$E77,'10m Buffer by County'!$I77,'10m Buffer by County'!$J77,'10m Buffer by County'!$M77))</f>
        <v>1611.9799054081436</v>
      </c>
      <c r="I77" s="13">
        <f>(SUM('10m Buffer by County'!E77,'10m Buffer by County'!I77,'10m Buffer by County'!J77,'10m Buffer by County'!M77)/'10m Buffer by County'!D77)</f>
        <v>0.35821156064253917</v>
      </c>
      <c r="J77" s="6">
        <f>(SUM('30m Buffer by County'!$F77,'30m Buffer by County'!$N77,'30m Buffer by County'!$O77))</f>
        <v>5182.6060204701917</v>
      </c>
      <c r="K77" s="13">
        <f>(SUM('30m Buffer by County'!F77,'30m Buffer by County'!N77,'30m Buffer by County'!O77)/'30m Buffer by County'!D77)</f>
        <v>0.50420509056409868</v>
      </c>
      <c r="L77" s="6">
        <f>(SUM('30m Buffer by County'!$K77,'30m Buffer by County'!$G77,'30m Buffer by County'!$H77))</f>
        <v>548.72987946210151</v>
      </c>
      <c r="M77" s="13">
        <f>(SUM('30m Buffer by County'!K77,'30m Buffer by County'!G77,'30m Buffer by County'!H77)/'30m Buffer by County'!D77)</f>
        <v>5.338480244815421E-2</v>
      </c>
      <c r="N77" s="6">
        <f>(SUM('30m Buffer by County'!$E77,'30m Buffer by County'!$I77,'30m Buffer by County'!$J77,'30m Buffer by County'!$M77))</f>
        <v>4288.6702282757497</v>
      </c>
      <c r="O77" s="13">
        <f>(SUM('30m Buffer by County'!E76,'30m Buffer by County'!I77,'30m Buffer by County'!J77,'30m Buffer by County'!M77)/'30m Buffer by County'!D77)</f>
        <v>0.55411365788740197</v>
      </c>
      <c r="P77" s="13"/>
    </row>
    <row r="78" spans="1:16" x14ac:dyDescent="0.25">
      <c r="A78" s="1" t="s">
        <v>41</v>
      </c>
      <c r="B78" s="1" t="s">
        <v>248</v>
      </c>
      <c r="C78" s="1" t="s">
        <v>278</v>
      </c>
      <c r="D78" s="6">
        <f>(SUM('10m Buffer by County'!F78,'10m Buffer by County'!F78,'10m Buffer by County'!O78))</f>
        <v>16307.408954102686</v>
      </c>
      <c r="E78" s="13">
        <f>(SUM('10m Buffer by County'!F78,'10m Buffer by County'!N78,'10m Buffer by County'!O78)/'10m Buffer by County'!D78)</f>
        <v>0.58174706845306368</v>
      </c>
      <c r="F78" s="6">
        <f>(SUM('10m Buffer by County'!K78,'10m Buffer by County'!G78,'10m Buffer by County'!H78))</f>
        <v>924.96923540720468</v>
      </c>
      <c r="G78" s="13">
        <f>(SUM('10m Buffer by County'!K78,'10m Buffer by County'!G78,'10m Buffer by County'!H78)/'10m Buffer by County'!D78)</f>
        <v>6.3953772165623174E-2</v>
      </c>
      <c r="H78" s="6">
        <f>(SUM('10m Buffer by County'!$E78,'10m Buffer by County'!$I78,'10m Buffer by County'!$J78,'10m Buffer by County'!$M78))</f>
        <v>4621.574751782864</v>
      </c>
      <c r="I78" s="13">
        <f>(SUM('10m Buffer by County'!E78,'10m Buffer by County'!I78,'10m Buffer by County'!J78,'10m Buffer by County'!M78)/'10m Buffer by County'!D78)</f>
        <v>0.31954266953732624</v>
      </c>
      <c r="J78" s="6">
        <f>(SUM('30m Buffer by County'!$F78,'30m Buffer by County'!$N78,'30m Buffer by County'!$O78))</f>
        <v>18193.721057807783</v>
      </c>
      <c r="K78" s="13">
        <f>(SUM('30m Buffer by County'!F78,'30m Buffer by County'!N78,'30m Buffer by County'!O78)/'30m Buffer by County'!D78)</f>
        <v>0.54483095190720443</v>
      </c>
      <c r="L78" s="6">
        <f>(SUM('30m Buffer by County'!$K78,'30m Buffer by County'!$G78,'30m Buffer by County'!$H78))</f>
        <v>2284.6434025392523</v>
      </c>
      <c r="M78" s="13">
        <f>(SUM('30m Buffer by County'!K78,'30m Buffer by County'!G78,'30m Buffer by County'!H78)/'30m Buffer by County'!D78)</f>
        <v>6.8416154992098049E-2</v>
      </c>
      <c r="N78" s="6">
        <f>(SUM('30m Buffer by County'!$E78,'30m Buffer by County'!$I78,'30m Buffer by County'!$J78,'30m Buffer by County'!$M78))</f>
        <v>11751.23429028926</v>
      </c>
      <c r="O78" s="13">
        <f>(SUM('30m Buffer by County'!E77,'30m Buffer by County'!I78,'30m Buffer by County'!J78,'30m Buffer by County'!M78)/'30m Buffer by County'!D78)</f>
        <v>0.3060849120308678</v>
      </c>
      <c r="P78" s="13"/>
    </row>
    <row r="79" spans="1:16" x14ac:dyDescent="0.25">
      <c r="A79" s="1" t="s">
        <v>14</v>
      </c>
      <c r="B79" s="1" t="s">
        <v>248</v>
      </c>
      <c r="C79" s="1" t="s">
        <v>279</v>
      </c>
      <c r="D79" s="6">
        <f>(SUM('10m Buffer by County'!F79,'10m Buffer by County'!F79,'10m Buffer by County'!O79))</f>
        <v>23043.134430150782</v>
      </c>
      <c r="E79" s="13">
        <f>(SUM('10m Buffer by County'!F79,'10m Buffer by County'!N79,'10m Buffer by County'!O79)/'10m Buffer by County'!D79)</f>
        <v>0.71318406025761993</v>
      </c>
      <c r="F79" s="6">
        <f>(SUM('10m Buffer by County'!K79,'10m Buffer by County'!G79,'10m Buffer by County'!H79))</f>
        <v>719.67673702574336</v>
      </c>
      <c r="G79" s="13">
        <f>(SUM('10m Buffer by County'!K79,'10m Buffer by County'!G79,'10m Buffer by County'!H79)/'10m Buffer by County'!D79)</f>
        <v>4.1763480771544702E-2</v>
      </c>
      <c r="H79" s="6">
        <f>(SUM('10m Buffer by County'!$E79,'10m Buffer by County'!$I79,'10m Buffer by County'!$J79,'10m Buffer by County'!$M79))</f>
        <v>3645.102375669037</v>
      </c>
      <c r="I79" s="13">
        <f>(SUM('10m Buffer by County'!E79,'10m Buffer by County'!I79,'10m Buffer by County'!J79,'10m Buffer by County'!M79)/'10m Buffer by County'!D79)</f>
        <v>0.21152853099810601</v>
      </c>
      <c r="J79" s="6">
        <f>(SUM('30m Buffer by County'!$F79,'30m Buffer by County'!$N79,'30m Buffer by County'!$O79))</f>
        <v>26826.240591470916</v>
      </c>
      <c r="K79" s="13">
        <f>(SUM('30m Buffer by County'!F79,'30m Buffer by County'!N79,'30m Buffer by County'!O79)/'30m Buffer by County'!D79)</f>
        <v>0.67457355244399508</v>
      </c>
      <c r="L79" s="6">
        <f>(SUM('30m Buffer by County'!$K79,'30m Buffer by County'!$G79,'30m Buffer by County'!$H79))</f>
        <v>1816.3946862505745</v>
      </c>
      <c r="M79" s="13">
        <f>(SUM('30m Buffer by County'!K79,'30m Buffer by County'!G79,'30m Buffer by County'!H79)/'30m Buffer by County'!D79)</f>
        <v>4.5675122161321878E-2</v>
      </c>
      <c r="N79" s="6">
        <f>(SUM('30m Buffer by County'!$E79,'30m Buffer by County'!$I79,'30m Buffer by County'!$J79,'30m Buffer by County'!$M79))</f>
        <v>9792.7884829225623</v>
      </c>
      <c r="O79" s="13">
        <f>(SUM('30m Buffer by County'!E78,'30m Buffer by County'!I79,'30m Buffer by County'!J79,'30m Buffer by County'!M79)/'30m Buffer by County'!D79)</f>
        <v>0.25743330854102559</v>
      </c>
      <c r="P79" s="13"/>
    </row>
    <row r="80" spans="1:16" x14ac:dyDescent="0.25">
      <c r="A80" s="1" t="s">
        <v>32</v>
      </c>
      <c r="B80" s="1" t="s">
        <v>248</v>
      </c>
      <c r="C80" s="1" t="s">
        <v>280</v>
      </c>
      <c r="D80" s="6">
        <f>(SUM('10m Buffer by County'!F80,'10m Buffer by County'!F80,'10m Buffer by County'!O80))</f>
        <v>33071.273036378821</v>
      </c>
      <c r="E80" s="13">
        <f>(SUM('10m Buffer by County'!F80,'10m Buffer by County'!N80,'10m Buffer by County'!O80)/'10m Buffer by County'!D80)</f>
        <v>0.82332704304317661</v>
      </c>
      <c r="F80" s="6">
        <f>(SUM('10m Buffer by County'!K80,'10m Buffer by County'!G80,'10m Buffer by County'!H80))</f>
        <v>341.18032252165875</v>
      </c>
      <c r="G80" s="13">
        <f>(SUM('10m Buffer by County'!K80,'10m Buffer by County'!G80,'10m Buffer by County'!H80)/'10m Buffer by County'!D80)</f>
        <v>1.6707500975283573E-2</v>
      </c>
      <c r="H80" s="6">
        <f>(SUM('10m Buffer by County'!$E80,'10m Buffer by County'!$I80,'10m Buffer by County'!$J80,'10m Buffer by County'!$M80))</f>
        <v>3033.0947944826357</v>
      </c>
      <c r="I80" s="13">
        <f>(SUM('10m Buffer by County'!E80,'10m Buffer by County'!I80,'10m Buffer by County'!J80,'10m Buffer by County'!M80)/'10m Buffer by County'!D80)</f>
        <v>0.1485297682539391</v>
      </c>
      <c r="J80" s="6">
        <f>(SUM('30m Buffer by County'!$F80,'30m Buffer by County'!$N80,'30m Buffer by County'!$O80))</f>
        <v>38685.588085577459</v>
      </c>
      <c r="K80" s="13">
        <f>(SUM('30m Buffer by County'!F80,'30m Buffer by County'!N80,'30m Buffer by County'!O80)/'30m Buffer by County'!D80)</f>
        <v>0.82286520347921277</v>
      </c>
      <c r="L80" s="6">
        <f>(SUM('30m Buffer by County'!$K80,'30m Buffer by County'!$G80,'30m Buffer by County'!$H80))</f>
        <v>889.53287239983592</v>
      </c>
      <c r="M80" s="13">
        <f>(SUM('30m Buffer by County'!K80,'30m Buffer by County'!G80,'30m Buffer by County'!H80)/'30m Buffer by County'!D80)</f>
        <v>1.8920887190070321E-2</v>
      </c>
      <c r="N80" s="6">
        <f>(SUM('30m Buffer by County'!$E80,'30m Buffer by County'!$I80,'30m Buffer by County'!$J80,'30m Buffer by County'!$M80))</f>
        <v>6909.5088537779911</v>
      </c>
      <c r="O80" s="13">
        <f>(SUM('30m Buffer by County'!E79,'30m Buffer by County'!I80,'30m Buffer by County'!J80,'30m Buffer by County'!M80)/'30m Buffer by County'!D80)</f>
        <v>0.19123444645482193</v>
      </c>
      <c r="P80" s="13"/>
    </row>
    <row r="81" spans="1:16" x14ac:dyDescent="0.25">
      <c r="A81" s="1" t="s">
        <v>28</v>
      </c>
      <c r="B81" s="1" t="s">
        <v>248</v>
      </c>
      <c r="C81" s="1" t="s">
        <v>281</v>
      </c>
      <c r="D81" s="6">
        <f>(SUM('10m Buffer by County'!F81,'10m Buffer by County'!F81,'10m Buffer by County'!O81))</f>
        <v>12258.7277543577</v>
      </c>
      <c r="E81" s="13">
        <f>(SUM('10m Buffer by County'!F81,'10m Buffer by County'!N81,'10m Buffer by County'!O81)/'10m Buffer by County'!D81)</f>
        <v>0.69351877318416166</v>
      </c>
      <c r="F81" s="6">
        <f>(SUM('10m Buffer by County'!K81,'10m Buffer by County'!G81,'10m Buffer by County'!H81))</f>
        <v>563.04937655367371</v>
      </c>
      <c r="G81" s="13">
        <f>(SUM('10m Buffer by County'!K81,'10m Buffer by County'!G81,'10m Buffer by County'!H81)/'10m Buffer by County'!D81)</f>
        <v>4.7426871062707085E-2</v>
      </c>
      <c r="H81" s="6">
        <f>(SUM('10m Buffer by County'!$E81,'10m Buffer by County'!$I81,'10m Buffer by County'!$J81,'10m Buffer by County'!$M81))</f>
        <v>2896.3781796256849</v>
      </c>
      <c r="I81" s="13">
        <f>(SUM('10m Buffer by County'!E81,'10m Buffer by County'!I81,'10m Buffer by County'!J81,'10m Buffer by County'!M81)/'10m Buffer by County'!D81)</f>
        <v>0.24396822053998127</v>
      </c>
      <c r="J81" s="6">
        <f>(SUM('30m Buffer by County'!$F81,'30m Buffer by County'!$N81,'30m Buffer by County'!$O81))</f>
        <v>17850.74749311812</v>
      </c>
      <c r="K81" s="13">
        <f>(SUM('30m Buffer by County'!F81,'30m Buffer by County'!N81,'30m Buffer by County'!O81)/'30m Buffer by County'!D81)</f>
        <v>0.6577067313394459</v>
      </c>
      <c r="L81" s="6">
        <f>(SUM('30m Buffer by County'!$K81,'30m Buffer by County'!$G81,'30m Buffer by County'!$H81))</f>
        <v>1377.9016323767069</v>
      </c>
      <c r="M81" s="13">
        <f>(SUM('30m Buffer by County'!K81,'30m Buffer by County'!G81,'30m Buffer by County'!H81)/'30m Buffer by County'!D81)</f>
        <v>5.0768472249532029E-2</v>
      </c>
      <c r="N81" s="6">
        <f>(SUM('30m Buffer by County'!$E81,'30m Buffer by County'!$I81,'30m Buffer by County'!$J81,'30m Buffer by County'!$M81))</f>
        <v>7527.3419391824773</v>
      </c>
      <c r="O81" s="13">
        <f>(SUM('30m Buffer by County'!E80,'30m Buffer by County'!I81,'30m Buffer by County'!J81,'30m Buffer by County'!M81)/'30m Buffer by County'!D81)</f>
        <v>0.24589375750481007</v>
      </c>
      <c r="P81" s="13"/>
    </row>
    <row r="82" spans="1:16" x14ac:dyDescent="0.25">
      <c r="A82" s="1" t="s">
        <v>107</v>
      </c>
      <c r="B82" s="1" t="s">
        <v>248</v>
      </c>
      <c r="C82" s="1" t="s">
        <v>282</v>
      </c>
      <c r="D82" s="6">
        <f>(SUM('10m Buffer by County'!F82,'10m Buffer by County'!F82,'10m Buffer by County'!O82))</f>
        <v>14092.385948612011</v>
      </c>
      <c r="E82" s="13">
        <f>(SUM('10m Buffer by County'!F82,'10m Buffer by County'!N82,'10m Buffer by County'!O82)/'10m Buffer by County'!D82)</f>
        <v>0.6623378149429241</v>
      </c>
      <c r="F82" s="6">
        <f>(SUM('10m Buffer by County'!K82,'10m Buffer by County'!G82,'10m Buffer by County'!H82))</f>
        <v>578.05632020875441</v>
      </c>
      <c r="G82" s="13">
        <f>(SUM('10m Buffer by County'!K82,'10m Buffer by County'!G82,'10m Buffer by County'!H82)/'10m Buffer by County'!D82)</f>
        <v>5.0998781817597552E-2</v>
      </c>
      <c r="H82" s="6">
        <f>(SUM('10m Buffer by County'!$E82,'10m Buffer by County'!$I82,'10m Buffer by County'!$J82,'10m Buffer by County'!$M82))</f>
        <v>3129.8157089694232</v>
      </c>
      <c r="I82" s="13">
        <f>(SUM('10m Buffer by County'!E82,'10m Buffer by County'!I82,'10m Buffer by County'!J82,'10m Buffer by County'!M82)/'10m Buffer by County'!D82)</f>
        <v>0.27612670753842522</v>
      </c>
      <c r="J82" s="6">
        <f>(SUM('30m Buffer by County'!$F82,'30m Buffer by County'!$N82,'30m Buffer by County'!$O82))</f>
        <v>15957.491734332296</v>
      </c>
      <c r="K82" s="13">
        <f>(SUM('30m Buffer by County'!F82,'30m Buffer by County'!N82,'30m Buffer by County'!O82)/'30m Buffer by County'!D82)</f>
        <v>0.61207153750275256</v>
      </c>
      <c r="L82" s="6">
        <f>(SUM('30m Buffer by County'!$K82,'30m Buffer by County'!$G82,'30m Buffer by County'!$H82))</f>
        <v>1508.4660699900662</v>
      </c>
      <c r="M82" s="13">
        <f>(SUM('30m Buffer by County'!K82,'30m Buffer by County'!G82,'30m Buffer by County'!H82)/'30m Buffer by County'!D82)</f>
        <v>5.7859290300812896E-2</v>
      </c>
      <c r="N82" s="6">
        <f>(SUM('30m Buffer by County'!$E82,'30m Buffer by County'!$I82,'30m Buffer by County'!$J82,'30m Buffer by County'!$M82))</f>
        <v>8325.3962331288949</v>
      </c>
      <c r="O82" s="13">
        <f>(SUM('30m Buffer by County'!E81,'30m Buffer by County'!I82,'30m Buffer by County'!J82,'30m Buffer by County'!M82)/'30m Buffer by County'!D82)</f>
        <v>0.29148561758677222</v>
      </c>
      <c r="P82" s="13"/>
    </row>
    <row r="83" spans="1:16" x14ac:dyDescent="0.25">
      <c r="A83" s="1" t="s">
        <v>44</v>
      </c>
      <c r="B83" s="1" t="s">
        <v>248</v>
      </c>
      <c r="C83" s="1" t="s">
        <v>224</v>
      </c>
      <c r="D83" s="6">
        <f>(SUM('10m Buffer by County'!F83,'10m Buffer by County'!F83,'10m Buffer by County'!O83))</f>
        <v>5735.9538012187222</v>
      </c>
      <c r="E83" s="13">
        <f>(SUM('10m Buffer by County'!F83,'10m Buffer by County'!N83,'10m Buffer by County'!O83)/'10m Buffer by County'!D83)</f>
        <v>0.78300039366265606</v>
      </c>
      <c r="F83" s="6">
        <f>(SUM('10m Buffer by County'!K83,'10m Buffer by County'!G83,'10m Buffer by County'!H83))</f>
        <v>135.88881256084966</v>
      </c>
      <c r="G83" s="13">
        <f>(SUM('10m Buffer by County'!K83,'10m Buffer by County'!G83,'10m Buffer by County'!H83)/'10m Buffer by County'!D83)</f>
        <v>3.2105019832296099E-2</v>
      </c>
      <c r="H83" s="6">
        <f>(SUM('10m Buffer by County'!$E83,'10m Buffer by County'!$I83,'10m Buffer by County'!$J83,'10m Buffer by County'!$M83))</f>
        <v>765.5903589449598</v>
      </c>
      <c r="I83" s="13">
        <f>(SUM('10m Buffer by County'!E83,'10m Buffer by County'!I83,'10m Buffer by County'!J83,'10m Buffer by County'!M83)/'10m Buffer by County'!D83)</f>
        <v>0.18087797806266254</v>
      </c>
      <c r="J83" s="6">
        <f>(SUM('30m Buffer by County'!$F83,'30m Buffer by County'!$N83,'30m Buffer by County'!$O83))</f>
        <v>7437.5933439753289</v>
      </c>
      <c r="K83" s="13">
        <f>(SUM('30m Buffer by County'!F83,'30m Buffer by County'!N83,'30m Buffer by County'!O83)/'30m Buffer by County'!D83)</f>
        <v>0.76759472433504794</v>
      </c>
      <c r="L83" s="6">
        <f>(SUM('30m Buffer by County'!$K83,'30m Buffer by County'!$G83,'30m Buffer by County'!$H83))</f>
        <v>320.33502518001615</v>
      </c>
      <c r="M83" s="13">
        <f>(SUM('30m Buffer by County'!K83,'30m Buffer by County'!G83,'30m Buffer by County'!H83)/'30m Buffer by County'!D83)</f>
        <v>3.3060085968143346E-2</v>
      </c>
      <c r="N83" s="6">
        <f>(SUM('30m Buffer by County'!$E83,'30m Buffer by County'!$I83,'30m Buffer by County'!$J83,'30m Buffer by County'!$M83))</f>
        <v>1890.0609361331997</v>
      </c>
      <c r="O83" s="13">
        <f>(SUM('30m Buffer by County'!E82,'30m Buffer by County'!I83,'30m Buffer by County'!J83,'30m Buffer by County'!M83)/'30m Buffer by County'!D83)</f>
        <v>0.39774793751101539</v>
      </c>
      <c r="P83" s="13"/>
    </row>
    <row r="84" spans="1:16" x14ac:dyDescent="0.25">
      <c r="A84" s="1" t="s">
        <v>31</v>
      </c>
      <c r="B84" s="1" t="s">
        <v>248</v>
      </c>
      <c r="C84" s="1" t="s">
        <v>283</v>
      </c>
      <c r="D84" s="6">
        <f>(SUM('10m Buffer by County'!F84,'10m Buffer by County'!F84,'10m Buffer by County'!O84))</f>
        <v>18979.539198292008</v>
      </c>
      <c r="E84" s="13">
        <f>(SUM('10m Buffer by County'!F84,'10m Buffer by County'!N84,'10m Buffer by County'!O84)/'10m Buffer by County'!D84)</f>
        <v>0.89066670574529017</v>
      </c>
      <c r="F84" s="6">
        <f>(SUM('10m Buffer by County'!K84,'10m Buffer by County'!G84,'10m Buffer by County'!H84))</f>
        <v>183.71700528310839</v>
      </c>
      <c r="G84" s="13">
        <f>(SUM('10m Buffer by County'!K84,'10m Buffer by County'!G84,'10m Buffer by County'!H84)/'10m Buffer by County'!D84)</f>
        <v>1.4527028974357092E-2</v>
      </c>
      <c r="H84" s="6">
        <f>(SUM('10m Buffer by County'!$E84,'10m Buffer by County'!$I84,'10m Buffer by County'!$J84,'10m Buffer by County'!$M84))</f>
        <v>1084.6733022639773</v>
      </c>
      <c r="I84" s="13">
        <f>(SUM('10m Buffer by County'!E84,'10m Buffer by County'!I84,'10m Buffer by County'!J84,'10m Buffer by County'!M84)/'10m Buffer by County'!D84)</f>
        <v>8.5768219797719245E-2</v>
      </c>
      <c r="J84" s="6">
        <f>(SUM('30m Buffer by County'!$F84,'30m Buffer by County'!$N84,'30m Buffer by County'!$O84))</f>
        <v>25652.31265722066</v>
      </c>
      <c r="K84" s="13">
        <f>(SUM('30m Buffer by County'!F84,'30m Buffer by County'!N84,'30m Buffer by County'!O84)/'30m Buffer by County'!D84)</f>
        <v>0.87418914007802506</v>
      </c>
      <c r="L84" s="6">
        <f>(SUM('30m Buffer by County'!$K84,'30m Buffer by County'!$G84,'30m Buffer by County'!$H84))</f>
        <v>499.65331145628954</v>
      </c>
      <c r="M84" s="13">
        <f>(SUM('30m Buffer by County'!K84,'30m Buffer by County'!G84,'30m Buffer by County'!H84)/'30m Buffer by County'!D84)</f>
        <v>1.7027373107280544E-2</v>
      </c>
      <c r="N84" s="6">
        <f>(SUM('30m Buffer by County'!$E84,'30m Buffer by County'!$I84,'30m Buffer by County'!$J84,'30m Buffer by County'!$M84))</f>
        <v>2909.1149681481443</v>
      </c>
      <c r="O84" s="13">
        <f>(SUM('30m Buffer by County'!E83,'30m Buffer by County'!I84,'30m Buffer by County'!J84,'30m Buffer by County'!M84)/'30m Buffer by County'!D84)</f>
        <v>8.7309350809079547E-2</v>
      </c>
      <c r="P84" s="13"/>
    </row>
    <row r="85" spans="1:16" x14ac:dyDescent="0.25">
      <c r="A85" s="1" t="s">
        <v>51</v>
      </c>
      <c r="B85" s="1" t="s">
        <v>248</v>
      </c>
      <c r="C85" s="1" t="s">
        <v>284</v>
      </c>
      <c r="D85" s="6">
        <f>(SUM('10m Buffer by County'!F85,'10m Buffer by County'!F85,'10m Buffer by County'!O85))</f>
        <v>27220.610794541943</v>
      </c>
      <c r="E85" s="13">
        <f>(SUM('10m Buffer by County'!F85,'10m Buffer by County'!N85,'10m Buffer by County'!O85)/'10m Buffer by County'!D85)</f>
        <v>0.72760591502932204</v>
      </c>
      <c r="F85" s="6">
        <f>(SUM('10m Buffer by County'!K85,'10m Buffer by County'!G85,'10m Buffer by County'!H85))</f>
        <v>572.10899314530275</v>
      </c>
      <c r="G85" s="13">
        <f>(SUM('10m Buffer by County'!K85,'10m Buffer by County'!G85,'10m Buffer by County'!H85)/'10m Buffer by County'!D85)</f>
        <v>2.5221058246189445E-2</v>
      </c>
      <c r="H85" s="6">
        <f>(SUM('10m Buffer by County'!$E85,'10m Buffer by County'!$I85,'10m Buffer by County'!$J85,'10m Buffer by County'!$M85))</f>
        <v>5480.5261363130921</v>
      </c>
      <c r="I85" s="13">
        <f>(SUM('10m Buffer by County'!E85,'10m Buffer by County'!I85,'10m Buffer by County'!J85,'10m Buffer by County'!M85)/'10m Buffer by County'!D85)</f>
        <v>0.24160548175233831</v>
      </c>
      <c r="J85" s="6">
        <f>(SUM('30m Buffer by County'!$F85,'30m Buffer by County'!$N85,'30m Buffer by County'!$O85))</f>
        <v>36020.108676850694</v>
      </c>
      <c r="K85" s="13">
        <f>(SUM('30m Buffer by County'!F85,'30m Buffer by County'!N85,'30m Buffer by County'!O85)/'30m Buffer by County'!D85)</f>
        <v>0.6822323933851242</v>
      </c>
      <c r="L85" s="6">
        <f>(SUM('30m Buffer by County'!$K85,'30m Buffer by County'!$G85,'30m Buffer by County'!$H85))</f>
        <v>1531.2718996950721</v>
      </c>
      <c r="M85" s="13">
        <f>(SUM('30m Buffer by County'!K85,'30m Buffer by County'!G85,'30m Buffer by County'!H85)/'30m Buffer by County'!D85)</f>
        <v>2.9002780153291129E-2</v>
      </c>
      <c r="N85" s="6">
        <f>(SUM('30m Buffer by County'!$E85,'30m Buffer by County'!$I85,'30m Buffer by County'!$J85,'30m Buffer by County'!$M85))</f>
        <v>14926.289518293195</v>
      </c>
      <c r="O85" s="13">
        <f>(SUM('30m Buffer by County'!E84,'30m Buffer by County'!I85,'30m Buffer by County'!J85,'30m Buffer by County'!M85)/'30m Buffer by County'!D85)</f>
        <v>0.25091636270855067</v>
      </c>
      <c r="P85" s="13"/>
    </row>
    <row r="86" spans="1:16" x14ac:dyDescent="0.25">
      <c r="A86" s="1" t="s">
        <v>9</v>
      </c>
      <c r="B86" s="1" t="s">
        <v>248</v>
      </c>
      <c r="C86" s="1" t="s">
        <v>245</v>
      </c>
      <c r="D86" s="6">
        <f>(SUM('10m Buffer by County'!F86,'10m Buffer by County'!F86,'10m Buffer by County'!O86))</f>
        <v>44601.902462650054</v>
      </c>
      <c r="E86" s="13">
        <f>(SUM('10m Buffer by County'!F86,'10m Buffer by County'!N86,'10m Buffer by County'!O86)/'10m Buffer by County'!D86)</f>
        <v>0.70529304964336859</v>
      </c>
      <c r="F86" s="6">
        <f>(SUM('10m Buffer by County'!K86,'10m Buffer by County'!G86,'10m Buffer by County'!H86))</f>
        <v>949.66517250411425</v>
      </c>
      <c r="G86" s="13">
        <f>(SUM('10m Buffer by County'!K86,'10m Buffer by County'!G86,'10m Buffer by County'!H86)/'10m Buffer by County'!D86)</f>
        <v>2.8767249779116058E-2</v>
      </c>
      <c r="H86" s="6">
        <f>(SUM('10m Buffer by County'!$E86,'10m Buffer by County'!$I86,'10m Buffer by County'!$J86,'10m Buffer by County'!$M86))</f>
        <v>8610.5353286251557</v>
      </c>
      <c r="I86" s="13">
        <f>(SUM('10m Buffer by County'!E86,'10m Buffer by County'!I86,'10m Buffer by County'!J86,'10m Buffer by County'!M86)/'10m Buffer by County'!D86)</f>
        <v>0.26083026702697143</v>
      </c>
      <c r="J86" s="6">
        <f>(SUM('30m Buffer by County'!$F86,'30m Buffer by County'!$N86,'30m Buffer by County'!$O86))</f>
        <v>51037.219473863683</v>
      </c>
      <c r="K86" s="13">
        <f>(SUM('30m Buffer by County'!F86,'30m Buffer by County'!N86,'30m Buffer by County'!O86)/'30m Buffer by County'!D86)</f>
        <v>0.66818288896185374</v>
      </c>
      <c r="L86" s="6">
        <f>(SUM('30m Buffer by County'!$K86,'30m Buffer by County'!$G86,'30m Buffer by County'!$H86))</f>
        <v>2502.365290620382</v>
      </c>
      <c r="M86" s="13">
        <f>(SUM('30m Buffer by County'!K86,'30m Buffer by County'!G86,'30m Buffer by County'!H86)/'30m Buffer by County'!D86)</f>
        <v>3.2761143462779183E-2</v>
      </c>
      <c r="N86" s="6">
        <f>(SUM('30m Buffer by County'!$E86,'30m Buffer by County'!$I86,'30m Buffer by County'!$J86,'30m Buffer by County'!$M86))</f>
        <v>22433.045620555196</v>
      </c>
      <c r="O86" s="13">
        <f>(SUM('30m Buffer by County'!E85,'30m Buffer by County'!I86,'30m Buffer by County'!J86,'30m Buffer by County'!M86)/'30m Buffer by County'!D86)</f>
        <v>0.30734624609443179</v>
      </c>
      <c r="P86" s="13"/>
    </row>
    <row r="87" spans="1:16" x14ac:dyDescent="0.25">
      <c r="A87" s="1" t="s">
        <v>37</v>
      </c>
      <c r="B87" s="1" t="s">
        <v>248</v>
      </c>
      <c r="C87" s="1" t="s">
        <v>285</v>
      </c>
      <c r="D87" s="6">
        <f>(SUM('10m Buffer by County'!F87,'10m Buffer by County'!F87,'10m Buffer by County'!O87))</f>
        <v>9627.9643970881116</v>
      </c>
      <c r="E87" s="13">
        <f>(SUM('10m Buffer by County'!F87,'10m Buffer by County'!N87,'10m Buffer by County'!O87)/'10m Buffer by County'!D87)</f>
        <v>0.69879727094009048</v>
      </c>
      <c r="F87" s="6">
        <f>(SUM('10m Buffer by County'!K87,'10m Buffer by County'!G87,'10m Buffer by County'!H87))</f>
        <v>388.16959321548063</v>
      </c>
      <c r="G87" s="13">
        <f>(SUM('10m Buffer by County'!K87,'10m Buffer by County'!G87,'10m Buffer by County'!H87)/'10m Buffer by County'!D87)</f>
        <v>3.7845686820453528E-2</v>
      </c>
      <c r="H87" s="6">
        <f>(SUM('10m Buffer by County'!$E87,'10m Buffer by County'!$I87,'10m Buffer by County'!$J87,'10m Buffer by County'!$M87))</f>
        <v>2617.2168051279264</v>
      </c>
      <c r="I87" s="13">
        <f>(SUM('10m Buffer by County'!E87,'10m Buffer by County'!I87,'10m Buffer by County'!J87,'10m Buffer by County'!M87)/'10m Buffer by County'!D87)</f>
        <v>0.25517291740343667</v>
      </c>
      <c r="J87" s="6">
        <f>(SUM('30m Buffer by County'!$F87,'30m Buffer by County'!$N87,'30m Buffer by County'!$O87))</f>
        <v>15464.545845420893</v>
      </c>
      <c r="K87" s="13">
        <f>(SUM('30m Buffer by County'!F87,'30m Buffer by County'!N87,'30m Buffer by County'!O87)/'30m Buffer by County'!D87)</f>
        <v>0.65720934618736204</v>
      </c>
      <c r="L87" s="6">
        <f>(SUM('30m Buffer by County'!$K87,'30m Buffer by County'!$G87,'30m Buffer by County'!$H87))</f>
        <v>978.08374888184926</v>
      </c>
      <c r="M87" s="13">
        <f>(SUM('30m Buffer by County'!K87,'30m Buffer by County'!G87,'30m Buffer by County'!H87)/'30m Buffer by County'!D87)</f>
        <v>4.1566418279878628E-2</v>
      </c>
      <c r="N87" s="6">
        <f>(SUM('30m Buffer by County'!$E87,'30m Buffer by County'!$I87,'30m Buffer by County'!$J87,'30m Buffer by County'!$M87))</f>
        <v>6873.3366115951621</v>
      </c>
      <c r="O87" s="13">
        <f>(SUM('30m Buffer by County'!E86,'30m Buffer by County'!I87,'30m Buffer by County'!J87,'30m Buffer by County'!M87)/'30m Buffer by County'!D87)</f>
        <v>0.23455717681276192</v>
      </c>
      <c r="P87" s="13"/>
    </row>
    <row r="88" spans="1:16" x14ac:dyDescent="0.25">
      <c r="A88" s="1" t="s">
        <v>50</v>
      </c>
      <c r="B88" s="1" t="s">
        <v>248</v>
      </c>
      <c r="C88" s="1" t="s">
        <v>286</v>
      </c>
      <c r="D88" s="6">
        <f>(SUM('10m Buffer by County'!F88,'10m Buffer by County'!F88,'10m Buffer by County'!O88))</f>
        <v>2065.9985766742611</v>
      </c>
      <c r="E88" s="13">
        <f>(SUM('10m Buffer by County'!F88,'10m Buffer by County'!N88,'10m Buffer by County'!O88)/'10m Buffer by County'!D88)</f>
        <v>0.80930757144020882</v>
      </c>
      <c r="F88" s="6">
        <f>(SUM('10m Buffer by County'!K88,'10m Buffer by County'!G88,'10m Buffer by County'!H88))</f>
        <v>26.844516489327528</v>
      </c>
      <c r="G88" s="13">
        <f>(SUM('10m Buffer by County'!K88,'10m Buffer by County'!G88,'10m Buffer by County'!H88)/'10m Buffer by County'!D88)</f>
        <v>1.8246635946558096E-2</v>
      </c>
      <c r="H88" s="6">
        <f>(SUM('10m Buffer by County'!$E88,'10m Buffer by County'!$I88,'10m Buffer by County'!$J88,'10m Buffer by County'!$M88))</f>
        <v>243.24463905348836</v>
      </c>
      <c r="I88" s="13">
        <f>(SUM('10m Buffer by County'!E88,'10m Buffer by County'!I88,'10m Buffer by County'!J88,'10m Buffer by County'!M88)/'10m Buffer by County'!D88)</f>
        <v>0.16533716956777694</v>
      </c>
      <c r="J88" s="6">
        <f>(SUM('30m Buffer by County'!$F88,'30m Buffer by County'!$N88,'30m Buffer by County'!$O88))</f>
        <v>2684.8611021878692</v>
      </c>
      <c r="K88" s="13">
        <f>(SUM('30m Buffer by County'!F88,'30m Buffer by County'!N88,'30m Buffer by County'!O88)/'30m Buffer by County'!D88)</f>
        <v>0.78009064776362314</v>
      </c>
      <c r="L88" s="6">
        <f>(SUM('30m Buffer by County'!$K88,'30m Buffer by County'!$G88,'30m Buffer by County'!$H88))</f>
        <v>75.473329939755757</v>
      </c>
      <c r="M88" s="13">
        <f>(SUM('30m Buffer by County'!K88,'30m Buffer by County'!G88,'30m Buffer by County'!H88)/'30m Buffer by County'!D88)</f>
        <v>2.1928895611621833E-2</v>
      </c>
      <c r="N88" s="6">
        <f>(SUM('30m Buffer by County'!$E88,'30m Buffer by County'!$I88,'30m Buffer by County'!$J88,'30m Buffer by County'!$M88))</f>
        <v>655.45558778905115</v>
      </c>
      <c r="O88" s="13">
        <f>(SUM('30m Buffer by County'!E87,'30m Buffer by County'!I88,'30m Buffer by County'!J88,'30m Buffer by County'!M88)/'30m Buffer by County'!D88)</f>
        <v>0.93207664049577699</v>
      </c>
      <c r="P88" s="13"/>
    </row>
    <row r="89" spans="1:16" x14ac:dyDescent="0.25">
      <c r="A89" s="1" t="s">
        <v>11</v>
      </c>
      <c r="B89" s="1" t="s">
        <v>248</v>
      </c>
      <c r="C89" s="1" t="s">
        <v>287</v>
      </c>
      <c r="D89" s="6">
        <f>(SUM('10m Buffer by County'!F89,'10m Buffer by County'!F89,'10m Buffer by County'!O89))</f>
        <v>14170.59918059928</v>
      </c>
      <c r="E89" s="13">
        <f>(SUM('10m Buffer by County'!F89,'10m Buffer by County'!N89,'10m Buffer by County'!O89)/'10m Buffer by County'!D89)</f>
        <v>0.78833630294624879</v>
      </c>
      <c r="F89" s="6">
        <f>(SUM('10m Buffer by County'!K89,'10m Buffer by County'!G89,'10m Buffer by County'!H89))</f>
        <v>424.72657813712357</v>
      </c>
      <c r="G89" s="13">
        <f>(SUM('10m Buffer by County'!K89,'10m Buffer by County'!G89,'10m Buffer by County'!H89)/'10m Buffer by County'!D89)</f>
        <v>3.7790207840657543E-2</v>
      </c>
      <c r="H89" s="6">
        <f>(SUM('10m Buffer by County'!$E89,'10m Buffer by County'!$I89,'10m Buffer by County'!$J89,'10m Buffer by County'!$M89))</f>
        <v>1850.2130046505192</v>
      </c>
      <c r="I89" s="13">
        <f>(SUM('10m Buffer by County'!E89,'10m Buffer by County'!I89,'10m Buffer by County'!J89,'10m Buffer by County'!M89)/'10m Buffer by County'!D89)</f>
        <v>0.1646234014878552</v>
      </c>
      <c r="J89" s="6">
        <f>(SUM('30m Buffer by County'!$F89,'30m Buffer by County'!$N89,'30m Buffer by County'!$O89))</f>
        <v>19769.067869904076</v>
      </c>
      <c r="K89" s="13">
        <f>(SUM('30m Buffer by County'!F89,'30m Buffer by County'!N89,'30m Buffer by County'!O89)/'30m Buffer by County'!D89)</f>
        <v>0.75264409223122064</v>
      </c>
      <c r="L89" s="6">
        <f>(SUM('30m Buffer by County'!$K89,'30m Buffer by County'!$G89,'30m Buffer by County'!$H89))</f>
        <v>1098.7946210148114</v>
      </c>
      <c r="M89" s="13">
        <f>(SUM('30m Buffer by County'!K89,'30m Buffer by County'!G89,'30m Buffer by County'!H89)/'30m Buffer by County'!D89)</f>
        <v>4.1833094282672095E-2</v>
      </c>
      <c r="N89" s="6">
        <f>(SUM('30m Buffer by County'!$E89,'30m Buffer by County'!$I89,'30m Buffer by County'!$J89,'30m Buffer by County'!$M89))</f>
        <v>5148.3784959202931</v>
      </c>
      <c r="O89" s="13">
        <f>(SUM('30m Buffer by County'!E88,'30m Buffer by County'!I89,'30m Buffer by County'!J89,'30m Buffer by County'!M89)/'30m Buffer by County'!D89)</f>
        <v>0.17090879516397031</v>
      </c>
      <c r="P89" s="13"/>
    </row>
    <row r="90" spans="1:16" x14ac:dyDescent="0.25">
      <c r="A90" s="1" t="s">
        <v>13</v>
      </c>
      <c r="B90" s="1" t="s">
        <v>248</v>
      </c>
      <c r="C90" s="1" t="s">
        <v>288</v>
      </c>
      <c r="D90" s="6">
        <f>(SUM('10m Buffer by County'!F90,'10m Buffer by County'!F90,'10m Buffer by County'!O90))</f>
        <v>30500.645438685795</v>
      </c>
      <c r="E90" s="13">
        <f>(SUM('10m Buffer by County'!F90,'10m Buffer by County'!N90,'10m Buffer by County'!O90)/'10m Buffer by County'!D90)</f>
        <v>0.6438440232076077</v>
      </c>
      <c r="F90" s="6">
        <f>(SUM('10m Buffer by County'!K90,'10m Buffer by County'!G90,'10m Buffer by County'!H90))</f>
        <v>1476.1689309736437</v>
      </c>
      <c r="G90" s="13">
        <f>(SUM('10m Buffer by County'!K90,'10m Buffer by County'!G90,'10m Buffer by County'!H90)/'10m Buffer by County'!D90)</f>
        <v>5.1685669402661727E-2</v>
      </c>
      <c r="H90" s="6">
        <f>(SUM('10m Buffer by County'!$E90,'10m Buffer by County'!$I90,'10m Buffer by County'!$J90,'10m Buffer by County'!$M90))</f>
        <v>8122.9998072579729</v>
      </c>
      <c r="I90" s="13">
        <f>(SUM('10m Buffer by County'!E90,'10m Buffer by County'!I90,'10m Buffer by County'!J90,'10m Buffer by County'!M90)/'10m Buffer by County'!D90)</f>
        <v>0.28441371023769135</v>
      </c>
      <c r="J90" s="6">
        <f>(SUM('30m Buffer by County'!$F90,'30m Buffer by County'!$N90,'30m Buffer by County'!$O90))</f>
        <v>39951.646708806336</v>
      </c>
      <c r="K90" s="13">
        <f>(SUM('30m Buffer by County'!F90,'30m Buffer by County'!N90,'30m Buffer by County'!O90)/'30m Buffer by County'!D90)</f>
        <v>0.60185614528928255</v>
      </c>
      <c r="L90" s="6">
        <f>(SUM('30m Buffer by County'!$K90,'30m Buffer by County'!$G90,'30m Buffer by County'!$H90))</f>
        <v>3834.8158819430373</v>
      </c>
      <c r="M90" s="13">
        <f>(SUM('30m Buffer by County'!K90,'30m Buffer by County'!G90,'30m Buffer by County'!H90)/'30m Buffer by County'!D90)</f>
        <v>5.7770021882267361E-2</v>
      </c>
      <c r="N90" s="6">
        <f>(SUM('30m Buffer by County'!$E90,'30m Buffer by County'!$I90,'30m Buffer by County'!$J90,'30m Buffer by County'!$M90))</f>
        <v>21193.723528859409</v>
      </c>
      <c r="O90" s="13">
        <f>(SUM('30m Buffer by County'!E89,'30m Buffer by County'!I90,'30m Buffer by County'!J90,'30m Buffer by County'!M90)/'30m Buffer by County'!D90)</f>
        <v>0.2397954153870841</v>
      </c>
      <c r="P90" s="13"/>
    </row>
    <row r="91" spans="1:16" x14ac:dyDescent="0.25">
      <c r="A91" s="1" t="s">
        <v>53</v>
      </c>
      <c r="B91" s="1" t="s">
        <v>289</v>
      </c>
      <c r="C91" s="1" t="s">
        <v>290</v>
      </c>
      <c r="D91" s="6">
        <f>(SUM('10m Buffer by County'!F91,'10m Buffer by County'!F91,'10m Buffer by County'!O91))</f>
        <v>4430.3111548212682</v>
      </c>
      <c r="E91" s="13">
        <f>(SUM('10m Buffer by County'!F91,'10m Buffer by County'!N91,'10m Buffer by County'!O91)/'10m Buffer by County'!D91)</f>
        <v>0.31497427983168907</v>
      </c>
      <c r="F91" s="6">
        <f>(SUM('10m Buffer by County'!K91,'10m Buffer by County'!G91,'10m Buffer by County'!H91))</f>
        <v>286.92961950746997</v>
      </c>
      <c r="G91" s="13">
        <f>(SUM('10m Buffer by County'!K91,'10m Buffer by County'!G91,'10m Buffer by County'!H91)/'10m Buffer by County'!D91)</f>
        <v>2.611336520408097E-2</v>
      </c>
      <c r="H91" s="6">
        <f>(SUM('10m Buffer by County'!$E91,'10m Buffer by County'!$I91,'10m Buffer by County'!$J91,'10m Buffer by County'!$M91))</f>
        <v>1337.3338835541629</v>
      </c>
      <c r="I91" s="13">
        <f>(SUM('10m Buffer by County'!E91,'10m Buffer by County'!I91,'10m Buffer by County'!J91,'10m Buffer by County'!M91)/'10m Buffer by County'!D91)</f>
        <v>0.12171029314083266</v>
      </c>
      <c r="J91" s="6">
        <f>(SUM('30m Buffer by County'!$F91,'30m Buffer by County'!$N91,'30m Buffer by County'!$O91))</f>
        <v>7876.6114963206037</v>
      </c>
      <c r="K91" s="13">
        <f>(SUM('30m Buffer by County'!F91,'30m Buffer by County'!N91,'30m Buffer by County'!O91)/'30m Buffer by County'!D91)</f>
        <v>0.32211215791312642</v>
      </c>
      <c r="L91" s="6">
        <f>(SUM('30m Buffer by County'!$K91,'30m Buffer by County'!$G91,'30m Buffer by County'!$H91))</f>
        <v>593.58292602165625</v>
      </c>
      <c r="M91" s="13">
        <f>(SUM('30m Buffer by County'!K91,'30m Buffer by County'!G91,'30m Buffer by County'!H91)/'30m Buffer by County'!D91)</f>
        <v>2.4274432894213282E-2</v>
      </c>
      <c r="N91" s="6">
        <f>(SUM('30m Buffer by County'!$E91,'30m Buffer by County'!$I91,'30m Buffer by County'!$J91,'30m Buffer by County'!$M91))</f>
        <v>3621.5312612741727</v>
      </c>
      <c r="O91" s="13">
        <f>(SUM('30m Buffer by County'!E90,'30m Buffer by County'!I91,'30m Buffer by County'!J91,'30m Buffer by County'!M91)/'30m Buffer by County'!D91)</f>
        <v>0.30884372813716837</v>
      </c>
      <c r="P91" s="13"/>
    </row>
    <row r="92" spans="1:16" x14ac:dyDescent="0.25">
      <c r="A92" s="1" t="s">
        <v>133</v>
      </c>
      <c r="B92" s="1" t="s">
        <v>289</v>
      </c>
      <c r="C92" s="1" t="s">
        <v>291</v>
      </c>
      <c r="D92" s="6">
        <f>(SUM('10m Buffer by County'!F92,'10m Buffer by County'!F92,'10m Buffer by County'!O92))</f>
        <v>35660.701630399861</v>
      </c>
      <c r="E92" s="13">
        <f>(SUM('10m Buffer by County'!F92,'10m Buffer by County'!N92,'10m Buffer by County'!O92)/'10m Buffer by County'!D92)</f>
        <v>0.80983776943577046</v>
      </c>
      <c r="F92" s="6">
        <f>(SUM('10m Buffer by County'!K92,'10m Buffer by County'!G92,'10m Buffer by County'!H92))</f>
        <v>409.22171757856711</v>
      </c>
      <c r="G92" s="13">
        <f>(SUM('10m Buffer by County'!K92,'10m Buffer by County'!G92,'10m Buffer by County'!H92)/'10m Buffer by County'!D92)</f>
        <v>1.7436975418127186E-2</v>
      </c>
      <c r="H92" s="6">
        <f>(SUM('10m Buffer by County'!$E92,'10m Buffer by County'!$I92,'10m Buffer by County'!$J92,'10m Buffer by County'!$M92))</f>
        <v>3882.753295147349</v>
      </c>
      <c r="I92" s="13">
        <f>(SUM('10m Buffer by County'!E92,'10m Buffer by County'!I92,'10m Buffer by County'!J92,'10m Buffer by County'!M92)/'10m Buffer by County'!D92)</f>
        <v>0.1654444787601923</v>
      </c>
      <c r="J92" s="6">
        <f>(SUM('30m Buffer by County'!$F92,'30m Buffer by County'!$N92,'30m Buffer by County'!$O92))</f>
        <v>42033.399969358958</v>
      </c>
      <c r="K92" s="13">
        <f>(SUM('30m Buffer by County'!F92,'30m Buffer by County'!N92,'30m Buffer by County'!O92)/'30m Buffer by County'!D92)</f>
        <v>0.76898939579581405</v>
      </c>
      <c r="L92" s="6">
        <f>(SUM('30m Buffer by County'!$K92,'30m Buffer by County'!$G92,'30m Buffer by County'!$H92))</f>
        <v>1042.0825034718273</v>
      </c>
      <c r="M92" s="13">
        <f>(SUM('30m Buffer by County'!K92,'30m Buffer by County'!G92,'30m Buffer by County'!H92)/'30m Buffer by County'!D92)</f>
        <v>1.9064610412156745E-2</v>
      </c>
      <c r="N92" s="6">
        <f>(SUM('30m Buffer by County'!$E92,'30m Buffer by County'!$I92,'30m Buffer by County'!$J92,'30m Buffer by County'!$M92))</f>
        <v>11131.40286543147</v>
      </c>
      <c r="O92" s="13">
        <f>(SUM('30m Buffer by County'!E91,'30m Buffer by County'!I92,'30m Buffer by County'!J92,'30m Buffer by County'!M92)/'30m Buffer by County'!D92)</f>
        <v>0.23050992537506645</v>
      </c>
      <c r="P92" s="13"/>
    </row>
    <row r="93" spans="1:16" x14ac:dyDescent="0.25">
      <c r="A93" s="1" t="s">
        <v>109</v>
      </c>
      <c r="B93" s="1" t="s">
        <v>289</v>
      </c>
      <c r="C93" s="1" t="s">
        <v>292</v>
      </c>
      <c r="D93" s="6">
        <f>(SUM('10m Buffer by County'!F93,'10m Buffer by County'!F93,'10m Buffer by County'!O93))</f>
        <v>26944.11766159442</v>
      </c>
      <c r="E93" s="13">
        <f>(SUM('10m Buffer by County'!F93,'10m Buffer by County'!N93,'10m Buffer by County'!O93)/'10m Buffer by County'!D93)</f>
        <v>0.86274119543263228</v>
      </c>
      <c r="F93" s="6">
        <f>(SUM('10m Buffer by County'!K93,'10m Buffer by County'!G93,'10m Buffer by County'!H93))</f>
        <v>595.84888036650636</v>
      </c>
      <c r="G93" s="13">
        <f>(SUM('10m Buffer by County'!K93,'10m Buffer by County'!G93,'10m Buffer by County'!H93)/'10m Buffer by County'!D93)</f>
        <v>3.8062614129422141E-2</v>
      </c>
      <c r="H93" s="6">
        <f>(SUM('10m Buffer by County'!$E93,'10m Buffer by County'!$I93,'10m Buffer by County'!$J93,'10m Buffer by County'!$M93))</f>
        <v>1378.5067929209313</v>
      </c>
      <c r="I93" s="13">
        <f>(SUM('10m Buffer by County'!E93,'10m Buffer by County'!I93,'10m Buffer by County'!J93,'10m Buffer by County'!M93)/'10m Buffer by County'!D93)</f>
        <v>8.8058522660078908E-2</v>
      </c>
      <c r="J93" s="6">
        <f>(SUM('30m Buffer by County'!$F93,'30m Buffer by County'!$N93,'30m Buffer by County'!$O93))</f>
        <v>31022.042027646126</v>
      </c>
      <c r="K93" s="13">
        <f>(SUM('30m Buffer by County'!F93,'30m Buffer by County'!N93,'30m Buffer by County'!O93)/'30m Buffer by County'!D93)</f>
        <v>0.85254118495872344</v>
      </c>
      <c r="L93" s="6">
        <f>(SUM('30m Buffer by County'!$K93,'30m Buffer by County'!$G93,'30m Buffer by County'!$H93))</f>
        <v>1303.7438903248444</v>
      </c>
      <c r="M93" s="13">
        <f>(SUM('30m Buffer by County'!K93,'30m Buffer by County'!G93,'30m Buffer by County'!H93)/'30m Buffer by County'!D93)</f>
        <v>3.582921331064215E-2</v>
      </c>
      <c r="N93" s="6">
        <f>(SUM('30m Buffer by County'!$E93,'30m Buffer by County'!$I93,'30m Buffer by County'!$J93,'30m Buffer by County'!$M93))</f>
        <v>3682.2425287753958</v>
      </c>
      <c r="O93" s="13">
        <f>(SUM('30m Buffer by County'!E92,'30m Buffer by County'!I93,'30m Buffer by County'!J93,'30m Buffer by County'!M93)/'30m Buffer by County'!D93)</f>
        <v>0.11451403299066808</v>
      </c>
      <c r="P93" s="13"/>
    </row>
    <row r="94" spans="1:16" x14ac:dyDescent="0.25">
      <c r="A94" s="1" t="s">
        <v>184</v>
      </c>
      <c r="B94" s="1" t="s">
        <v>289</v>
      </c>
      <c r="C94" s="1" t="s">
        <v>293</v>
      </c>
      <c r="D94" s="6">
        <f>(SUM('10m Buffer by County'!F94,'10m Buffer by County'!F94,'10m Buffer by County'!O94))</f>
        <v>12692.860390525</v>
      </c>
      <c r="E94" s="13">
        <f>(SUM('10m Buffer by County'!F94,'10m Buffer by County'!N94,'10m Buffer by County'!O94)/'10m Buffer by County'!D94)</f>
        <v>0.96370700586718117</v>
      </c>
      <c r="F94" s="6">
        <f>(SUM('10m Buffer by County'!K94,'10m Buffer by County'!G94,'10m Buffer by County'!H94))</f>
        <v>35.3251656840118</v>
      </c>
      <c r="G94" s="13">
        <f>(SUM('10m Buffer by County'!K94,'10m Buffer by County'!G94,'10m Buffer by County'!H94)/'10m Buffer by County'!D94)</f>
        <v>3.2768742842525008E-3</v>
      </c>
      <c r="H94" s="6">
        <f>(SUM('10m Buffer by County'!$E94,'10m Buffer by County'!$I94,'10m Buffer by County'!$J94,'10m Buffer by County'!$M94))</f>
        <v>331.66331427328839</v>
      </c>
      <c r="I94" s="13">
        <f>(SUM('10m Buffer by County'!E94,'10m Buffer by County'!I94,'10m Buffer by County'!J94,'10m Buffer by County'!M94)/'10m Buffer by County'!D94)</f>
        <v>3.076613979093067E-2</v>
      </c>
      <c r="J94" s="6">
        <f>(SUM('30m Buffer by County'!$F94,'30m Buffer by County'!$N94,'30m Buffer by County'!$O94))</f>
        <v>23400.007166049727</v>
      </c>
      <c r="K94" s="13">
        <f>(SUM('30m Buffer by County'!F94,'30m Buffer by County'!N94,'30m Buffer by County'!O94)/'30m Buffer by County'!D94)</f>
        <v>0.94370144600155548</v>
      </c>
      <c r="L94" s="6">
        <f>(SUM('30m Buffer by County'!$K94,'30m Buffer by County'!$G94,'30m Buffer by County'!$H94))</f>
        <v>81.993446771076833</v>
      </c>
      <c r="M94" s="13">
        <f>(SUM('30m Buffer by County'!K94,'30m Buffer by County'!G94,'30m Buffer by County'!H94)/'30m Buffer by County'!D94)</f>
        <v>3.3067226745460538E-3</v>
      </c>
      <c r="N94" s="6">
        <f>(SUM('30m Buffer by County'!$E94,'30m Buffer by County'!$I94,'30m Buffer by County'!$J94,'30m Buffer by County'!$M94))</f>
        <v>1247.3394187098145</v>
      </c>
      <c r="O94" s="13">
        <f>(SUM('30m Buffer by County'!E93,'30m Buffer by County'!I94,'30m Buffer by County'!J94,'30m Buffer by County'!M94)/'30m Buffer by County'!D94)</f>
        <v>4.8154702035054141E-2</v>
      </c>
      <c r="P94" s="13"/>
    </row>
    <row r="95" spans="1:16" x14ac:dyDescent="0.25">
      <c r="A95" s="1" t="s">
        <v>181</v>
      </c>
      <c r="B95" s="1" t="s">
        <v>289</v>
      </c>
      <c r="C95" s="1" t="s">
        <v>294</v>
      </c>
      <c r="D95" s="6">
        <f>(SUM('10m Buffer by County'!F95,'10m Buffer by County'!F95,'10m Buffer by County'!O95))</f>
        <v>26566.254577623145</v>
      </c>
      <c r="E95" s="13">
        <f>(SUM('10m Buffer by County'!F95,'10m Buffer by County'!N95,'10m Buffer by County'!O95)/'10m Buffer by County'!D95)</f>
        <v>0.86295592319463499</v>
      </c>
      <c r="F95" s="6">
        <f>(SUM('10m Buffer by County'!K95,'10m Buffer by County'!G95,'10m Buffer by County'!H95))</f>
        <v>383.33473359592375</v>
      </c>
      <c r="G95" s="13">
        <f>(SUM('10m Buffer by County'!K95,'10m Buffer by County'!G95,'10m Buffer by County'!H95)/'10m Buffer by County'!D95)</f>
        <v>2.4128059811754712E-2</v>
      </c>
      <c r="H95" s="6">
        <f>(SUM('10m Buffer by County'!$E95,'10m Buffer by County'!$I95,'10m Buffer by County'!$J95,'10m Buffer by County'!$M95))</f>
        <v>1727.3995146854597</v>
      </c>
      <c r="I95" s="13">
        <f>(SUM('10m Buffer by County'!E95,'10m Buffer by County'!I95,'10m Buffer by County'!J95,'10m Buffer by County'!M95)/'10m Buffer by County'!D95)</f>
        <v>0.10872690407715779</v>
      </c>
      <c r="J95" s="6">
        <f>(SUM('30m Buffer by County'!$F95,'30m Buffer by County'!$N95,'30m Buffer by County'!$O95))</f>
        <v>31344.983765190787</v>
      </c>
      <c r="K95" s="13">
        <f>(SUM('30m Buffer by County'!F95,'30m Buffer by County'!N95,'30m Buffer by County'!O95)/'30m Buffer by County'!D95)</f>
        <v>0.84892235465480825</v>
      </c>
      <c r="L95" s="6">
        <f>(SUM('30m Buffer by County'!$K95,'30m Buffer by County'!$G95,'30m Buffer by County'!$H95))</f>
        <v>897.54525731060619</v>
      </c>
      <c r="M95" s="13">
        <f>(SUM('30m Buffer by County'!K95,'30m Buffer by County'!G95,'30m Buffer by County'!H95)/'30m Buffer by County'!D95)</f>
        <v>2.4308394572899145E-2</v>
      </c>
      <c r="N95" s="6">
        <f>(SUM('30m Buffer by County'!$E95,'30m Buffer by County'!$I95,'30m Buffer by County'!$J95,'30m Buffer by County'!$M95))</f>
        <v>4517.8224598824763</v>
      </c>
      <c r="O95" s="13">
        <f>(SUM('30m Buffer by County'!E94,'30m Buffer by County'!I95,'30m Buffer by County'!J95,'30m Buffer by County'!M95)/'30m Buffer by County'!D95)</f>
        <v>0.12129609417349285</v>
      </c>
      <c r="P95" s="13"/>
    </row>
    <row r="96" spans="1:16" x14ac:dyDescent="0.25">
      <c r="A96" s="1" t="s">
        <v>110</v>
      </c>
      <c r="B96" s="1" t="s">
        <v>289</v>
      </c>
      <c r="C96" s="1" t="s">
        <v>295</v>
      </c>
      <c r="D96" s="6">
        <f>(SUM('10m Buffer by County'!F96,'10m Buffer by County'!F96,'10m Buffer by County'!O96))</f>
        <v>11780.499448955487</v>
      </c>
      <c r="E96" s="13">
        <f>(SUM('10m Buffer by County'!F96,'10m Buffer by County'!N96,'10m Buffer by County'!O96)/'10m Buffer by County'!D96)</f>
        <v>0.91623997435004678</v>
      </c>
      <c r="F96" s="6">
        <f>(SUM('10m Buffer by County'!K96,'10m Buffer by County'!G96,'10m Buffer by County'!H96))</f>
        <v>68.743420825034718</v>
      </c>
      <c r="G96" s="13">
        <f>(SUM('10m Buffer by County'!K96,'10m Buffer by County'!G96,'10m Buffer by County'!H96)/'10m Buffer by County'!D96)</f>
        <v>9.4849116278105609E-3</v>
      </c>
      <c r="H96" s="6">
        <f>(SUM('10m Buffer by County'!$E96,'10m Buffer by County'!$I96,'10m Buffer by County'!$J96,'10m Buffer by County'!$M96))</f>
        <v>504.14889568702642</v>
      </c>
      <c r="I96" s="13">
        <f>(SUM('10m Buffer by County'!E96,'10m Buffer by County'!I96,'10m Buffer by County'!J96,'10m Buffer by County'!M96)/'10m Buffer by County'!D96)</f>
        <v>6.9560223588819567E-2</v>
      </c>
      <c r="J96" s="6">
        <f>(SUM('30m Buffer by County'!$F96,'30m Buffer by County'!$N96,'30m Buffer by County'!$O96))</f>
        <v>14727.452395190343</v>
      </c>
      <c r="K96" s="13">
        <f>(SUM('30m Buffer by County'!F96,'30m Buffer by County'!N96,'30m Buffer by County'!O96)/'30m Buffer by County'!D96)</f>
        <v>0.87238386663122081</v>
      </c>
      <c r="L96" s="6">
        <f>(SUM('30m Buffer by County'!$K96,'30m Buffer by County'!$G96,'30m Buffer by County'!$H96))</f>
        <v>148.53936138141671</v>
      </c>
      <c r="M96" s="13">
        <f>(SUM('30m Buffer by County'!K96,'30m Buffer by County'!G96,'30m Buffer by County'!H96)/'30m Buffer by County'!D96)</f>
        <v>8.7987615883363211E-3</v>
      </c>
      <c r="N96" s="6">
        <f>(SUM('30m Buffer by County'!$E96,'30m Buffer by County'!$I96,'30m Buffer by County'!$J96,'30m Buffer by County'!$M96))</f>
        <v>1932.0324893868333</v>
      </c>
      <c r="O96" s="13">
        <f>(SUM('30m Buffer by County'!E95,'30m Buffer by County'!I96,'30m Buffer by County'!J96,'30m Buffer by County'!M96)/'30m Buffer by County'!D96)</f>
        <v>0.1239345817979142</v>
      </c>
      <c r="P96" s="13"/>
    </row>
    <row r="97" spans="1:16" x14ac:dyDescent="0.25">
      <c r="A97" s="1" t="s">
        <v>156</v>
      </c>
      <c r="B97" s="1" t="s">
        <v>289</v>
      </c>
      <c r="C97" s="1" t="s">
        <v>296</v>
      </c>
      <c r="D97" s="6">
        <f>(SUM('10m Buffer by County'!F97,'10m Buffer by County'!F97,'10m Buffer by County'!O97))</f>
        <v>412.98389368547464</v>
      </c>
      <c r="E97" s="13">
        <f>(SUM('10m Buffer by County'!F97,'10m Buffer by County'!N97,'10m Buffer by County'!O97)/'10m Buffer by County'!D97)</f>
        <v>0.22084283799957038</v>
      </c>
      <c r="F97" s="6">
        <f>(SUM('10m Buffer by County'!K97,'10m Buffer by County'!G97,'10m Buffer by County'!H97))</f>
        <v>411.0740178805296</v>
      </c>
      <c r="G97" s="13">
        <f>(SUM('10m Buffer by County'!K97,'10m Buffer by County'!G97,'10m Buffer by County'!H97)/'10m Buffer by County'!D97)</f>
        <v>0.42542349042031935</v>
      </c>
      <c r="H97" s="6">
        <f>(SUM('10m Buffer by County'!$E97,'10m Buffer by County'!$I97,'10m Buffer by County'!$J97,'10m Buffer by County'!$M97))</f>
        <v>215.18016437435443</v>
      </c>
      <c r="I97" s="13">
        <f>(SUM('10m Buffer by County'!E97,'10m Buffer by County'!I97,'10m Buffer by County'!J97,'10m Buffer by County'!M97)/'10m Buffer by County'!D97)</f>
        <v>0.22269151689358524</v>
      </c>
      <c r="J97" s="6">
        <f>(SUM('30m Buffer by County'!$F97,'30m Buffer by County'!$N97,'30m Buffer by County'!$O97))</f>
        <v>436.01261224752034</v>
      </c>
      <c r="K97" s="13">
        <f>(SUM('30m Buffer by County'!F97,'30m Buffer by County'!N97,'30m Buffer by County'!O97)/'30m Buffer by County'!D97)</f>
        <v>0.20030493885840803</v>
      </c>
      <c r="L97" s="6">
        <f>(SUM('30m Buffer by County'!$K97,'30m Buffer by County'!$G97,'30m Buffer by County'!$H97))</f>
        <v>934.14004932219041</v>
      </c>
      <c r="M97" s="13">
        <f>(SUM('30m Buffer by County'!K97,'30m Buffer by County'!G97,'30m Buffer by County'!H97)/'30m Buffer by County'!D97)</f>
        <v>0.42914553434626185</v>
      </c>
      <c r="N97" s="6">
        <f>(SUM('30m Buffer by County'!$E97,'30m Buffer by County'!$I97,'30m Buffer by County'!$J97,'30m Buffer by County'!$M97))</f>
        <v>510.07274775999167</v>
      </c>
      <c r="O97" s="13">
        <f>(SUM('30m Buffer by County'!E96,'30m Buffer by County'!I97,'30m Buffer by County'!J97,'30m Buffer by County'!M97)/'30m Buffer by County'!D97)</f>
        <v>0.27364147422760349</v>
      </c>
      <c r="P97" s="13"/>
    </row>
    <row r="98" spans="1:16" x14ac:dyDescent="0.25">
      <c r="A98" s="1" t="s">
        <v>166</v>
      </c>
      <c r="B98" s="1" t="s">
        <v>289</v>
      </c>
      <c r="C98" s="1" t="s">
        <v>297</v>
      </c>
      <c r="D98" s="6">
        <f>(SUM('10m Buffer by County'!F98,'10m Buffer by County'!F98,'10m Buffer by County'!O98))</f>
        <v>45071.451940516847</v>
      </c>
      <c r="E98" s="13">
        <f>(SUM('10m Buffer by County'!F98,'10m Buffer by County'!N98,'10m Buffer by County'!O98)/'10m Buffer by County'!D98)</f>
        <v>0.6367569874634349</v>
      </c>
      <c r="F98" s="6">
        <f>(SUM('10m Buffer by County'!K98,'10m Buffer by County'!G98,'10m Buffer by County'!H98))</f>
        <v>1294.8275947277643</v>
      </c>
      <c r="G98" s="13">
        <f>(SUM('10m Buffer by County'!K98,'10m Buffer by County'!G98,'10m Buffer by County'!H98)/'10m Buffer by County'!D98)</f>
        <v>3.6181721413658711E-2</v>
      </c>
      <c r="H98" s="6">
        <f>(SUM('10m Buffer by County'!$E98,'10m Buffer by County'!$I98,'10m Buffer by County'!$J98,'10m Buffer by County'!$M98))</f>
        <v>11423.51180915574</v>
      </c>
      <c r="I98" s="13">
        <f>(SUM('10m Buffer by County'!E98,'10m Buffer by County'!I98,'10m Buffer by County'!J98,'10m Buffer by County'!M98)/'10m Buffer by County'!D98)</f>
        <v>0.31921031303894459</v>
      </c>
      <c r="J98" s="6">
        <f>(SUM('30m Buffer by County'!$F98,'30m Buffer by County'!$N98,'30m Buffer by County'!$O98))</f>
        <v>50726.876393055354</v>
      </c>
      <c r="K98" s="13">
        <f>(SUM('30m Buffer by County'!F98,'30m Buffer by County'!N98,'30m Buffer by County'!O98)/'30m Buffer by County'!D98)</f>
        <v>0.61798105319106911</v>
      </c>
      <c r="L98" s="6">
        <f>(SUM('30m Buffer by County'!$K98,'30m Buffer by County'!$G98,'30m Buffer by County'!$H98))</f>
        <v>2894.9874717682351</v>
      </c>
      <c r="M98" s="13">
        <f>(SUM('30m Buffer by County'!K98,'30m Buffer by County'!G98,'30m Buffer by County'!H98)/'30m Buffer by County'!D98)</f>
        <v>3.5268235183966691E-2</v>
      </c>
      <c r="N98" s="6">
        <f>(SUM('30m Buffer by County'!$E98,'30m Buffer by County'!$I98,'30m Buffer by County'!$J98,'30m Buffer by County'!$M98))</f>
        <v>27810.988519494123</v>
      </c>
      <c r="O98" s="13">
        <f>(SUM('30m Buffer by County'!E97,'30m Buffer by County'!I98,'30m Buffer by County'!J98,'30m Buffer by County'!M98)/'30m Buffer by County'!D98)</f>
        <v>0.30038521597633688</v>
      </c>
      <c r="P98" s="13"/>
    </row>
    <row r="99" spans="1:16" x14ac:dyDescent="0.25">
      <c r="A99" s="1" t="s">
        <v>193</v>
      </c>
      <c r="B99" s="1" t="s">
        <v>289</v>
      </c>
      <c r="C99" s="1" t="s">
        <v>298</v>
      </c>
      <c r="D99" s="6">
        <f>(SUM('10m Buffer by County'!F99,'10m Buffer by County'!F99,'10m Buffer by County'!O99))</f>
        <v>31739.845954641376</v>
      </c>
      <c r="E99" s="13">
        <f>(SUM('10m Buffer by County'!F99,'10m Buffer by County'!N99,'10m Buffer by County'!O99)/'10m Buffer by County'!D99)</f>
        <v>0.88142558774959079</v>
      </c>
      <c r="F99" s="6">
        <f>(SUM('10m Buffer by County'!K99,'10m Buffer by County'!G99,'10m Buffer by County'!H99))</f>
        <v>310.30576792871511</v>
      </c>
      <c r="G99" s="13">
        <f>(SUM('10m Buffer by County'!K99,'10m Buffer by County'!G99,'10m Buffer by County'!H99)/'10m Buffer by County'!D99)</f>
        <v>1.7065579105935619E-2</v>
      </c>
      <c r="H99" s="6">
        <f>(SUM('10m Buffer by County'!$E99,'10m Buffer by County'!$I99,'10m Buffer by County'!$J99,'10m Buffer by County'!$M99))</f>
        <v>1655.6199127224563</v>
      </c>
      <c r="I99" s="13">
        <f>(SUM('10m Buffer by County'!E99,'10m Buffer by County'!I99,'10m Buffer by County'!J99,'10m Buffer by County'!M99)/'10m Buffer by County'!D99)</f>
        <v>9.1052489222236979E-2</v>
      </c>
      <c r="J99" s="6">
        <f>(SUM('30m Buffer by County'!$F99,'30m Buffer by County'!$N99,'30m Buffer by County'!$O99))</f>
        <v>36811.754545499469</v>
      </c>
      <c r="K99" s="13">
        <f>(SUM('30m Buffer by County'!F99,'30m Buffer by County'!N99,'30m Buffer by County'!O99)/'30m Buffer by County'!D99)</f>
        <v>0.87308799058791386</v>
      </c>
      <c r="L99" s="6">
        <f>(SUM('30m Buffer by County'!$K99,'30m Buffer by County'!$G99,'30m Buffer by County'!$H99))</f>
        <v>709.18909969704907</v>
      </c>
      <c r="M99" s="13">
        <f>(SUM('30m Buffer by County'!K99,'30m Buffer by County'!G99,'30m Buffer by County'!H99)/'30m Buffer by County'!D99)</f>
        <v>1.6820292693086224E-2</v>
      </c>
      <c r="N99" s="6">
        <f>(SUM('30m Buffer by County'!$E99,'30m Buffer by County'!$I99,'30m Buffer by County'!$J99,'30m Buffer by County'!$M99))</f>
        <v>4218.2808399598698</v>
      </c>
      <c r="O99" s="13">
        <f>(SUM('30m Buffer by County'!E98,'30m Buffer by County'!I99,'30m Buffer by County'!J99,'30m Buffer by County'!M99)/'30m Buffer by County'!D99)</f>
        <v>0.17106237006603756</v>
      </c>
      <c r="P99" s="13"/>
    </row>
    <row r="100" spans="1:16" x14ac:dyDescent="0.25">
      <c r="A100" s="1" t="s">
        <v>165</v>
      </c>
      <c r="B100" s="1" t="s">
        <v>289</v>
      </c>
      <c r="C100" s="1" t="s">
        <v>250</v>
      </c>
      <c r="D100" s="6">
        <f>(SUM('10m Buffer by County'!F100,'10m Buffer by County'!F100,'10m Buffer by County'!O100))</f>
        <v>5900.207074126607</v>
      </c>
      <c r="E100" s="13">
        <f>(SUM('10m Buffer by County'!F100,'10m Buffer by County'!N100,'10m Buffer by County'!O100)/'10m Buffer by County'!D100)</f>
        <v>0.82866008410111158</v>
      </c>
      <c r="F100" s="6">
        <f>(SUM('10m Buffer by County'!K100,'10m Buffer by County'!G100,'10m Buffer by County'!H100))</f>
        <v>158.62149913760297</v>
      </c>
      <c r="G100" s="13">
        <f>(SUM('10m Buffer by County'!K100,'10m Buffer by County'!G100,'10m Buffer by County'!H100)/'10m Buffer by County'!D100)</f>
        <v>4.4258158283559591E-2</v>
      </c>
      <c r="H100" s="6">
        <f>(SUM('10m Buffer by County'!$E100,'10m Buffer by County'!$I100,'10m Buffer by County'!$J100,'10m Buffer by County'!$M100))</f>
        <v>402.799207286637</v>
      </c>
      <c r="I100" s="13">
        <f>(SUM('10m Buffer by County'!E100,'10m Buffer by County'!I100,'10m Buffer by County'!J100,'10m Buffer by County'!M100)/'10m Buffer by County'!D100)</f>
        <v>0.11238798756478396</v>
      </c>
      <c r="J100" s="6">
        <f>(SUM('30m Buffer by County'!$F100,'30m Buffer by County'!$N100,'30m Buffer by County'!$O100))</f>
        <v>6764.7267264002212</v>
      </c>
      <c r="K100" s="13">
        <f>(SUM('30m Buffer by County'!F100,'30m Buffer by County'!N100,'30m Buffer by County'!O100)/'30m Buffer by County'!D100)</f>
        <v>0.8120612770296628</v>
      </c>
      <c r="L100" s="6">
        <f>(SUM('30m Buffer by County'!$K100,'30m Buffer by County'!$G100,'30m Buffer by County'!$H100))</f>
        <v>350.3983335227806</v>
      </c>
      <c r="M100" s="13">
        <f>(SUM('30m Buffer by County'!K100,'30m Buffer by County'!G100,'30m Buffer by County'!H100)/'30m Buffer by County'!D100)</f>
        <v>4.2063032210761978E-2</v>
      </c>
      <c r="N100" s="6">
        <f>(SUM('30m Buffer by County'!$E100,'30m Buffer by County'!$I100,'30m Buffer by County'!$J100,'30m Buffer by County'!$M100))</f>
        <v>1076.3364682741681</v>
      </c>
      <c r="O100" s="13">
        <f>(SUM('30m Buffer by County'!E99,'30m Buffer by County'!I100,'30m Buffer by County'!J100,'30m Buffer by County'!M100)/'30m Buffer by County'!D100)</f>
        <v>0.147366541644497</v>
      </c>
      <c r="P100" s="13"/>
    </row>
    <row r="101" spans="1:16" x14ac:dyDescent="0.25">
      <c r="A101" s="1" t="s">
        <v>124</v>
      </c>
      <c r="B101" s="1" t="s">
        <v>289</v>
      </c>
      <c r="C101" s="1" t="s">
        <v>299</v>
      </c>
      <c r="D101" s="6">
        <f>(SUM('10m Buffer by County'!F101,'10m Buffer by County'!F101,'10m Buffer by County'!O101))</f>
        <v>25882.222266152028</v>
      </c>
      <c r="E101" s="13">
        <f>(SUM('10m Buffer by County'!F101,'10m Buffer by County'!N101,'10m Buffer by County'!O101)/'10m Buffer by County'!D101)</f>
        <v>0.79838660767234726</v>
      </c>
      <c r="F101" s="6">
        <f>(SUM('10m Buffer by County'!K101,'10m Buffer by County'!G101,'10m Buffer by County'!H101))</f>
        <v>528.18407357803335</v>
      </c>
      <c r="G101" s="13">
        <f>(SUM('10m Buffer by County'!K101,'10m Buffer by County'!G101,'10m Buffer by County'!H101)/'10m Buffer by County'!D101)</f>
        <v>3.2247675603579079E-2</v>
      </c>
      <c r="H101" s="6">
        <f>(SUM('10m Buffer by County'!$E101,'10m Buffer by County'!$I101,'10m Buffer by County'!$J101,'10m Buffer by County'!$M101))</f>
        <v>2631.1574900045962</v>
      </c>
      <c r="I101" s="13">
        <f>(SUM('10m Buffer by County'!E101,'10m Buffer by County'!I101,'10m Buffer by County'!J101,'10m Buffer by County'!M101)/'10m Buffer by County'!D101)</f>
        <v>0.16064231665451784</v>
      </c>
      <c r="J101" s="6">
        <f>(SUM('30m Buffer by County'!$F101,'30m Buffer by County'!$N101,'30m Buffer by County'!$O101))</f>
        <v>29774.704585777617</v>
      </c>
      <c r="K101" s="13">
        <f>(SUM('30m Buffer by County'!F101,'30m Buffer by County'!N101,'30m Buffer by County'!O101)/'30m Buffer by County'!D101)</f>
        <v>0.77989462903590367</v>
      </c>
      <c r="L101" s="6">
        <f>(SUM('30m Buffer by County'!$K101,'30m Buffer by County'!$G101,'30m Buffer by County'!$H101))</f>
        <v>1191.2719985371373</v>
      </c>
      <c r="M101" s="13">
        <f>(SUM('30m Buffer by County'!K101,'30m Buffer by County'!G101,'30m Buffer by County'!H101)/'30m Buffer by County'!D101)</f>
        <v>3.1203219185716603E-2</v>
      </c>
      <c r="N101" s="6">
        <f>(SUM('30m Buffer by County'!$E101,'30m Buffer by County'!$I101,'30m Buffer by County'!$J101,'30m Buffer by County'!$M101))</f>
        <v>6868.0119895425096</v>
      </c>
      <c r="O101" s="13">
        <f>(SUM('30m Buffer by County'!E100,'30m Buffer by County'!I101,'30m Buffer by County'!J101,'30m Buffer by County'!M101)/'30m Buffer by County'!D101)</f>
        <v>0.16718087988320704</v>
      </c>
      <c r="P101" s="13"/>
    </row>
    <row r="102" spans="1:16" x14ac:dyDescent="0.25">
      <c r="A102" s="1" t="s">
        <v>178</v>
      </c>
      <c r="B102" s="1" t="s">
        <v>289</v>
      </c>
      <c r="C102" s="1" t="s">
        <v>300</v>
      </c>
      <c r="D102" s="6">
        <f>(SUM('10m Buffer by County'!F102,'10m Buffer by County'!F102,'10m Buffer by County'!O102))</f>
        <v>27620.206530495248</v>
      </c>
      <c r="E102" s="13">
        <f>(SUM('10m Buffer by County'!F102,'10m Buffer by County'!N102,'10m Buffer by County'!O102)/'10m Buffer by County'!D102)</f>
        <v>0.95718162631906689</v>
      </c>
      <c r="F102" s="6">
        <f>(SUM('10m Buffer by County'!K102,'10m Buffer by County'!G102,'10m Buffer by County'!H102))</f>
        <v>63.956499607102785</v>
      </c>
      <c r="G102" s="13">
        <f>(SUM('10m Buffer by County'!K102,'10m Buffer by County'!G102,'10m Buffer by County'!H102)/'10m Buffer by County'!D102)</f>
        <v>3.5716891400201698E-3</v>
      </c>
      <c r="H102" s="6">
        <f>(SUM('10m Buffer by County'!$E102,'10m Buffer by County'!$I102,'10m Buffer by County'!$J102,'10m Buffer by County'!$M102))</f>
        <v>654.19139777506507</v>
      </c>
      <c r="I102" s="13">
        <f>(SUM('10m Buffer by County'!E102,'10m Buffer by County'!I102,'10m Buffer by County'!J102,'10m Buffer by County'!M102)/'10m Buffer by County'!D102)</f>
        <v>3.6533711589624332E-2</v>
      </c>
      <c r="J102" s="6">
        <f>(SUM('30m Buffer by County'!$F102,'30m Buffer by County'!$N102,'30m Buffer by County'!$O102))</f>
        <v>38967.283276416769</v>
      </c>
      <c r="K102" s="13">
        <f>(SUM('30m Buffer by County'!F102,'30m Buffer by County'!N102,'30m Buffer by County'!O102)/'30m Buffer by County'!D102)</f>
        <v>0.93638977684045399</v>
      </c>
      <c r="L102" s="6">
        <f>(SUM('30m Buffer by County'!$K102,'30m Buffer by County'!$G102,'30m Buffer by County'!$H102))</f>
        <v>157.7988860499251</v>
      </c>
      <c r="M102" s="13">
        <f>(SUM('30m Buffer by County'!K102,'30m Buffer by County'!G102,'30m Buffer by County'!H102)/'30m Buffer by County'!D102)</f>
        <v>3.7919313657513195E-3</v>
      </c>
      <c r="N102" s="6">
        <f>(SUM('30m Buffer by County'!$E102,'30m Buffer by County'!$I102,'30m Buffer by County'!$J102,'30m Buffer by County'!$M102))</f>
        <v>2357.619981911902</v>
      </c>
      <c r="O102" s="13">
        <f>(SUM('30m Buffer by County'!E101,'30m Buffer by County'!I102,'30m Buffer by County'!J102,'30m Buffer by County'!M102)/'30m Buffer by County'!D102)</f>
        <v>6.6978301879801347E-2</v>
      </c>
      <c r="P102" s="13"/>
    </row>
    <row r="103" spans="1:16" x14ac:dyDescent="0.25">
      <c r="A103" s="1" t="s">
        <v>134</v>
      </c>
      <c r="B103" s="1" t="s">
        <v>289</v>
      </c>
      <c r="C103" s="1" t="s">
        <v>301</v>
      </c>
      <c r="D103" s="6">
        <f>(SUM('10m Buffer by County'!F103,'10m Buffer by County'!F103,'10m Buffer by County'!O103))</f>
        <v>3582.4132784430399</v>
      </c>
      <c r="E103" s="13">
        <f>(SUM('10m Buffer by County'!F103,'10m Buffer by County'!N103,'10m Buffer by County'!O103)/'10m Buffer by County'!D103)</f>
        <v>0.87050442995018662</v>
      </c>
      <c r="F103" s="6">
        <f>(SUM('10m Buffer by County'!K103,'10m Buffer by County'!G103,'10m Buffer by County'!H103))</f>
        <v>77.723469554172866</v>
      </c>
      <c r="G103" s="13">
        <f>(SUM('10m Buffer by County'!K103,'10m Buffer by County'!G103,'10m Buffer by County'!H103)/'10m Buffer by County'!D103)</f>
        <v>3.5662737373831278E-2</v>
      </c>
      <c r="H103" s="6">
        <f>(SUM('10m Buffer by County'!$E103,'10m Buffer by County'!$I103,'10m Buffer by County'!$J103,'10m Buffer by County'!$M103))</f>
        <v>177.2047958170038</v>
      </c>
      <c r="I103" s="13">
        <f>(SUM('10m Buffer by County'!E103,'10m Buffer by County'!I103,'10m Buffer by County'!J103,'10m Buffer by County'!M103)/'10m Buffer by County'!D103)</f>
        <v>8.1308877882767028E-2</v>
      </c>
      <c r="J103" s="6">
        <f>(SUM('30m Buffer by County'!$F103,'30m Buffer by County'!$N103,'30m Buffer by County'!$O103))</f>
        <v>4181.3215678328388</v>
      </c>
      <c r="K103" s="13">
        <f>(SUM('30m Buffer by County'!F103,'30m Buffer by County'!N103,'30m Buffer by County'!O103)/'30m Buffer by County'!D103)</f>
        <v>0.82394349909063569</v>
      </c>
      <c r="L103" s="6">
        <f>(SUM('30m Buffer by County'!$K103,'30m Buffer by County'!$G103,'30m Buffer by County'!$H103))</f>
        <v>206.96713007121571</v>
      </c>
      <c r="M103" s="13">
        <f>(SUM('30m Buffer by County'!K103,'30m Buffer by County'!G103,'30m Buffer by County'!H103)/'30m Buffer by County'!D103)</f>
        <v>4.0783570118001891E-2</v>
      </c>
      <c r="N103" s="6">
        <f>(SUM('30m Buffer by County'!$E103,'30m Buffer by County'!$I103,'30m Buffer by County'!$J103,'30m Buffer by County'!$M103))</f>
        <v>601.70230746801224</v>
      </c>
      <c r="O103" s="13">
        <f>(SUM('30m Buffer by County'!E102,'30m Buffer by County'!I103,'30m Buffer by County'!J103,'30m Buffer by County'!M103)/'30m Buffer by County'!D103)</f>
        <v>0.12229734293044513</v>
      </c>
      <c r="P103" s="13"/>
    </row>
    <row r="104" spans="1:16" x14ac:dyDescent="0.25">
      <c r="A104" s="1" t="s">
        <v>152</v>
      </c>
      <c r="B104" s="1" t="s">
        <v>289</v>
      </c>
      <c r="C104" s="1" t="s">
        <v>211</v>
      </c>
      <c r="D104" s="6">
        <f>(SUM('10m Buffer by County'!F104,'10m Buffer by County'!F104,'10m Buffer by County'!O104))</f>
        <v>19471.889316655383</v>
      </c>
      <c r="E104" s="13">
        <f>(SUM('10m Buffer by County'!F104,'10m Buffer by County'!N104,'10m Buffer by County'!O104)/'10m Buffer by County'!D104)</f>
        <v>0.91296927755437118</v>
      </c>
      <c r="F104" s="6">
        <f>(SUM('10m Buffer by County'!K104,'10m Buffer by County'!G104,'10m Buffer by County'!H104))</f>
        <v>139.73994652644274</v>
      </c>
      <c r="G104" s="13">
        <f>(SUM('10m Buffer by County'!K104,'10m Buffer by County'!G104,'10m Buffer by County'!H104)/'10m Buffer by County'!D104)</f>
        <v>8.2444635019337988E-3</v>
      </c>
      <c r="H104" s="6">
        <f>(SUM('10m Buffer by County'!$E104,'10m Buffer by County'!$I104,'10m Buffer by County'!$J104,'10m Buffer by County'!$M104))</f>
        <v>560.1869103453048</v>
      </c>
      <c r="I104" s="13">
        <f>(SUM('10m Buffer by County'!E104,'10m Buffer by County'!I104,'10m Buffer by County'!J104,'10m Buffer by County'!M104)/'10m Buffer by County'!D104)</f>
        <v>3.3050252640027936E-2</v>
      </c>
      <c r="J104" s="6">
        <f>(SUM('30m Buffer by County'!$F104,'30m Buffer by County'!$N104,'30m Buffer by County'!$O104))</f>
        <v>35693.537952881983</v>
      </c>
      <c r="K104" s="13">
        <f>(SUM('30m Buffer by County'!F104,'30m Buffer by County'!N104,'30m Buffer by County'!O104)/'30m Buffer by County'!D104)</f>
        <v>0.90288870690971423</v>
      </c>
      <c r="L104" s="6">
        <f>(SUM('30m Buffer by County'!$K104,'30m Buffer by County'!$G104,'30m Buffer by County'!$H104))</f>
        <v>346.2731599314036</v>
      </c>
      <c r="M104" s="13">
        <f>(SUM('30m Buffer by County'!K104,'30m Buffer by County'!G104,'30m Buffer by County'!H104)/'30m Buffer by County'!D104)</f>
        <v>8.7591800516026424E-3</v>
      </c>
      <c r="N104" s="6">
        <f>(SUM('30m Buffer by County'!$E104,'30m Buffer by County'!$I104,'30m Buffer by County'!$J104,'30m Buffer by County'!$M104))</f>
        <v>1752.0996525701407</v>
      </c>
      <c r="O104" s="13">
        <f>(SUM('30m Buffer by County'!E103,'30m Buffer by County'!I104,'30m Buffer by County'!J104,'30m Buffer by County'!M104)/'30m Buffer by County'!D104)</f>
        <v>2.9984673924238293E-2</v>
      </c>
      <c r="P104" s="13"/>
    </row>
    <row r="105" spans="1:16" x14ac:dyDescent="0.25">
      <c r="A105" s="1" t="s">
        <v>172</v>
      </c>
      <c r="B105" s="1" t="s">
        <v>289</v>
      </c>
      <c r="C105" s="1" t="s">
        <v>302</v>
      </c>
      <c r="D105" s="6">
        <f>(SUM('10m Buffer by County'!F105,'10m Buffer by County'!F105,'10m Buffer by County'!O105))</f>
        <v>4695.3803689774295</v>
      </c>
      <c r="E105" s="13">
        <f>(SUM('10m Buffer by County'!F105,'10m Buffer by County'!N105,'10m Buffer by County'!O105)/'10m Buffer by County'!D105)</f>
        <v>0.66140538620333567</v>
      </c>
      <c r="F105" s="6">
        <f>(SUM('10m Buffer by County'!K105,'10m Buffer by County'!G105,'10m Buffer by County'!H105))</f>
        <v>71.164557212258387</v>
      </c>
      <c r="G105" s="13">
        <f>(SUM('10m Buffer by County'!K105,'10m Buffer by County'!G105,'10m Buffer by County'!H105)/'10m Buffer by County'!D105)</f>
        <v>1.018579662947334E-2</v>
      </c>
      <c r="H105" s="6">
        <f>(SUM('10m Buffer by County'!$E105,'10m Buffer by County'!$I105,'10m Buffer by County'!$J105,'10m Buffer by County'!$M105))</f>
        <v>354.17508883430605</v>
      </c>
      <c r="I105" s="13">
        <f>(SUM('10m Buffer by County'!E105,'10m Buffer by County'!I105,'10m Buffer by County'!J105,'10m Buffer by County'!M105)/'10m Buffer by County'!D105)</f>
        <v>5.0693147929408877E-2</v>
      </c>
      <c r="J105" s="6">
        <f>(SUM('30m Buffer by County'!$F105,'30m Buffer by County'!$N105,'30m Buffer by County'!$O105))</f>
        <v>10640.865510543978</v>
      </c>
      <c r="K105" s="13">
        <f>(SUM('30m Buffer by County'!F105,'30m Buffer by County'!N105,'30m Buffer by County'!O105)/'30m Buffer by County'!D105)</f>
        <v>0.67018855475057637</v>
      </c>
      <c r="L105" s="6">
        <f>(SUM('30m Buffer by County'!$K105,'30m Buffer by County'!$G105,'30m Buffer by County'!$H105))</f>
        <v>159.39691513914491</v>
      </c>
      <c r="M105" s="13">
        <f>(SUM('30m Buffer by County'!K105,'30m Buffer by County'!G105,'30m Buffer by County'!H105)/'30m Buffer by County'!D105)</f>
        <v>1.0039219843813502E-2</v>
      </c>
      <c r="N105" s="6">
        <f>(SUM('30m Buffer by County'!$E105,'30m Buffer by County'!$I105,'30m Buffer by County'!$J105,'30m Buffer by County'!$M105))</f>
        <v>1077.2831281536796</v>
      </c>
      <c r="O105" s="13">
        <f>(SUM('30m Buffer by County'!E104,'30m Buffer by County'!I105,'30m Buffer by County'!J105,'30m Buffer by County'!M105)/'30m Buffer by County'!D105)</f>
        <v>7.2535716154422725E-2</v>
      </c>
      <c r="P105" s="13"/>
    </row>
    <row r="106" spans="1:16" x14ac:dyDescent="0.25">
      <c r="A106" s="1" t="s">
        <v>140</v>
      </c>
      <c r="B106" s="1" t="s">
        <v>289</v>
      </c>
      <c r="C106" s="1" t="s">
        <v>303</v>
      </c>
      <c r="D106" s="6">
        <f>(SUM('10m Buffer by County'!F106,'10m Buffer by County'!F106,'10m Buffer by County'!O106))</f>
        <v>14306.467483431597</v>
      </c>
      <c r="E106" s="13">
        <f>(SUM('10m Buffer by County'!F106,'10m Buffer by County'!N106,'10m Buffer by County'!O106)/'10m Buffer by County'!D106)</f>
        <v>0.75470584247599792</v>
      </c>
      <c r="F106" s="6">
        <f>(SUM('10m Buffer by County'!K106,'10m Buffer by County'!G106,'10m Buffer by County'!H106))</f>
        <v>609.07691395304005</v>
      </c>
      <c r="G106" s="13">
        <f>(SUM('10m Buffer by County'!K106,'10m Buffer by County'!G106,'10m Buffer by County'!H106)/'10m Buffer by County'!D106)</f>
        <v>4.5666601197931485E-2</v>
      </c>
      <c r="H106" s="6">
        <f>(SUM('10m Buffer by County'!$E106,'10m Buffer by County'!$I106,'10m Buffer by County'!$J106,'10m Buffer by County'!$M106))</f>
        <v>1431.997153348522</v>
      </c>
      <c r="I106" s="13">
        <f>(SUM('10m Buffer by County'!E106,'10m Buffer by County'!I106,'10m Buffer by County'!J106,'10m Buffer by County'!M106)/'10m Buffer by County'!D106)</f>
        <v>0.10736647773122134</v>
      </c>
      <c r="J106" s="6">
        <f>(SUM('30m Buffer by County'!$F106,'30m Buffer by County'!$N106,'30m Buffer by County'!$O106))</f>
        <v>22346.976421225343</v>
      </c>
      <c r="K106" s="13">
        <f>(SUM('30m Buffer by County'!F106,'30m Buffer by County'!N106,'30m Buffer by County'!O106)/'30m Buffer by County'!D106)</f>
        <v>0.72963245050969094</v>
      </c>
      <c r="L106" s="6">
        <f>(SUM('30m Buffer by County'!$K106,'30m Buffer by County'!$G106,'30m Buffer by County'!$H106))</f>
        <v>1668.8514057812724</v>
      </c>
      <c r="M106" s="13">
        <f>(SUM('30m Buffer by County'!K106,'30m Buffer by County'!G106,'30m Buffer by County'!H106)/'30m Buffer by County'!D106)</f>
        <v>5.4488272497580488E-2</v>
      </c>
      <c r="N106" s="6">
        <f>(SUM('30m Buffer by County'!$E106,'30m Buffer by County'!$I106,'30m Buffer by County'!$J106,'30m Buffer by County'!$M106))</f>
        <v>3731.739422663497</v>
      </c>
      <c r="O106" s="13">
        <f>(SUM('30m Buffer by County'!E105,'30m Buffer by County'!I106,'30m Buffer by County'!J106,'30m Buffer by County'!M106)/'30m Buffer by County'!D106)</f>
        <v>0.13752527268227369</v>
      </c>
      <c r="P106" s="13"/>
    </row>
    <row r="107" spans="1:16" x14ac:dyDescent="0.25">
      <c r="A107" s="1" t="s">
        <v>145</v>
      </c>
      <c r="B107" s="1" t="s">
        <v>289</v>
      </c>
      <c r="C107" s="1" t="s">
        <v>304</v>
      </c>
      <c r="D107" s="6">
        <f>(SUM('10m Buffer by County'!F107,'10m Buffer by County'!F107,'10m Buffer by County'!O107))</f>
        <v>5549.1452632411301</v>
      </c>
      <c r="E107" s="13">
        <f>(SUM('10m Buffer by County'!F107,'10m Buffer by County'!N107,'10m Buffer by County'!O107)/'10m Buffer by County'!D107)</f>
        <v>0.48800190655993908</v>
      </c>
      <c r="F107" s="6">
        <f>(SUM('10m Buffer by County'!K107,'10m Buffer by County'!G107,'10m Buffer by County'!H107))</f>
        <v>233.11085631823192</v>
      </c>
      <c r="G107" s="13">
        <f>(SUM('10m Buffer by County'!K107,'10m Buffer by County'!G107,'10m Buffer by County'!H107)/'10m Buffer by County'!D107)</f>
        <v>3.8028284213360401E-2</v>
      </c>
      <c r="H107" s="6">
        <f>(SUM('10m Buffer by County'!$E107,'10m Buffer by County'!$I107,'10m Buffer by County'!$J107,'10m Buffer by County'!$M107))</f>
        <v>2848.8583741468697</v>
      </c>
      <c r="I107" s="13">
        <f>(SUM('10m Buffer by County'!E107,'10m Buffer by County'!I107,'10m Buffer by County'!J107,'10m Buffer by County'!M107)/'10m Buffer by County'!D107)</f>
        <v>0.46474539044107055</v>
      </c>
      <c r="J107" s="6">
        <f>(SUM('30m Buffer by County'!$F107,'30m Buffer by County'!$N107,'30m Buffer by County'!$O107))</f>
        <v>6555.9910646773051</v>
      </c>
      <c r="K107" s="13">
        <f>(SUM('30m Buffer by County'!F107,'30m Buffer by County'!N107,'30m Buffer by County'!O107)/'30m Buffer by County'!D107)</f>
        <v>0.47003500444883534</v>
      </c>
      <c r="L107" s="6">
        <f>(SUM('30m Buffer by County'!$K107,'30m Buffer by County'!$G107,'30m Buffer by County'!$H107))</f>
        <v>504.59244945463888</v>
      </c>
      <c r="M107" s="13">
        <f>(SUM('30m Buffer by County'!K107,'30m Buffer by County'!G107,'30m Buffer by County'!H107)/'30m Buffer by County'!D107)</f>
        <v>3.6177003886129308E-2</v>
      </c>
      <c r="N107" s="6">
        <f>(SUM('30m Buffer by County'!$E107,'30m Buffer by County'!$I107,'30m Buffer by County'!$J107,'30m Buffer by County'!$M107))</f>
        <v>6755.9522691667116</v>
      </c>
      <c r="O107" s="13">
        <f>(SUM('30m Buffer by County'!E106,'30m Buffer by County'!I107,'30m Buffer by County'!J107,'30m Buffer by County'!M107)/'30m Buffer by County'!D107)</f>
        <v>0.44822500216183475</v>
      </c>
      <c r="P107" s="13"/>
    </row>
    <row r="108" spans="1:16" x14ac:dyDescent="0.25">
      <c r="A108" s="1" t="s">
        <v>164</v>
      </c>
      <c r="B108" s="1" t="s">
        <v>289</v>
      </c>
      <c r="C108" s="1" t="s">
        <v>305</v>
      </c>
      <c r="D108" s="6">
        <f>(SUM('10m Buffer by County'!F108,'10m Buffer by County'!F108,'10m Buffer by County'!O108))</f>
        <v>18773.214788749796</v>
      </c>
      <c r="E108" s="13">
        <f>(SUM('10m Buffer by County'!F108,'10m Buffer by County'!N108,'10m Buffer by County'!O108)/'10m Buffer by County'!D108)</f>
        <v>0.87082773647186329</v>
      </c>
      <c r="F108" s="6">
        <f>(SUM('10m Buffer by County'!K108,'10m Buffer by County'!G108,'10m Buffer by County'!H108))</f>
        <v>215.81646016911878</v>
      </c>
      <c r="G108" s="13">
        <f>(SUM('10m Buffer by County'!K108,'10m Buffer by County'!G108,'10m Buffer by County'!H108)/'10m Buffer by County'!D108)</f>
        <v>1.9917886345360826E-2</v>
      </c>
      <c r="H108" s="6">
        <f>(SUM('10m Buffer by County'!$E108,'10m Buffer by County'!$I108,'10m Buffer by County'!$J108,'10m Buffer by County'!$M108))</f>
        <v>1046.0843715868598</v>
      </c>
      <c r="I108" s="13">
        <f>(SUM('10m Buffer by County'!E108,'10m Buffer by County'!I108,'10m Buffer by County'!J108,'10m Buffer by County'!M108)/'10m Buffer by County'!D108)</f>
        <v>9.6544024513226967E-2</v>
      </c>
      <c r="J108" s="6">
        <f>(SUM('30m Buffer by County'!$F108,'30m Buffer by County'!$N108,'30m Buffer by County'!$O108))</f>
        <v>21391.767197283822</v>
      </c>
      <c r="K108" s="13">
        <f>(SUM('30m Buffer by County'!F108,'30m Buffer by County'!N108,'30m Buffer by County'!O108)/'30m Buffer by County'!D108)</f>
        <v>0.85340339477936644</v>
      </c>
      <c r="L108" s="6">
        <f>(SUM('30m Buffer by County'!$K108,'30m Buffer by County'!$G108,'30m Buffer by County'!$H108))</f>
        <v>513.0538244466079</v>
      </c>
      <c r="M108" s="13">
        <f>(SUM('30m Buffer by County'!K108,'30m Buffer by County'!G108,'30m Buffer by County'!H108)/'30m Buffer by County'!D108)</f>
        <v>2.0467774889718619E-2</v>
      </c>
      <c r="N108" s="6">
        <f>(SUM('30m Buffer by County'!$E108,'30m Buffer by County'!$I108,'30m Buffer by County'!$J108,'30m Buffer by County'!$M108))</f>
        <v>2875.4869207237211</v>
      </c>
      <c r="O108" s="13">
        <f>(SUM('30m Buffer by County'!E107,'30m Buffer by County'!I108,'30m Buffer by County'!J108,'30m Buffer by County'!M108)/'30m Buffer by County'!D108)</f>
        <v>0.13211717092012623</v>
      </c>
      <c r="P108" s="13"/>
    </row>
    <row r="109" spans="1:16" x14ac:dyDescent="0.25">
      <c r="A109" s="1" t="s">
        <v>151</v>
      </c>
      <c r="B109" s="1" t="s">
        <v>289</v>
      </c>
      <c r="C109" s="1" t="s">
        <v>306</v>
      </c>
      <c r="D109" s="6">
        <f>(SUM('10m Buffer by County'!F109,'10m Buffer by County'!F109,'10m Buffer by County'!O109))</f>
        <v>15722.281225443923</v>
      </c>
      <c r="E109" s="13">
        <f>(SUM('10m Buffer by County'!F109,'10m Buffer by County'!N109,'10m Buffer by County'!O109)/'10m Buffer by County'!D109)</f>
        <v>0.78217081602545191</v>
      </c>
      <c r="F109" s="6">
        <f>(SUM('10m Buffer by County'!K109,'10m Buffer by County'!G109,'10m Buffer by County'!H109))</f>
        <v>152.86073647222784</v>
      </c>
      <c r="G109" s="13">
        <f>(SUM('10m Buffer by County'!K109,'10m Buffer by County'!G109,'10m Buffer by County'!H109)/'10m Buffer by County'!D109)</f>
        <v>1.3011601983372948E-2</v>
      </c>
      <c r="H109" s="6">
        <f>(SUM('10m Buffer by County'!$E109,'10m Buffer by County'!$I109,'10m Buffer by County'!$J109,'10m Buffer by County'!$M109))</f>
        <v>2345.3655426676487</v>
      </c>
      <c r="I109" s="13">
        <f>(SUM('10m Buffer by County'!E109,'10m Buffer by County'!I109,'10m Buffer by County'!J109,'10m Buffer by County'!M109)/'10m Buffer by County'!D109)</f>
        <v>0.19963898938988403</v>
      </c>
      <c r="J109" s="6">
        <f>(SUM('30m Buffer by County'!$F109,'30m Buffer by County'!$N109,'30m Buffer by County'!$O109))</f>
        <v>19518.515589864735</v>
      </c>
      <c r="K109" s="13">
        <f>(SUM('30m Buffer by County'!F109,'30m Buffer by County'!N109,'30m Buffer by County'!O109)/'30m Buffer by County'!D109)</f>
        <v>0.71085115635131069</v>
      </c>
      <c r="L109" s="6">
        <f>(SUM('30m Buffer by County'!$K109,'30m Buffer by County'!$G109,'30m Buffer by County'!$H109))</f>
        <v>374.13970337496232</v>
      </c>
      <c r="M109" s="13">
        <f>(SUM('30m Buffer by County'!K109,'30m Buffer by County'!G109,'30m Buffer by County'!H109)/'30m Buffer by County'!D109)</f>
        <v>1.3625915329295359E-2</v>
      </c>
      <c r="N109" s="6">
        <f>(SUM('30m Buffer by County'!$E109,'30m Buffer by County'!$I109,'30m Buffer by County'!$J109,'30m Buffer by County'!$M109))</f>
        <v>7427.6646585253748</v>
      </c>
      <c r="O109" s="13">
        <f>(SUM('30m Buffer by County'!E108,'30m Buffer by County'!I109,'30m Buffer by County'!J109,'30m Buffer by County'!M109)/'30m Buffer by County'!D109)</f>
        <v>0.21293334826034335</v>
      </c>
      <c r="P109" s="13"/>
    </row>
    <row r="110" spans="1:16" x14ac:dyDescent="0.25">
      <c r="A110" s="1" t="s">
        <v>169</v>
      </c>
      <c r="B110" s="1" t="s">
        <v>289</v>
      </c>
      <c r="C110" s="1" t="s">
        <v>261</v>
      </c>
      <c r="D110" s="6">
        <f>(SUM('10m Buffer by County'!F110,'10m Buffer by County'!F110,'10m Buffer by County'!O110))</f>
        <v>12659.966492539896</v>
      </c>
      <c r="E110" s="13">
        <f>(SUM('10m Buffer by County'!F110,'10m Buffer by County'!N110,'10m Buffer by County'!O110)/'10m Buffer by County'!D110)</f>
        <v>0.96888023769205212</v>
      </c>
      <c r="F110" s="6">
        <f>(SUM('10m Buffer by County'!K110,'10m Buffer by County'!G110,'10m Buffer by County'!H110))</f>
        <v>28.544600010872628</v>
      </c>
      <c r="G110" s="13">
        <f>(SUM('10m Buffer by County'!K110,'10m Buffer by County'!G110,'10m Buffer by County'!H110)/'10m Buffer by County'!D110)</f>
        <v>3.0261375175115088E-3</v>
      </c>
      <c r="H110" s="6">
        <f>(SUM('10m Buffer by County'!$E110,'10m Buffer by County'!$I110,'10m Buffer by County'!$J110,'10m Buffer by County'!$M110))</f>
        <v>258.91011796800478</v>
      </c>
      <c r="I110" s="13">
        <f>(SUM('10m Buffer by County'!E110,'10m Buffer by County'!I110,'10m Buffer by County'!J110,'10m Buffer by County'!M110)/'10m Buffer by County'!D110)</f>
        <v>2.7448190598147317E-2</v>
      </c>
      <c r="J110" s="6">
        <f>(SUM('30m Buffer by County'!$F110,'30m Buffer by County'!$N110,'30m Buffer by County'!$O110))</f>
        <v>20595.884216404818</v>
      </c>
      <c r="K110" s="13">
        <f>(SUM('30m Buffer by County'!F110,'30m Buffer by County'!N110,'30m Buffer by County'!O110)/'30m Buffer by County'!D110)</f>
        <v>0.94922286666019573</v>
      </c>
      <c r="L110" s="6">
        <f>(SUM('30m Buffer by County'!$K110,'30m Buffer by County'!$G110,'30m Buffer by County'!$H110))</f>
        <v>70.914733892449945</v>
      </c>
      <c r="M110" s="13">
        <f>(SUM('30m Buffer by County'!K110,'30m Buffer by County'!G110,'30m Buffer by County'!H110)/'30m Buffer by County'!D110)</f>
        <v>3.2683174117001551E-3</v>
      </c>
      <c r="N110" s="6">
        <f>(SUM('30m Buffer by County'!$E110,'30m Buffer by County'!$I110,'30m Buffer by County'!$J110,'30m Buffer by County'!$M110))</f>
        <v>1016.1507934546785</v>
      </c>
      <c r="O110" s="13">
        <f>(SUM('30m Buffer by County'!E109,'30m Buffer by County'!I110,'30m Buffer by County'!J110,'30m Buffer by County'!M110)/'30m Buffer by County'!D110)</f>
        <v>0.11917392571896758</v>
      </c>
      <c r="P110" s="13"/>
    </row>
    <row r="111" spans="1:16" x14ac:dyDescent="0.25">
      <c r="A111" s="1" t="s">
        <v>122</v>
      </c>
      <c r="B111" s="1" t="s">
        <v>289</v>
      </c>
      <c r="C111" s="1" t="s">
        <v>307</v>
      </c>
      <c r="D111" s="6">
        <f>(SUM('10m Buffer by County'!F111,'10m Buffer by County'!F111,'10m Buffer by County'!O111))</f>
        <v>3055.0659029469762</v>
      </c>
      <c r="E111" s="13">
        <f>(SUM('10m Buffer by County'!F111,'10m Buffer by County'!N111,'10m Buffer by County'!O111)/'10m Buffer by County'!D111)</f>
        <v>0.90817989360481899</v>
      </c>
      <c r="F111" s="6">
        <f>(SUM('10m Buffer by County'!K111,'10m Buffer by County'!G111,'10m Buffer by County'!H111))</f>
        <v>45.904479028184817</v>
      </c>
      <c r="G111" s="13">
        <f>(SUM('10m Buffer by County'!K111,'10m Buffer by County'!G111,'10m Buffer by County'!H111)/'10m Buffer by County'!D111)</f>
        <v>2.0312970355718912E-2</v>
      </c>
      <c r="H111" s="6">
        <f>(SUM('10m Buffer by County'!$E111,'10m Buffer by County'!$I111,'10m Buffer by County'!$J111,'10m Buffer by County'!$M111))</f>
        <v>145.9820700493716</v>
      </c>
      <c r="I111" s="13">
        <f>(SUM('10m Buffer by County'!E111,'10m Buffer by County'!I111,'10m Buffer by County'!J111,'10m Buffer by County'!M111)/'10m Buffer by County'!D111)</f>
        <v>6.459782409378155E-2</v>
      </c>
      <c r="J111" s="6">
        <f>(SUM('30m Buffer by County'!$F111,'30m Buffer by County'!$N111,'30m Buffer by County'!$O111))</f>
        <v>4677.4642562381696</v>
      </c>
      <c r="K111" s="13">
        <f>(SUM('30m Buffer by County'!F111,'30m Buffer by County'!N111,'30m Buffer by County'!O111)/'30m Buffer by County'!D111)</f>
        <v>0.89257826793527006</v>
      </c>
      <c r="L111" s="6">
        <f>(SUM('30m Buffer by County'!$K111,'30m Buffer by County'!$G111,'30m Buffer by County'!$H111))</f>
        <v>109.84392837903955</v>
      </c>
      <c r="M111" s="13">
        <f>(SUM('30m Buffer by County'!K111,'30m Buffer by County'!G111,'30m Buffer by County'!H111)/'30m Buffer by County'!D111)</f>
        <v>2.0960994668213818E-2</v>
      </c>
      <c r="N111" s="6">
        <f>(SUM('30m Buffer by County'!$E111,'30m Buffer by County'!$I111,'30m Buffer by County'!$J111,'30m Buffer by County'!$M111))</f>
        <v>410.3413510721893</v>
      </c>
      <c r="O111" s="13">
        <f>(SUM('30m Buffer by County'!E110,'30m Buffer by County'!I111,'30m Buffer by County'!J111,'30m Buffer by County'!M111)/'30m Buffer by County'!D111)</f>
        <v>0.10206250231054129</v>
      </c>
      <c r="P111" s="13"/>
    </row>
    <row r="112" spans="1:16" x14ac:dyDescent="0.25">
      <c r="A112" s="1" t="s">
        <v>143</v>
      </c>
      <c r="B112" s="1" t="s">
        <v>289</v>
      </c>
      <c r="C112" s="1" t="s">
        <v>308</v>
      </c>
      <c r="D112" s="6">
        <f>(SUM('10m Buffer by County'!F112,'10m Buffer by County'!F112,'10m Buffer by County'!O112))</f>
        <v>8101.7331956133885</v>
      </c>
      <c r="E112" s="13">
        <f>(SUM('10m Buffer by County'!F112,'10m Buffer by County'!N112,'10m Buffer by County'!O112)/'10m Buffer by County'!D112)</f>
        <v>0.73965994488907005</v>
      </c>
      <c r="F112" s="6">
        <f>(SUM('10m Buffer by County'!K112,'10m Buffer by County'!G112,'10m Buffer by County'!H112))</f>
        <v>76.860825430086535</v>
      </c>
      <c r="G112" s="13">
        <f>(SUM('10m Buffer by County'!K112,'10m Buffer by County'!G112,'10m Buffer by County'!H112)/'10m Buffer by County'!D112)</f>
        <v>8.5944524508039469E-3</v>
      </c>
      <c r="H112" s="6">
        <f>(SUM('10m Buffer by County'!$E112,'10m Buffer by County'!$I112,'10m Buffer by County'!$J112,'10m Buffer by County'!$M112))</f>
        <v>530.46238318103417</v>
      </c>
      <c r="I112" s="13">
        <f>(SUM('10m Buffer by County'!E112,'10m Buffer by County'!I112,'10m Buffer by County'!J112,'10m Buffer by County'!M112)/'10m Buffer by County'!D112)</f>
        <v>5.9315440651056879E-2</v>
      </c>
      <c r="J112" s="6">
        <f>(SUM('30m Buffer by County'!$F112,'30m Buffer by County'!$N112,'30m Buffer by County'!$O112))</f>
        <v>15431.778465279254</v>
      </c>
      <c r="K112" s="13">
        <f>(SUM('30m Buffer by County'!F112,'30m Buffer by County'!N112,'30m Buffer by County'!O112)/'30m Buffer by County'!D112)</f>
        <v>0.7567819635080576</v>
      </c>
      <c r="L112" s="6">
        <f>(SUM('30m Buffer by County'!$K112,'30m Buffer by County'!$G112,'30m Buffer by County'!$H112))</f>
        <v>182.24376430121129</v>
      </c>
      <c r="M112" s="13">
        <f>(SUM('30m Buffer by County'!K112,'30m Buffer by County'!G112,'30m Buffer by County'!H112)/'30m Buffer by County'!D112)</f>
        <v>8.9373233354328452E-3</v>
      </c>
      <c r="N112" s="6">
        <f>(SUM('30m Buffer by County'!$E112,'30m Buffer by County'!$I112,'30m Buffer by County'!$J112,'30m Buffer by County'!$M112))</f>
        <v>1504.8820567056928</v>
      </c>
      <c r="O112" s="13">
        <f>(SUM('30m Buffer by County'!E111,'30m Buffer by County'!I112,'30m Buffer by County'!J112,'30m Buffer by County'!M112)/'30m Buffer by County'!D112)</f>
        <v>3.7671742171354834E-2</v>
      </c>
      <c r="P112" s="13"/>
    </row>
    <row r="113" spans="1:16" x14ac:dyDescent="0.25">
      <c r="A113" s="1" t="s">
        <v>119</v>
      </c>
      <c r="B113" s="1" t="s">
        <v>289</v>
      </c>
      <c r="C113" s="1" t="s">
        <v>309</v>
      </c>
      <c r="D113" s="6">
        <f>(SUM('10m Buffer by County'!F113,'10m Buffer by County'!F113,'10m Buffer by County'!O113))</f>
        <v>13678.370143765784</v>
      </c>
      <c r="E113" s="13">
        <f>(SUM('10m Buffer by County'!F113,'10m Buffer by County'!N113,'10m Buffer by County'!O113)/'10m Buffer by County'!D113)</f>
        <v>0.63013027668295707</v>
      </c>
      <c r="F113" s="6">
        <f>(SUM('10m Buffer by County'!K113,'10m Buffer by County'!G113,'10m Buffer by County'!H113))</f>
        <v>1502.3101861690297</v>
      </c>
      <c r="G113" s="13">
        <f>(SUM('10m Buffer by County'!K113,'10m Buffer by County'!G113,'10m Buffer by County'!H113)/'10m Buffer by County'!D113)</f>
        <v>0.11050245724436966</v>
      </c>
      <c r="H113" s="6">
        <f>(SUM('10m Buffer by County'!$E113,'10m Buffer by County'!$I113,'10m Buffer by County'!$J113,'10m Buffer by County'!$M113))</f>
        <v>1887.6071818644577</v>
      </c>
      <c r="I113" s="13">
        <f>(SUM('10m Buffer by County'!E113,'10m Buffer by County'!I113,'10m Buffer by County'!J113,'10m Buffer by County'!M113)/'10m Buffer by County'!D113)</f>
        <v>0.13884298584172267</v>
      </c>
      <c r="J113" s="6">
        <f>(SUM('30m Buffer by County'!$F113,'30m Buffer by County'!$N113,'30m Buffer by County'!$O113))</f>
        <v>18287.916804633714</v>
      </c>
      <c r="K113" s="13">
        <f>(SUM('30m Buffer by County'!F113,'30m Buffer by County'!N113,'30m Buffer by County'!O113)/'30m Buffer by County'!D113)</f>
        <v>0.5936265601412114</v>
      </c>
      <c r="L113" s="6">
        <f>(SUM('30m Buffer by County'!$K113,'30m Buffer by County'!$G113,'30m Buffer by County'!$H113))</f>
        <v>3992.4501959543941</v>
      </c>
      <c r="M113" s="13">
        <f>(SUM('30m Buffer by County'!K113,'30m Buffer by County'!G113,'30m Buffer by County'!H113)/'30m Buffer by County'!D113)</f>
        <v>0.12959510378781938</v>
      </c>
      <c r="N113" s="6">
        <f>(SUM('30m Buffer by County'!$E113,'30m Buffer by County'!$I113,'30m Buffer by County'!$J113,'30m Buffer by County'!$M113))</f>
        <v>4838.9791097295183</v>
      </c>
      <c r="O113" s="13">
        <f>(SUM('30m Buffer by County'!E112,'30m Buffer by County'!I113,'30m Buffer by County'!J113,'30m Buffer by County'!M113)/'30m Buffer by County'!D113)</f>
        <v>0.18153484572580372</v>
      </c>
      <c r="P113" s="13"/>
    </row>
    <row r="114" spans="1:16" x14ac:dyDescent="0.25">
      <c r="A114" s="1" t="s">
        <v>171</v>
      </c>
      <c r="B114" s="1" t="s">
        <v>289</v>
      </c>
      <c r="C114" s="1" t="s">
        <v>310</v>
      </c>
      <c r="D114" s="6">
        <f>(SUM('10m Buffer by County'!F114,'10m Buffer by County'!F114,'10m Buffer by County'!O114))</f>
        <v>24817.397933212415</v>
      </c>
      <c r="E114" s="13">
        <f>(SUM('10m Buffer by County'!F114,'10m Buffer by County'!N114,'10m Buffer by County'!O114)/'10m Buffer by County'!D114)</f>
        <v>0.79111300080047531</v>
      </c>
      <c r="F114" s="6">
        <f>(SUM('10m Buffer by County'!K114,'10m Buffer by County'!G114,'10m Buffer by County'!H114))</f>
        <v>434.30511557108468</v>
      </c>
      <c r="G114" s="13">
        <f>(SUM('10m Buffer by County'!K114,'10m Buffer by County'!G114,'10m Buffer by County'!H114)/'10m Buffer by County'!D114)</f>
        <v>2.0342579307924616E-2</v>
      </c>
      <c r="H114" s="6">
        <f>(SUM('10m Buffer by County'!$E114,'10m Buffer by County'!$I114,'10m Buffer by County'!$J114,'10m Buffer by County'!$M114))</f>
        <v>3860.8639784919665</v>
      </c>
      <c r="I114" s="13">
        <f>(SUM('10m Buffer by County'!E114,'10m Buffer by County'!I114,'10m Buffer by County'!J114,'10m Buffer by County'!M114)/'10m Buffer by County'!D114)</f>
        <v>0.18084044802536339</v>
      </c>
      <c r="J114" s="6">
        <f>(SUM('30m Buffer by County'!$F114,'30m Buffer by County'!$N114,'30m Buffer by County'!$O114))</f>
        <v>34868.152098169936</v>
      </c>
      <c r="K114" s="13">
        <f>(SUM('30m Buffer by County'!F114,'30m Buffer by County'!N114,'30m Buffer by County'!O114)/'30m Buffer by County'!D114)</f>
        <v>0.71383748166108119</v>
      </c>
      <c r="L114" s="6">
        <f>(SUM('30m Buffer by County'!$K114,'30m Buffer by County'!$G114,'30m Buffer by County'!$H114))</f>
        <v>988.63736328906862</v>
      </c>
      <c r="M114" s="13">
        <f>(SUM('30m Buffer by County'!K114,'30m Buffer by County'!G114,'30m Buffer by County'!H114)/'30m Buffer by County'!D114)</f>
        <v>2.0239856809714917E-2</v>
      </c>
      <c r="N114" s="6">
        <f>(SUM('30m Buffer by County'!$E114,'30m Buffer by County'!$I114,'30m Buffer by County'!$J114,'30m Buffer by County'!$M114))</f>
        <v>12615.209569888753</v>
      </c>
      <c r="O114" s="13">
        <f>(SUM('30m Buffer by County'!E113,'30m Buffer by County'!I114,'30m Buffer by County'!J114,'30m Buffer by County'!M114)/'30m Buffer by County'!D114)</f>
        <v>0.22513874377914489</v>
      </c>
      <c r="P114" s="13"/>
    </row>
    <row r="115" spans="1:16" x14ac:dyDescent="0.25">
      <c r="A115" s="1" t="s">
        <v>137</v>
      </c>
      <c r="B115" s="1" t="s">
        <v>289</v>
      </c>
      <c r="C115" s="1" t="s">
        <v>311</v>
      </c>
      <c r="D115" s="6">
        <f>(SUM('10m Buffer by County'!F115,'10m Buffer by County'!F115,'10m Buffer by County'!O115))</f>
        <v>14026.472376113827</v>
      </c>
      <c r="E115" s="13">
        <f>(SUM('10m Buffer by County'!F115,'10m Buffer by County'!N115,'10m Buffer by County'!O115)/'10m Buffer by County'!D115)</f>
        <v>0.93279881822966726</v>
      </c>
      <c r="F115" s="6">
        <f>(SUM('10m Buffer by County'!K115,'10m Buffer by County'!G115,'10m Buffer by County'!H115))</f>
        <v>66.482408583444936</v>
      </c>
      <c r="G115" s="13">
        <f>(SUM('10m Buffer by County'!K115,'10m Buffer by County'!G115,'10m Buffer by County'!H115)/'10m Buffer by County'!D115)</f>
        <v>7.2750640483881185E-3</v>
      </c>
      <c r="H115" s="6">
        <f>(SUM('10m Buffer by County'!$E115,'10m Buffer by County'!$I115,'10m Buffer by County'!$J115,'10m Buffer by County'!$M115))</f>
        <v>462.71677300425512</v>
      </c>
      <c r="I115" s="13">
        <f>(SUM('10m Buffer by County'!E115,'10m Buffer by County'!I115,'10m Buffer by County'!J115,'10m Buffer by County'!M115)/'10m Buffer by County'!D115)</f>
        <v>5.0634359247743579E-2</v>
      </c>
      <c r="J115" s="6">
        <f>(SUM('30m Buffer by County'!$F115,'30m Buffer by County'!$N115,'30m Buffer by County'!$O115))</f>
        <v>19340.718730077147</v>
      </c>
      <c r="K115" s="13">
        <f>(SUM('30m Buffer by County'!F115,'30m Buffer by County'!N115,'30m Buffer by County'!O115)/'30m Buffer by County'!D115)</f>
        <v>0.90369610378322307</v>
      </c>
      <c r="L115" s="6">
        <f>(SUM('30m Buffer by County'!$K115,'30m Buffer by County'!$G115,'30m Buffer by County'!$H115))</f>
        <v>160.15997588253606</v>
      </c>
      <c r="M115" s="13">
        <f>(SUM('30m Buffer by County'!K115,'30m Buffer by County'!G115,'30m Buffer by County'!H115)/'30m Buffer by County'!D115)</f>
        <v>7.4834833289820291E-3</v>
      </c>
      <c r="N115" s="6">
        <f>(SUM('30m Buffer by County'!$E115,'30m Buffer by County'!$I115,'30m Buffer by County'!$J115,'30m Buffer by County'!$M115))</f>
        <v>1684.5242978506792</v>
      </c>
      <c r="O115" s="13">
        <f>(SUM('30m Buffer by County'!E114,'30m Buffer by County'!I115,'30m Buffer by County'!J115,'30m Buffer by County'!M115)/'30m Buffer by County'!D115)</f>
        <v>0.14139224552969984</v>
      </c>
      <c r="P115" s="13"/>
    </row>
    <row r="116" spans="1:16" x14ac:dyDescent="0.25">
      <c r="A116" s="1" t="s">
        <v>123</v>
      </c>
      <c r="B116" s="1" t="s">
        <v>289</v>
      </c>
      <c r="C116" s="1" t="s">
        <v>216</v>
      </c>
      <c r="D116" s="6">
        <f>(SUM('10m Buffer by County'!F116,'10m Buffer by County'!F116,'10m Buffer by County'!O116))</f>
        <v>19026.419001398615</v>
      </c>
      <c r="E116" s="13">
        <f>(SUM('10m Buffer by County'!F116,'10m Buffer by County'!N116,'10m Buffer by County'!O116)/'10m Buffer by County'!D116)</f>
        <v>0.68832190872887289</v>
      </c>
      <c r="F116" s="6">
        <f>(SUM('10m Buffer by County'!K116,'10m Buffer by County'!G116,'10m Buffer by County'!H116))</f>
        <v>633.04043134677249</v>
      </c>
      <c r="G116" s="13">
        <f>(SUM('10m Buffer by County'!K116,'10m Buffer by County'!G116,'10m Buffer by County'!H116)/'10m Buffer by County'!D116)</f>
        <v>4.5188516116127203E-2</v>
      </c>
      <c r="H116" s="6">
        <f>(SUM('10m Buffer by County'!$E116,'10m Buffer by County'!$I116,'10m Buffer by County'!$J116,'10m Buffer by County'!$M116))</f>
        <v>3585.9819712073063</v>
      </c>
      <c r="I116" s="13">
        <f>(SUM('10m Buffer by County'!E116,'10m Buffer by County'!I116,'10m Buffer by County'!J116,'10m Buffer by County'!M116)/'10m Buffer by County'!D116)</f>
        <v>0.25597923303776532</v>
      </c>
      <c r="J116" s="6">
        <f>(SUM('30m Buffer by County'!$F116,'30m Buffer by County'!$N116,'30m Buffer by County'!$O116))</f>
        <v>21363.40496088325</v>
      </c>
      <c r="K116" s="13">
        <f>(SUM('30m Buffer by County'!F116,'30m Buffer by County'!N116,'30m Buffer by County'!O116)/'30m Buffer by County'!D116)</f>
        <v>0.66649779121017394</v>
      </c>
      <c r="L116" s="6">
        <f>(SUM('30m Buffer by County'!$K116,'30m Buffer by County'!$G116,'30m Buffer by County'!$H116))</f>
        <v>1437.4685558680062</v>
      </c>
      <c r="M116" s="13">
        <f>(SUM('30m Buffer by County'!K116,'30m Buffer by County'!G116,'30m Buffer by County'!H116)/'30m Buffer by County'!D116)</f>
        <v>4.4846297637214011E-2</v>
      </c>
      <c r="N116" s="6">
        <f>(SUM('30m Buffer by County'!$E116,'30m Buffer by County'!$I116,'30m Buffer by County'!$J116,'30m Buffer by County'!$M116))</f>
        <v>8897.4886702282747</v>
      </c>
      <c r="O116" s="13">
        <f>(SUM('30m Buffer by County'!E115,'30m Buffer by County'!I116,'30m Buffer by County'!J116,'30m Buffer by County'!M116)/'30m Buffer by County'!D116)</f>
        <v>0.25459787116859234</v>
      </c>
      <c r="P116" s="13"/>
    </row>
    <row r="117" spans="1:16" x14ac:dyDescent="0.25">
      <c r="A117" s="1" t="s">
        <v>125</v>
      </c>
      <c r="B117" s="1" t="s">
        <v>289</v>
      </c>
      <c r="C117" s="1" t="s">
        <v>312</v>
      </c>
      <c r="D117" s="6">
        <f>(SUM('10m Buffer by County'!F117,'10m Buffer by County'!F117,'10m Buffer by County'!O117))</f>
        <v>824.75153575858815</v>
      </c>
      <c r="E117" s="13">
        <f>(SUM('10m Buffer by County'!F117,'10m Buffer by County'!N117,'10m Buffer by County'!O117)/'10m Buffer by County'!D117)</f>
        <v>0.97556166375935904</v>
      </c>
      <c r="F117" s="6">
        <f>(SUM('10m Buffer by County'!K117,'10m Buffer by County'!G117,'10m Buffer by County'!H117))</f>
        <v>1.2152631917091274</v>
      </c>
      <c r="G117" s="13">
        <f>(SUM('10m Buffer by County'!K117,'10m Buffer by County'!G117,'10m Buffer by County'!H117)/'10m Buffer by County'!D117)</f>
        <v>2.8749608331891368E-3</v>
      </c>
      <c r="H117" s="6">
        <f>(SUM('10m Buffer by County'!$E117,'10m Buffer by County'!$I117,'10m Buffer by County'!$J117,'10m Buffer by County'!$M117))</f>
        <v>8.7546888204682141</v>
      </c>
      <c r="I117" s="13">
        <f>(SUM('10m Buffer by County'!E117,'10m Buffer by County'!I117,'10m Buffer by County'!J117,'10m Buffer by County'!M117)/'10m Buffer by County'!D117)</f>
        <v>2.0711058836734023E-2</v>
      </c>
      <c r="J117" s="6">
        <f>(SUM('30m Buffer by County'!$F117,'30m Buffer by County'!$N117,'30m Buffer by County'!$O117))</f>
        <v>945.18812116060349</v>
      </c>
      <c r="K117" s="13">
        <f>(SUM('30m Buffer by County'!F117,'30m Buffer by County'!N117,'30m Buffer by County'!O117)/'30m Buffer by County'!D117)</f>
        <v>0.97553438904067946</v>
      </c>
      <c r="L117" s="6">
        <f>(SUM('30m Buffer by County'!$K117,'30m Buffer by County'!$G117,'30m Buffer by County'!$H117))</f>
        <v>2.4493063758074163</v>
      </c>
      <c r="M117" s="13">
        <f>(SUM('30m Buffer by County'!K117,'30m Buffer by County'!G117,'30m Buffer by County'!H117)/'30m Buffer by County'!D117)</f>
        <v>2.5279439567678741E-3</v>
      </c>
      <c r="N117" s="6">
        <f>(SUM('30m Buffer by County'!$E117,'30m Buffer by County'!$I117,'30m Buffer by County'!$J117,'30m Buffer by County'!$M117))</f>
        <v>20.779073157954564</v>
      </c>
      <c r="O117" s="13">
        <f>(SUM('30m Buffer by County'!E116,'30m Buffer by County'!I117,'30m Buffer by County'!J117,'30m Buffer by County'!M117)/'30m Buffer by County'!D117)</f>
        <v>1.0686166418386456</v>
      </c>
      <c r="P117" s="13"/>
    </row>
    <row r="118" spans="1:16" x14ac:dyDescent="0.25">
      <c r="A118" s="1" t="s">
        <v>54</v>
      </c>
      <c r="B118" s="1" t="s">
        <v>289</v>
      </c>
      <c r="C118" s="1" t="s">
        <v>313</v>
      </c>
      <c r="D118" s="6">
        <f>(SUM('10m Buffer by County'!F118,'10m Buffer by County'!F118,'10m Buffer by County'!O118))</f>
        <v>5682.8432414266863</v>
      </c>
      <c r="E118" s="13">
        <f>(SUM('10m Buffer by County'!F118,'10m Buffer by County'!N118,'10m Buffer by County'!O118)/'10m Buffer by County'!D118)</f>
        <v>0.57888731658817705</v>
      </c>
      <c r="F118" s="6">
        <f>(SUM('10m Buffer by County'!K118,'10m Buffer by County'!G118,'10m Buffer by County'!H118))</f>
        <v>98.028842114627139</v>
      </c>
      <c r="G118" s="13">
        <f>(SUM('10m Buffer by County'!K118,'10m Buffer by County'!G118,'10m Buffer by County'!H118)/'10m Buffer by County'!D118)</f>
        <v>1.2622743210831653E-2</v>
      </c>
      <c r="H118" s="6">
        <f>(SUM('10m Buffer by County'!$E118,'10m Buffer by County'!$I118,'10m Buffer by County'!$J118,'10m Buffer by County'!$M118))</f>
        <v>330.14979514981985</v>
      </c>
      <c r="I118" s="13">
        <f>(SUM('10m Buffer by County'!E118,'10m Buffer by County'!I118,'10m Buffer by County'!J118,'10m Buffer by County'!M118)/'10m Buffer by County'!D118)</f>
        <v>4.251193827640877E-2</v>
      </c>
      <c r="J118" s="6">
        <f>(SUM('30m Buffer by County'!$F118,'30m Buffer by County'!$N118,'30m Buffer by County'!$O118))</f>
        <v>10989.750324943288</v>
      </c>
      <c r="K118" s="13">
        <f>(SUM('30m Buffer by County'!F118,'30m Buffer by County'!N118,'30m Buffer by County'!O118)/'30m Buffer by County'!D118)</f>
        <v>0.60995605774509154</v>
      </c>
      <c r="L118" s="6">
        <f>(SUM('30m Buffer by County'!$K118,'30m Buffer by County'!$G118,'30m Buffer by County'!$H118))</f>
        <v>261.62827476117286</v>
      </c>
      <c r="M118" s="13">
        <f>(SUM('30m Buffer by County'!K118,'30m Buffer by County'!G118,'30m Buffer by County'!H118)/'30m Buffer by County'!D118)</f>
        <v>1.4520962383082906E-2</v>
      </c>
      <c r="N118" s="6">
        <f>(SUM('30m Buffer by County'!$E118,'30m Buffer by County'!$I118,'30m Buffer by County'!$J118,'30m Buffer by County'!$M118))</f>
        <v>1046.9524520245327</v>
      </c>
      <c r="O118" s="13">
        <f>(SUM('30m Buffer by County'!E117,'30m Buffer by County'!I118,'30m Buffer by County'!J118,'30m Buffer by County'!M118)/'30m Buffer by County'!D118)</f>
        <v>4.3636783012970269E-2</v>
      </c>
      <c r="P118" s="13"/>
    </row>
    <row r="119" spans="1:16" x14ac:dyDescent="0.25">
      <c r="A119" s="1" t="s">
        <v>129</v>
      </c>
      <c r="B119" s="1" t="s">
        <v>289</v>
      </c>
      <c r="C119" s="1" t="s">
        <v>314</v>
      </c>
      <c r="D119" s="6">
        <f>(SUM('10m Buffer by County'!F119,'10m Buffer by County'!F119,'10m Buffer by County'!O119))</f>
        <v>9794.0445184661676</v>
      </c>
      <c r="E119" s="13">
        <f>(SUM('10m Buffer by County'!F119,'10m Buffer by County'!N119,'10m Buffer by County'!O119)/'10m Buffer by County'!D119)</f>
        <v>0.90690116975026058</v>
      </c>
      <c r="F119" s="6">
        <f>(SUM('10m Buffer by County'!K119,'10m Buffer by County'!G119,'10m Buffer by County'!H119))</f>
        <v>119.52476735048901</v>
      </c>
      <c r="G119" s="13">
        <f>(SUM('10m Buffer by County'!K119,'10m Buffer by County'!G119,'10m Buffer by County'!H119)/'10m Buffer by County'!D119)</f>
        <v>1.4309984499538393E-2</v>
      </c>
      <c r="H119" s="6">
        <f>(SUM('10m Buffer by County'!$E119,'10m Buffer by County'!$I119,'10m Buffer by County'!$J119,'10m Buffer by County'!$M119))</f>
        <v>599.95033186223395</v>
      </c>
      <c r="I119" s="13">
        <f>(SUM('10m Buffer by County'!E119,'10m Buffer by County'!I119,'10m Buffer by County'!J119,'10m Buffer by County'!M119)/'10m Buffer by County'!D119)</f>
        <v>7.182845982261063E-2</v>
      </c>
      <c r="J119" s="6">
        <f>(SUM('30m Buffer by County'!$F119,'30m Buffer by County'!$N119,'30m Buffer by County'!$O119))</f>
        <v>17072.282213864579</v>
      </c>
      <c r="K119" s="13">
        <f>(SUM('30m Buffer by County'!F119,'30m Buffer by County'!N119,'30m Buffer by County'!O119)/'30m Buffer by County'!D119)</f>
        <v>0.87943073987080811</v>
      </c>
      <c r="L119" s="6">
        <f>(SUM('30m Buffer by County'!$K119,'30m Buffer by County'!$G119,'30m Buffer by County'!$H119))</f>
        <v>274.63762027843808</v>
      </c>
      <c r="M119" s="13">
        <f>(SUM('30m Buffer by County'!K119,'30m Buffer by County'!G119,'30m Buffer by County'!H119)/'30m Buffer by County'!D119)</f>
        <v>1.4147186800935147E-2</v>
      </c>
      <c r="N119" s="6">
        <f>(SUM('30m Buffer by County'!$E119,'30m Buffer by County'!$I119,'30m Buffer by County'!$J119,'30m Buffer by County'!$M119))</f>
        <v>1918.0757426745672</v>
      </c>
      <c r="O119" s="13">
        <f>(SUM('30m Buffer by County'!E118,'30m Buffer by County'!I119,'30m Buffer by County'!J119,'30m Buffer by County'!M119)/'30m Buffer by County'!D119)</f>
        <v>9.2399120879031349E-2</v>
      </c>
      <c r="P119" s="13"/>
    </row>
    <row r="120" spans="1:16" x14ac:dyDescent="0.25">
      <c r="A120" s="1" t="s">
        <v>111</v>
      </c>
      <c r="B120" s="1" t="s">
        <v>289</v>
      </c>
      <c r="C120" s="1" t="s">
        <v>315</v>
      </c>
      <c r="D120" s="6">
        <f>(SUM('10m Buffer by County'!F120,'10m Buffer by County'!F120,'10m Buffer by County'!O120))</f>
        <v>7745.1080590877864</v>
      </c>
      <c r="E120" s="13">
        <f>(SUM('10m Buffer by County'!F120,'10m Buffer by County'!N120,'10m Buffer by County'!O120)/'10m Buffer by County'!D120)</f>
        <v>0.79482132675855666</v>
      </c>
      <c r="F120" s="6">
        <f>(SUM('10m Buffer by County'!K120,'10m Buffer by County'!G120,'10m Buffer by County'!H120))</f>
        <v>112.44965232303564</v>
      </c>
      <c r="G120" s="13">
        <f>(SUM('10m Buffer by County'!K120,'10m Buffer by County'!G120,'10m Buffer by County'!H120)/'10m Buffer by County'!D120)</f>
        <v>2.2465838391875905E-2</v>
      </c>
      <c r="H120" s="6">
        <f>(SUM('10m Buffer by County'!$E120,'10m Buffer by County'!$I120,'10m Buffer by County'!$J120,'10m Buffer by County'!$M120))</f>
        <v>874.30897041162768</v>
      </c>
      <c r="I120" s="13">
        <f>(SUM('10m Buffer by County'!E120,'10m Buffer by County'!I120,'10m Buffer by County'!J120,'10m Buffer by County'!M120)/'10m Buffer by County'!D120)</f>
        <v>0.17467447544798947</v>
      </c>
      <c r="J120" s="6">
        <f>(SUM('30m Buffer by County'!$F120,'30m Buffer by County'!$N120,'30m Buffer by County'!$O120))</f>
        <v>8684.6142441300181</v>
      </c>
      <c r="K120" s="13">
        <f>(SUM('30m Buffer by County'!F120,'30m Buffer by County'!N120,'30m Buffer by County'!O120)/'30m Buffer by County'!D120)</f>
        <v>0.75045990078544866</v>
      </c>
      <c r="L120" s="6">
        <f>(SUM('30m Buffer by County'!$K120,'30m Buffer by County'!$G120,'30m Buffer by County'!$H120))</f>
        <v>255.05478321464051</v>
      </c>
      <c r="M120" s="13">
        <f>(SUM('30m Buffer by County'!K120,'30m Buffer by County'!G120,'30m Buffer by County'!H120)/'30m Buffer by County'!D120)</f>
        <v>2.2039941202395635E-2</v>
      </c>
      <c r="N120" s="6">
        <f>(SUM('30m Buffer by County'!$E120,'30m Buffer by County'!$I120,'30m Buffer by County'!$J120,'30m Buffer by County'!$M120))</f>
        <v>2535.5045640323606</v>
      </c>
      <c r="O120" s="13">
        <f>(SUM('30m Buffer by County'!E119,'30m Buffer by County'!I120,'30m Buffer by County'!J120,'30m Buffer by County'!M120)/'30m Buffer by County'!D120)</f>
        <v>0.24549562861506186</v>
      </c>
      <c r="P120" s="13"/>
    </row>
    <row r="121" spans="1:16" x14ac:dyDescent="0.25">
      <c r="A121" s="1" t="s">
        <v>180</v>
      </c>
      <c r="B121" s="1" t="s">
        <v>289</v>
      </c>
      <c r="C121" s="1" t="s">
        <v>316</v>
      </c>
      <c r="D121" s="6">
        <f>(SUM('10m Buffer by County'!F121,'10m Buffer by County'!F121,'10m Buffer by County'!O121))</f>
        <v>15505.589518787407</v>
      </c>
      <c r="E121" s="13">
        <f>(SUM('10m Buffer by County'!F121,'10m Buffer by County'!N121,'10m Buffer by County'!O121)/'10m Buffer by County'!D121)</f>
        <v>0.86117775109774441</v>
      </c>
      <c r="F121" s="6">
        <f>(SUM('10m Buffer by County'!K121,'10m Buffer by County'!G121,'10m Buffer by County'!H121))</f>
        <v>277.87667475524233</v>
      </c>
      <c r="G121" s="13">
        <f>(SUM('10m Buffer by County'!K121,'10m Buffer by County'!G121,'10m Buffer by County'!H121)/'10m Buffer by County'!D121)</f>
        <v>1.8714618477427204E-2</v>
      </c>
      <c r="H121" s="6">
        <f>(SUM('10m Buffer by County'!$E121,'10m Buffer by County'!$I121,'10m Buffer by County'!$J121,'10m Buffer by County'!$M121))</f>
        <v>1046.2741483520556</v>
      </c>
      <c r="I121" s="13">
        <f>(SUM('10m Buffer by County'!E121,'10m Buffer by County'!I121,'10m Buffer by County'!J121,'10m Buffer by County'!M121)/'10m Buffer by County'!D121)</f>
        <v>7.0465149787943437E-2</v>
      </c>
      <c r="J121" s="6">
        <f>(SUM('30m Buffer by County'!$F121,'30m Buffer by County'!$N121,'30m Buffer by County'!$O121))</f>
        <v>28721.741300662732</v>
      </c>
      <c r="K121" s="13">
        <f>(SUM('30m Buffer by County'!F121,'30m Buffer by County'!N121,'30m Buffer by County'!O121)/'30m Buffer by County'!D121)</f>
        <v>0.83427990029972965</v>
      </c>
      <c r="L121" s="6">
        <f>(SUM('30m Buffer by County'!$K121,'30m Buffer by County'!$G121,'30m Buffer by County'!$H121))</f>
        <v>766.58100354348812</v>
      </c>
      <c r="M121" s="13">
        <f>(SUM('30m Buffer by County'!K121,'30m Buffer by County'!G121,'30m Buffer by County'!H121)/'30m Buffer by County'!D121)</f>
        <v>2.2266864550902803E-2</v>
      </c>
      <c r="N121" s="6">
        <f>(SUM('30m Buffer by County'!$E121,'30m Buffer by County'!$I121,'30m Buffer by County'!$J121,'30m Buffer by County'!$M121))</f>
        <v>3207.831503931443</v>
      </c>
      <c r="O121" s="13">
        <f>(SUM('30m Buffer by County'!E120,'30m Buffer by County'!I121,'30m Buffer by County'!J121,'30m Buffer by County'!M121)/'30m Buffer by County'!D121)</f>
        <v>7.4348577004300143E-2</v>
      </c>
      <c r="P121" s="13"/>
    </row>
    <row r="122" spans="1:16" x14ac:dyDescent="0.25">
      <c r="A122" s="1" t="s">
        <v>183</v>
      </c>
      <c r="B122" s="1" t="s">
        <v>289</v>
      </c>
      <c r="C122" s="1" t="s">
        <v>317</v>
      </c>
      <c r="D122" s="6">
        <f>(SUM('10m Buffer by County'!F122,'10m Buffer by County'!F122,'10m Buffer by County'!O122))</f>
        <v>4615.2804890705384</v>
      </c>
      <c r="E122" s="13">
        <f>(SUM('10m Buffer by County'!F122,'10m Buffer by County'!N122,'10m Buffer by County'!O122)/'10m Buffer by County'!D122)</f>
        <v>0.64032545330478041</v>
      </c>
      <c r="F122" s="6">
        <f>(SUM('10m Buffer by County'!K122,'10m Buffer by County'!G122,'10m Buffer by County'!H122))</f>
        <v>735.94490543285406</v>
      </c>
      <c r="G122" s="13">
        <f>(SUM('10m Buffer by County'!K122,'10m Buffer by County'!G122,'10m Buffer by County'!H122)/'10m Buffer by County'!D122)</f>
        <v>8.9618638145248855E-2</v>
      </c>
      <c r="H122" s="6">
        <f>(SUM('10m Buffer by County'!$E122,'10m Buffer by County'!$I122,'10m Buffer by County'!$J122,'10m Buffer by County'!$M122))</f>
        <v>1282.8674577326619</v>
      </c>
      <c r="I122" s="13">
        <f>(SUM('10m Buffer by County'!E122,'10m Buffer by County'!I122,'10m Buffer by County'!J122,'10m Buffer by County'!M122)/'10m Buffer by County'!D122)</f>
        <v>0.15621934961998082</v>
      </c>
      <c r="J122" s="6">
        <f>(SUM('30m Buffer by County'!$F122,'30m Buffer by County'!$N122,'30m Buffer by County'!$O122))</f>
        <v>11211.376968810388</v>
      </c>
      <c r="K122" s="13">
        <f>(SUM('30m Buffer by County'!F122,'30m Buffer by County'!N122,'30m Buffer by County'!O122)/'30m Buffer by County'!D122)</f>
        <v>0.60042843853867056</v>
      </c>
      <c r="L122" s="6">
        <f>(SUM('30m Buffer by County'!$K122,'30m Buffer by County'!$G122,'30m Buffer by County'!$H122))</f>
        <v>1905.4560819993771</v>
      </c>
      <c r="M122" s="13">
        <f>(SUM('30m Buffer by County'!K122,'30m Buffer by County'!G122,'30m Buffer by County'!H122)/'30m Buffer by County'!D122)</f>
        <v>0.10204723498297423</v>
      </c>
      <c r="N122" s="6">
        <f>(SUM('30m Buffer by County'!$E122,'30m Buffer by County'!$I122,'30m Buffer by County'!$J122,'30m Buffer by County'!$M122))</f>
        <v>3403.8755973767311</v>
      </c>
      <c r="O122" s="13">
        <f>(SUM('30m Buffer by County'!E121,'30m Buffer by County'!I122,'30m Buffer by County'!J122,'30m Buffer by County'!M122)/'30m Buffer by County'!D122)</f>
        <v>0.20553581456945655</v>
      </c>
      <c r="P122" s="13"/>
    </row>
    <row r="123" spans="1:16" x14ac:dyDescent="0.25">
      <c r="A123" s="1" t="s">
        <v>177</v>
      </c>
      <c r="B123" s="1" t="s">
        <v>289</v>
      </c>
      <c r="C123" s="1" t="s">
        <v>318</v>
      </c>
      <c r="D123" s="6">
        <f>(SUM('10m Buffer by County'!F123,'10m Buffer by County'!F123,'10m Buffer by County'!O123))</f>
        <v>20000.054857346189</v>
      </c>
      <c r="E123" s="13">
        <f>(SUM('10m Buffer by County'!F123,'10m Buffer by County'!N123,'10m Buffer by County'!O123)/'10m Buffer by County'!D123)</f>
        <v>0.70048695578148534</v>
      </c>
      <c r="F123" s="6">
        <f>(SUM('10m Buffer by County'!K123,'10m Buffer by County'!G123,'10m Buffer by County'!H123))</f>
        <v>305.27742496651729</v>
      </c>
      <c r="G123" s="13">
        <f>(SUM('10m Buffer by County'!K123,'10m Buffer by County'!G123,'10m Buffer by County'!H123)/'10m Buffer by County'!D123)</f>
        <v>2.1220717152935088E-2</v>
      </c>
      <c r="H123" s="6">
        <f>(SUM('10m Buffer by County'!$E123,'10m Buffer by County'!$I123,'10m Buffer by County'!$J123,'10m Buffer by County'!$M123))</f>
        <v>3844.3744038587943</v>
      </c>
      <c r="I123" s="13">
        <f>(SUM('10m Buffer by County'!E123,'10m Buffer by County'!I123,'10m Buffer by County'!J123,'10m Buffer by County'!M123)/'10m Buffer by County'!D123)</f>
        <v>0.26723358880277054</v>
      </c>
      <c r="J123" s="6">
        <f>(SUM('30m Buffer by County'!$F123,'30m Buffer by County'!$N123,'30m Buffer by County'!$O123))</f>
        <v>23095.179225374734</v>
      </c>
      <c r="K123" s="13">
        <f>(SUM('30m Buffer by County'!F123,'30m Buffer by County'!N123,'30m Buffer by County'!O123)/'30m Buffer by County'!D123)</f>
        <v>0.69677938939588835</v>
      </c>
      <c r="L123" s="6">
        <f>(SUM('30m Buffer by County'!$K123,'30m Buffer by County'!$G123,'30m Buffer by County'!$H123))</f>
        <v>627.73211823487839</v>
      </c>
      <c r="M123" s="13">
        <f>(SUM('30m Buffer by County'!K123,'30m Buffer by County'!G123,'30m Buffer by County'!H123)/'30m Buffer by County'!D123)</f>
        <v>1.8938619084944087E-2</v>
      </c>
      <c r="N123" s="6">
        <f>(SUM('30m Buffer by County'!$E123,'30m Buffer by County'!$I123,'30m Buffer by County'!$J123,'30m Buffer by County'!$M123))</f>
        <v>9130.5646847185235</v>
      </c>
      <c r="O123" s="13">
        <f>(SUM('30m Buffer by County'!E122,'30m Buffer by County'!I123,'30m Buffer by County'!J123,'30m Buffer by County'!M123)/'30m Buffer by County'!D123)</f>
        <v>0.28156133524859839</v>
      </c>
      <c r="P123" s="13"/>
    </row>
    <row r="124" spans="1:16" x14ac:dyDescent="0.25">
      <c r="A124" s="1" t="s">
        <v>168</v>
      </c>
      <c r="B124" s="1" t="s">
        <v>289</v>
      </c>
      <c r="C124" s="1" t="s">
        <v>319</v>
      </c>
      <c r="D124" s="6">
        <f>(SUM('10m Buffer by County'!F124,'10m Buffer by County'!F124,'10m Buffer by County'!O124))</f>
        <v>3795.171318009518</v>
      </c>
      <c r="E124" s="13">
        <f>(SUM('10m Buffer by County'!F124,'10m Buffer by County'!N124,'10m Buffer by County'!O124)/'10m Buffer by County'!D124)</f>
        <v>0.62741490220470697</v>
      </c>
      <c r="F124" s="6">
        <f>(SUM('10m Buffer by County'!K124,'10m Buffer by County'!G124,'10m Buffer by County'!H124))</f>
        <v>135.23769045630439</v>
      </c>
      <c r="G124" s="13">
        <f>(SUM('10m Buffer by County'!K124,'10m Buffer by County'!G124,'10m Buffer by County'!H124)/'10m Buffer by County'!D124)</f>
        <v>2.642151265197229E-2</v>
      </c>
      <c r="H124" s="6">
        <f>(SUM('10m Buffer by County'!$E124,'10m Buffer by County'!$I124,'10m Buffer by County'!$J124,'10m Buffer by County'!$M124))</f>
        <v>328.75958150269594</v>
      </c>
      <c r="I124" s="13">
        <f>(SUM('10m Buffer by County'!E124,'10m Buffer by County'!I124,'10m Buffer by County'!J124,'10m Buffer by County'!M124)/'10m Buffer by County'!D124)</f>
        <v>6.4230063474332758E-2</v>
      </c>
      <c r="J124" s="6">
        <f>(SUM('30m Buffer by County'!$F124,'30m Buffer by County'!$N124,'30m Buffer by County'!$O124))</f>
        <v>7672.4912648324871</v>
      </c>
      <c r="K124" s="13">
        <f>(SUM('30m Buffer by County'!F124,'30m Buffer by County'!N124,'30m Buffer by County'!O124)/'30m Buffer by County'!D124)</f>
        <v>0.64314255511101015</v>
      </c>
      <c r="L124" s="6">
        <f>(SUM('30m Buffer by County'!$K124,'30m Buffer by County'!$G124,'30m Buffer by County'!$H124))</f>
        <v>315.95632169138543</v>
      </c>
      <c r="M124" s="13">
        <f>(SUM('30m Buffer by County'!K124,'30m Buffer by County'!G124,'30m Buffer by County'!H124)/'30m Buffer by County'!D124)</f>
        <v>2.6484872907901639E-2</v>
      </c>
      <c r="N124" s="6">
        <f>(SUM('30m Buffer by County'!$E124,'30m Buffer by County'!$I124,'30m Buffer by County'!$J124,'30m Buffer by County'!$M124))</f>
        <v>1002.233583568495</v>
      </c>
      <c r="O124" s="13">
        <f>(SUM('30m Buffer by County'!E123,'30m Buffer by County'!I124,'30m Buffer by County'!J124,'30m Buffer by County'!M124)/'30m Buffer by County'!D124)</f>
        <v>6.6478402022793703E-2</v>
      </c>
      <c r="P124" s="13"/>
    </row>
    <row r="125" spans="1:16" x14ac:dyDescent="0.25">
      <c r="A125" s="1" t="s">
        <v>161</v>
      </c>
      <c r="B125" s="1" t="s">
        <v>289</v>
      </c>
      <c r="C125" s="1" t="s">
        <v>320</v>
      </c>
      <c r="D125" s="6">
        <f>(SUM('10m Buffer by County'!F125,'10m Buffer by County'!F125,'10m Buffer by County'!O125))</f>
        <v>2788.4787217744124</v>
      </c>
      <c r="E125" s="13">
        <f>(SUM('10m Buffer by County'!F125,'10m Buffer by County'!N125,'10m Buffer by County'!O125)/'10m Buffer by County'!D125)</f>
        <v>0.53686170409554446</v>
      </c>
      <c r="F125" s="6">
        <f>(SUM('10m Buffer by County'!K125,'10m Buffer by County'!G125,'10m Buffer by County'!H125))</f>
        <v>105.36144072194244</v>
      </c>
      <c r="G125" s="13">
        <f>(SUM('10m Buffer by County'!K125,'10m Buffer by County'!G125,'10m Buffer by County'!H125)/'10m Buffer by County'!D125)</f>
        <v>2.1728052390746704E-2</v>
      </c>
      <c r="H125" s="6">
        <f>(SUM('10m Buffer by County'!$E125,'10m Buffer by County'!$I125,'10m Buffer by County'!$J125,'10m Buffer by County'!$M125))</f>
        <v>181.91313759309685</v>
      </c>
      <c r="I125" s="13">
        <f>(SUM('10m Buffer by County'!E125,'10m Buffer by County'!I125,'10m Buffer by County'!J125,'10m Buffer by County'!M125)/'10m Buffer by County'!D125)</f>
        <v>3.7514845631422294E-2</v>
      </c>
      <c r="J125" s="6">
        <f>(SUM('30m Buffer by County'!$F125,'30m Buffer by County'!$N125,'30m Buffer by County'!$O125))</f>
        <v>6575.4360170601412</v>
      </c>
      <c r="K125" s="13">
        <f>(SUM('30m Buffer by County'!F125,'30m Buffer by County'!N125,'30m Buffer by County'!O125)/'30m Buffer by County'!D125)</f>
        <v>0.57741951359468358</v>
      </c>
      <c r="L125" s="6">
        <f>(SUM('30m Buffer by County'!$K125,'30m Buffer by County'!$G125,'30m Buffer by County'!$H125))</f>
        <v>299.78921929594793</v>
      </c>
      <c r="M125" s="13">
        <f>(SUM('30m Buffer by County'!K125,'30m Buffer by County'!G125,'30m Buffer by County'!H125)/'30m Buffer by County'!D125)</f>
        <v>2.6325880859865862E-2</v>
      </c>
      <c r="N125" s="6">
        <f>(SUM('30m Buffer by County'!$E125,'30m Buffer by County'!$I125,'30m Buffer by County'!$J125,'30m Buffer by County'!$M125))</f>
        <v>533.9171604651508</v>
      </c>
      <c r="O125" s="13">
        <f>(SUM('30m Buffer by County'!E124,'30m Buffer by County'!I125,'30m Buffer by County'!J125,'30m Buffer by County'!M125)/'30m Buffer by County'!D125)</f>
        <v>7.0971912709710525E-2</v>
      </c>
      <c r="P125" s="13"/>
    </row>
    <row r="126" spans="1:16" x14ac:dyDescent="0.25">
      <c r="A126" s="1" t="s">
        <v>170</v>
      </c>
      <c r="B126" s="1" t="s">
        <v>289</v>
      </c>
      <c r="C126" s="1" t="s">
        <v>321</v>
      </c>
      <c r="D126" s="6">
        <f>(SUM('10m Buffer by County'!F126,'10m Buffer by County'!F126,'10m Buffer by County'!O126))</f>
        <v>13191.589281566448</v>
      </c>
      <c r="E126" s="13">
        <f>(SUM('10m Buffer by County'!F126,'10m Buffer by County'!N126,'10m Buffer by County'!O126)/'10m Buffer by County'!D126)</f>
        <v>0.82369932463389484</v>
      </c>
      <c r="F126" s="6">
        <f>(SUM('10m Buffer by County'!K126,'10m Buffer by County'!G126,'10m Buffer by County'!H126))</f>
        <v>60.457490498806479</v>
      </c>
      <c r="G126" s="13">
        <f>(SUM('10m Buffer by County'!K126,'10m Buffer by County'!G126,'10m Buffer by County'!H126)/'10m Buffer by County'!D126)</f>
        <v>5.2016639507762707E-3</v>
      </c>
      <c r="H126" s="6">
        <f>(SUM('10m Buffer by County'!$E126,'10m Buffer by County'!$I126,'10m Buffer by County'!$J126,'10m Buffer by County'!$M126))</f>
        <v>230.03810361613694</v>
      </c>
      <c r="I126" s="13">
        <f>(SUM('10m Buffer by County'!E126,'10m Buffer by County'!I126,'10m Buffer by County'!J126,'10m Buffer by County'!M126)/'10m Buffer by County'!D126)</f>
        <v>1.9792103526172961E-2</v>
      </c>
      <c r="J126" s="6">
        <f>(SUM('30m Buffer by County'!$F126,'30m Buffer by County'!$N126,'30m Buffer by County'!$O126))</f>
        <v>22056.892998522311</v>
      </c>
      <c r="K126" s="13">
        <f>(SUM('30m Buffer by County'!F126,'30m Buffer by County'!N126,'30m Buffer by County'!O126)/'30m Buffer by County'!D126)</f>
        <v>0.84159851521545781</v>
      </c>
      <c r="L126" s="6">
        <f>(SUM('30m Buffer by County'!$K126,'30m Buffer by County'!$G126,'30m Buffer by County'!$H126))</f>
        <v>134.07679040045863</v>
      </c>
      <c r="M126" s="13">
        <f>(SUM('30m Buffer by County'!K126,'30m Buffer by County'!G126,'30m Buffer by County'!H126)/'30m Buffer by County'!D126)</f>
        <v>5.1158079124489428E-3</v>
      </c>
      <c r="N126" s="6">
        <f>(SUM('30m Buffer by County'!$E126,'30m Buffer by County'!$I126,'30m Buffer by County'!$J126,'30m Buffer by County'!$M126))</f>
        <v>682.21213484034547</v>
      </c>
      <c r="O126" s="13">
        <f>(SUM('30m Buffer by County'!E125,'30m Buffer by County'!I126,'30m Buffer by County'!J126,'30m Buffer by County'!M126)/'30m Buffer by County'!D126)</f>
        <v>1.5054932919123139E-2</v>
      </c>
      <c r="P126" s="13"/>
    </row>
    <row r="127" spans="1:16" x14ac:dyDescent="0.25">
      <c r="A127" s="1" t="s">
        <v>141</v>
      </c>
      <c r="B127" s="1" t="s">
        <v>289</v>
      </c>
      <c r="C127" s="1" t="s">
        <v>322</v>
      </c>
      <c r="D127" s="6">
        <f>(SUM('10m Buffer by County'!F127,'10m Buffer by County'!F127,'10m Buffer by County'!O127))</f>
        <v>6377.3720860123649</v>
      </c>
      <c r="E127" s="13">
        <f>(SUM('10m Buffer by County'!F127,'10m Buffer by County'!N127,'10m Buffer by County'!O127)/'10m Buffer by County'!D127)</f>
        <v>0.75462994714663367</v>
      </c>
      <c r="F127" s="6">
        <f>(SUM('10m Buffer by County'!K127,'10m Buffer by County'!G127,'10m Buffer by County'!H127))</f>
        <v>49.823814018770108</v>
      </c>
      <c r="G127" s="13">
        <f>(SUM('10m Buffer by County'!K127,'10m Buffer by County'!G127,'10m Buffer by County'!H127)/'10m Buffer by County'!D127)</f>
        <v>8.0538881530113331E-3</v>
      </c>
      <c r="H127" s="6">
        <f>(SUM('10m Buffer by County'!$E127,'10m Buffer by County'!$I127,'10m Buffer by County'!$J127,'10m Buffer by County'!$M127))</f>
        <v>478.53842238179726</v>
      </c>
      <c r="I127" s="13">
        <f>(SUM('10m Buffer by County'!E127,'10m Buffer by County'!I127,'10m Buffer by County'!J127,'10m Buffer by County'!M127)/'10m Buffer by County'!D127)</f>
        <v>7.7354474094045444E-2</v>
      </c>
      <c r="J127" s="6">
        <f>(SUM('30m Buffer by County'!$F127,'30m Buffer by County'!$N127,'30m Buffer by County'!$O127))</f>
        <v>10701.109749287101</v>
      </c>
      <c r="K127" s="13">
        <f>(SUM('30m Buffer by County'!F127,'30m Buffer by County'!N127,'30m Buffer by County'!O127)/'30m Buffer by County'!D127)</f>
        <v>0.75778955463978714</v>
      </c>
      <c r="L127" s="6">
        <f>(SUM('30m Buffer by County'!$K127,'30m Buffer by County'!$G127,'30m Buffer by County'!$H127))</f>
        <v>139.1636972862911</v>
      </c>
      <c r="M127" s="13">
        <f>(SUM('30m Buffer by County'!K127,'30m Buffer by County'!G127,'30m Buffer by County'!H127)/'30m Buffer by County'!D127)</f>
        <v>9.8547532601121236E-3</v>
      </c>
      <c r="N127" s="6">
        <f>(SUM('30m Buffer by County'!$E127,'30m Buffer by County'!$I127,'30m Buffer by County'!$J127,'30m Buffer by County'!$M127))</f>
        <v>1381.2803012706147</v>
      </c>
      <c r="O127" s="13">
        <f>(SUM('30m Buffer by County'!E126,'30m Buffer by County'!I127,'30m Buffer by County'!J127,'30m Buffer by County'!M127)/'30m Buffer by County'!D127)</f>
        <v>9.5113550686449014E-2</v>
      </c>
      <c r="P127" s="13"/>
    </row>
    <row r="128" spans="1:16" x14ac:dyDescent="0.25">
      <c r="A128" s="1" t="s">
        <v>112</v>
      </c>
      <c r="B128" s="1" t="s">
        <v>289</v>
      </c>
      <c r="C128" s="1" t="s">
        <v>323</v>
      </c>
      <c r="D128" s="6">
        <f>(SUM('10m Buffer by County'!F128,'10m Buffer by County'!F128,'10m Buffer by County'!O128))</f>
        <v>9846.0626263325139</v>
      </c>
      <c r="E128" s="13">
        <f>(SUM('10m Buffer by County'!F128,'10m Buffer by County'!N128,'10m Buffer by County'!O128)/'10m Buffer by County'!D128)</f>
        <v>0.72024118635839485</v>
      </c>
      <c r="F128" s="6">
        <f>(SUM('10m Buffer by County'!K128,'10m Buffer by County'!G128,'10m Buffer by County'!H128))</f>
        <v>72.56910295883722</v>
      </c>
      <c r="G128" s="13">
        <f>(SUM('10m Buffer by County'!K128,'10m Buffer by County'!G128,'10m Buffer by County'!H128)/'10m Buffer by County'!D128)</f>
        <v>6.7143117584099743E-3</v>
      </c>
      <c r="H128" s="6">
        <f>(SUM('10m Buffer by County'!$E128,'10m Buffer by County'!$I128,'10m Buffer by County'!$J128,'10m Buffer by County'!$M128))</f>
        <v>524.23508596788622</v>
      </c>
      <c r="I128" s="13">
        <f>(SUM('10m Buffer by County'!E128,'10m Buffer by County'!I128,'10m Buffer by County'!J128,'10m Buffer by County'!M128)/'10m Buffer by County'!D128)</f>
        <v>4.8503807520974787E-2</v>
      </c>
      <c r="J128" s="6">
        <f>(SUM('30m Buffer by County'!$F128,'30m Buffer by County'!$N128,'30m Buffer by County'!$O128))</f>
        <v>17738.394953124149</v>
      </c>
      <c r="K128" s="13">
        <f>(SUM('30m Buffer by County'!F128,'30m Buffer by County'!N128,'30m Buffer by County'!O128)/'30m Buffer by County'!D128)</f>
        <v>0.73304312158922991</v>
      </c>
      <c r="L128" s="6">
        <f>(SUM('30m Buffer by County'!$K128,'30m Buffer by County'!$G128,'30m Buffer by County'!$H128))</f>
        <v>176.54749608338315</v>
      </c>
      <c r="M128" s="13">
        <f>(SUM('30m Buffer by County'!K128,'30m Buffer by County'!G128,'30m Buffer by County'!H128)/'30m Buffer by County'!D128)</f>
        <v>7.2958645908902916E-3</v>
      </c>
      <c r="N128" s="6">
        <f>(SUM('30m Buffer by County'!$E128,'30m Buffer by County'!$I128,'30m Buffer by County'!$J128,'30m Buffer by County'!$M128))</f>
        <v>1572.4593882664585</v>
      </c>
      <c r="O128" s="13">
        <f>(SUM('30m Buffer by County'!E127,'30m Buffer by County'!I128,'30m Buffer by County'!J128,'30m Buffer by County'!M128)/'30m Buffer by County'!D128)</f>
        <v>4.5056701811068287E-2</v>
      </c>
      <c r="P128" s="13"/>
    </row>
    <row r="129" spans="1:16" x14ac:dyDescent="0.25">
      <c r="A129" s="1" t="s">
        <v>173</v>
      </c>
      <c r="B129" s="1" t="s">
        <v>289</v>
      </c>
      <c r="C129" s="1" t="s">
        <v>271</v>
      </c>
      <c r="D129" s="6">
        <f>(SUM('10m Buffer by County'!F129,'10m Buffer by County'!F129,'10m Buffer by County'!O129))</f>
        <v>4697.8407950855726</v>
      </c>
      <c r="E129" s="13">
        <f>(SUM('10m Buffer by County'!F129,'10m Buffer by County'!N129,'10m Buffer by County'!O129)/'10m Buffer by County'!D129)</f>
        <v>0.66426395989677356</v>
      </c>
      <c r="F129" s="6">
        <f>(SUM('10m Buffer by County'!K129,'10m Buffer by County'!G129,'10m Buffer by County'!H129))</f>
        <v>63.963418551667218</v>
      </c>
      <c r="G129" s="13">
        <f>(SUM('10m Buffer by County'!K129,'10m Buffer by County'!G129,'10m Buffer by County'!H129)/'10m Buffer by County'!D129)</f>
        <v>1.4020778730054386E-2</v>
      </c>
      <c r="H129" s="6">
        <f>(SUM('10m Buffer by County'!$E129,'10m Buffer by County'!$I129,'10m Buffer by County'!$J129,'10m Buffer by County'!$M129))</f>
        <v>231.03467873857755</v>
      </c>
      <c r="I129" s="13">
        <f>(SUM('10m Buffer by County'!E129,'10m Buffer by County'!I129,'10m Buffer by County'!J129,'10m Buffer by County'!M129)/'10m Buffer by County'!D129)</f>
        <v>5.0642792128851345E-2</v>
      </c>
      <c r="J129" s="6">
        <f>(SUM('30m Buffer by County'!$F129,'30m Buffer by County'!$N129,'30m Buffer by County'!$O129))</f>
        <v>7582.6576654492619</v>
      </c>
      <c r="K129" s="13">
        <f>(SUM('30m Buffer by County'!F129,'30m Buffer by County'!N129,'30m Buffer by County'!O129)/'30m Buffer by County'!D129)</f>
        <v>0.70189311052657799</v>
      </c>
      <c r="L129" s="6">
        <f>(SUM('30m Buffer by County'!$K129,'30m Buffer by County'!$G129,'30m Buffer by County'!$H129))</f>
        <v>179.17002317846431</v>
      </c>
      <c r="M129" s="13">
        <f>(SUM('30m Buffer by County'!K129,'30m Buffer by County'!G129,'30m Buffer by County'!H129)/'30m Buffer by County'!D129)</f>
        <v>1.6584977250769819E-2</v>
      </c>
      <c r="N129" s="6">
        <f>(SUM('30m Buffer by County'!$E129,'30m Buffer by County'!$I129,'30m Buffer by County'!$J129,'30m Buffer by County'!$M129))</f>
        <v>705.17487632386587</v>
      </c>
      <c r="O129" s="13">
        <f>(SUM('30m Buffer by County'!E128,'30m Buffer by County'!I129,'30m Buffer by County'!J129,'30m Buffer by County'!M129)/'30m Buffer by County'!D129)</f>
        <v>0.13059016979452473</v>
      </c>
      <c r="P129" s="13"/>
    </row>
    <row r="130" spans="1:16" x14ac:dyDescent="0.25">
      <c r="A130" s="1" t="s">
        <v>139</v>
      </c>
      <c r="B130" s="1" t="s">
        <v>289</v>
      </c>
      <c r="C130" s="1" t="s">
        <v>324</v>
      </c>
      <c r="D130" s="6">
        <f>(SUM('10m Buffer by County'!F130,'10m Buffer by County'!F130,'10m Buffer by County'!O130))</f>
        <v>19108.091458562936</v>
      </c>
      <c r="E130" s="13">
        <f>(SUM('10m Buffer by County'!F130,'10m Buffer by County'!N130,'10m Buffer by County'!O130)/'10m Buffer by County'!D130)</f>
        <v>0.65396517136732069</v>
      </c>
      <c r="F130" s="6">
        <f>(SUM('10m Buffer by County'!K130,'10m Buffer by County'!G130,'10m Buffer by County'!H130))</f>
        <v>988.06309089022102</v>
      </c>
      <c r="G130" s="13">
        <f>(SUM('10m Buffer by County'!K130,'10m Buffer by County'!G130,'10m Buffer by County'!H130)/'10m Buffer by County'!D130)</f>
        <v>5.6048851803641747E-2</v>
      </c>
      <c r="H130" s="6">
        <f>(SUM('10m Buffer by County'!$E130,'10m Buffer by County'!$I130,'10m Buffer by County'!$J130,'10m Buffer by County'!$M130))</f>
        <v>4357.4326761983357</v>
      </c>
      <c r="I130" s="13">
        <f>(SUM('10m Buffer by County'!E130,'10m Buffer by County'!I130,'10m Buffer by County'!J130,'10m Buffer by County'!M130)/'10m Buffer by County'!D130)</f>
        <v>0.24717965944112136</v>
      </c>
      <c r="J130" s="6">
        <f>(SUM('30m Buffer by County'!$F130,'30m Buffer by County'!$N130,'30m Buffer by County'!$O130))</f>
        <v>23534.12868248469</v>
      </c>
      <c r="K130" s="13">
        <f>(SUM('30m Buffer by County'!F130,'30m Buffer by County'!N130,'30m Buffer by County'!O130)/'30m Buffer by County'!D130)</f>
        <v>0.58010960238838749</v>
      </c>
      <c r="L130" s="6">
        <f>(SUM('30m Buffer by County'!$K130,'30m Buffer by County'!$G130,'30m Buffer by County'!$H130))</f>
        <v>2479.6590442960714</v>
      </c>
      <c r="M130" s="13">
        <f>(SUM('30m Buffer by County'!K130,'30m Buffer by County'!G130,'30m Buffer by County'!H130)/'30m Buffer by County'!D130)</f>
        <v>6.1122892699909018E-2</v>
      </c>
      <c r="N130" s="6">
        <f>(SUM('30m Buffer by County'!$E130,'30m Buffer by County'!$I130,'30m Buffer by County'!$J130,'30m Buffer by County'!$M130))</f>
        <v>12892.163801070459</v>
      </c>
      <c r="O130" s="13">
        <f>(SUM('30m Buffer by County'!E129,'30m Buffer by County'!I130,'30m Buffer by County'!J130,'30m Buffer by County'!M130)/'30m Buffer by County'!D130)</f>
        <v>0.30567471638612403</v>
      </c>
      <c r="P130" s="13"/>
    </row>
    <row r="131" spans="1:16" x14ac:dyDescent="0.25">
      <c r="A131" s="1" t="s">
        <v>138</v>
      </c>
      <c r="B131" s="1" t="s">
        <v>289</v>
      </c>
      <c r="C131" s="1" t="s">
        <v>325</v>
      </c>
      <c r="D131" s="6">
        <f>(SUM('10m Buffer by County'!F131,'10m Buffer by County'!F131,'10m Buffer by County'!O131))</f>
        <v>19480.193038553349</v>
      </c>
      <c r="E131" s="13">
        <f>(SUM('10m Buffer by County'!F131,'10m Buffer by County'!N131,'10m Buffer by County'!O131)/'10m Buffer by County'!D131)</f>
        <v>0.93324094491729181</v>
      </c>
      <c r="F131" s="6">
        <f>(SUM('10m Buffer by County'!K131,'10m Buffer by County'!G131,'10m Buffer by County'!H131))</f>
        <v>74.46810613660962</v>
      </c>
      <c r="G131" s="13">
        <f>(SUM('10m Buffer by County'!K131,'10m Buffer by County'!G131,'10m Buffer by County'!H131)/'10m Buffer by County'!D131)</f>
        <v>5.1014507552114823E-3</v>
      </c>
      <c r="H131" s="6">
        <f>(SUM('10m Buffer by County'!$E131,'10m Buffer by County'!$I131,'10m Buffer by County'!$J131,'10m Buffer by County'!$M131))</f>
        <v>849.02269908027461</v>
      </c>
      <c r="I131" s="13">
        <f>(SUM('10m Buffer by County'!E131,'10m Buffer by County'!I131,'10m Buffer by County'!J131,'10m Buffer by County'!M131)/'10m Buffer by County'!D131)</f>
        <v>5.8162449861007715E-2</v>
      </c>
      <c r="J131" s="6">
        <f>(SUM('30m Buffer by County'!$F131,'30m Buffer by County'!$N131,'30m Buffer by County'!$O131))</f>
        <v>30533.690070820339</v>
      </c>
      <c r="K131" s="13">
        <f>(SUM('30m Buffer by County'!F131,'30m Buffer by County'!N131,'30m Buffer by County'!O131)/'30m Buffer by County'!D131)</f>
        <v>0.9034474611108293</v>
      </c>
      <c r="L131" s="6">
        <f>(SUM('30m Buffer by County'!$K131,'30m Buffer by County'!$G131,'30m Buffer by County'!$H131))</f>
        <v>181.65046480481163</v>
      </c>
      <c r="M131" s="13">
        <f>(SUM('30m Buffer by County'!K131,'30m Buffer by County'!G131,'30m Buffer by County'!H131)/'30m Buffer by County'!D131)</f>
        <v>5.3747729428335021E-3</v>
      </c>
      <c r="N131" s="6">
        <f>(SUM('30m Buffer by County'!$E131,'30m Buffer by County'!$I131,'30m Buffer by County'!$J131,'30m Buffer by County'!$M131))</f>
        <v>2931.559035894496</v>
      </c>
      <c r="O131" s="13">
        <f>(SUM('30m Buffer by County'!E130,'30m Buffer by County'!I131,'30m Buffer by County'!J131,'30m Buffer by County'!M131)/'30m Buffer by County'!D131)</f>
        <v>0.1002177483701189</v>
      </c>
      <c r="P131" s="13"/>
    </row>
    <row r="132" spans="1:16" x14ac:dyDescent="0.25">
      <c r="A132" s="1" t="s">
        <v>179</v>
      </c>
      <c r="B132" s="1" t="s">
        <v>289</v>
      </c>
      <c r="C132" s="1" t="s">
        <v>237</v>
      </c>
      <c r="D132" s="6">
        <f>(SUM('10m Buffer by County'!F132,'10m Buffer by County'!F132,'10m Buffer by County'!O132))</f>
        <v>15333.597900594534</v>
      </c>
      <c r="E132" s="13">
        <f>(SUM('10m Buffer by County'!F132,'10m Buffer by County'!N132,'10m Buffer by County'!O132)/'10m Buffer by County'!D132)</f>
        <v>0.746917812775307</v>
      </c>
      <c r="F132" s="6">
        <f>(SUM('10m Buffer by County'!K132,'10m Buffer by County'!G132,'10m Buffer by County'!H132))</f>
        <v>175.81853585248808</v>
      </c>
      <c r="G132" s="13">
        <f>(SUM('10m Buffer by County'!K132,'10m Buffer by County'!G132,'10m Buffer by County'!H132)/'10m Buffer by County'!D132)</f>
        <v>1.6783501923262185E-2</v>
      </c>
      <c r="H132" s="6">
        <f>(SUM('10m Buffer by County'!$E132,'10m Buffer by County'!$I132,'10m Buffer by County'!$J132,'10m Buffer by County'!$M132))</f>
        <v>2311.2319180796962</v>
      </c>
      <c r="I132" s="13">
        <f>(SUM('10m Buffer by County'!E132,'10m Buffer by County'!I132,'10m Buffer by County'!J132,'10m Buffer by County'!M132)/'10m Buffer by County'!D132)</f>
        <v>0.22062841755627433</v>
      </c>
      <c r="J132" s="6">
        <f>(SUM('30m Buffer by County'!$F132,'30m Buffer by County'!$N132,'30m Buffer by County'!$O132))</f>
        <v>16885.632811611962</v>
      </c>
      <c r="K132" s="13">
        <f>(SUM('30m Buffer by County'!F132,'30m Buffer by County'!N132,'30m Buffer by County'!O132)/'30m Buffer by County'!D132)</f>
        <v>0.69847575453095012</v>
      </c>
      <c r="L132" s="6">
        <f>(SUM('30m Buffer by County'!$K132,'30m Buffer by County'!$G132,'30m Buffer by County'!$H132))</f>
        <v>356.70198623130034</v>
      </c>
      <c r="M132" s="13">
        <f>(SUM('30m Buffer by County'!K132,'30m Buffer by County'!G132,'30m Buffer by County'!H132)/'30m Buffer by County'!D132)</f>
        <v>1.475501047282406E-2</v>
      </c>
      <c r="N132" s="6">
        <f>(SUM('30m Buffer by County'!$E132,'30m Buffer by County'!$I132,'30m Buffer by County'!$J132,'30m Buffer by County'!$M132))</f>
        <v>6611.6245681837272</v>
      </c>
      <c r="O132" s="13">
        <f>(SUM('30m Buffer by County'!E131,'30m Buffer by County'!I132,'30m Buffer by County'!J132,'30m Buffer by County'!M132)/'30m Buffer by County'!D132)</f>
        <v>0.23895541178431556</v>
      </c>
      <c r="P132" s="13"/>
    </row>
    <row r="133" spans="1:16" x14ac:dyDescent="0.25">
      <c r="A133" s="1" t="s">
        <v>191</v>
      </c>
      <c r="B133" s="1" t="s">
        <v>289</v>
      </c>
      <c r="C133" s="1" t="s">
        <v>326</v>
      </c>
      <c r="D133" s="6">
        <f>(SUM('10m Buffer by County'!F133,'10m Buffer by County'!F133,'10m Buffer by County'!O133))</f>
        <v>2473.3504494842914</v>
      </c>
      <c r="E133" s="13">
        <f>(SUM('10m Buffer by County'!F133,'10m Buffer by County'!N133,'10m Buffer by County'!O133)/'10m Buffer by County'!D133)</f>
        <v>0.3892095588985201</v>
      </c>
      <c r="F133" s="6">
        <f>(SUM('10m Buffer by County'!K133,'10m Buffer by County'!G133,'10m Buffer by County'!H133))</f>
        <v>87.196245978363464</v>
      </c>
      <c r="G133" s="13">
        <f>(SUM('10m Buffer by County'!K133,'10m Buffer by County'!G133,'10m Buffer by County'!H133)/'10m Buffer by County'!D133)</f>
        <v>2.4819563333913372E-2</v>
      </c>
      <c r="H133" s="6">
        <f>(SUM('10m Buffer by County'!$E133,'10m Buffer by County'!$I133,'10m Buffer by County'!$J133,'10m Buffer by County'!$M133))</f>
        <v>375.13034797349053</v>
      </c>
      <c r="I133" s="13">
        <f>(SUM('10m Buffer by County'!E133,'10m Buffer by County'!I133,'10m Buffer by County'!J133,'10m Buffer by County'!M133)/'10m Buffer by County'!D133)</f>
        <v>0.10677720497636216</v>
      </c>
      <c r="J133" s="6">
        <f>(SUM('30m Buffer by County'!$F133,'30m Buffer by County'!$N133,'30m Buffer by County'!$O133))</f>
        <v>3367.3302263977498</v>
      </c>
      <c r="K133" s="13">
        <f>(SUM('30m Buffer by County'!F133,'30m Buffer by County'!N133,'30m Buffer by County'!O133)/'30m Buffer by County'!D133)</f>
        <v>0.41551204761416599</v>
      </c>
      <c r="L133" s="6">
        <f>(SUM('30m Buffer by County'!$K133,'30m Buffer by County'!$G133,'30m Buffer by County'!$H133))</f>
        <v>218.90873417909194</v>
      </c>
      <c r="M133" s="13">
        <f>(SUM('30m Buffer by County'!K133,'30m Buffer by County'!G133,'30m Buffer by County'!H133)/'30m Buffer by County'!D133)</f>
        <v>2.7012264988540962E-2</v>
      </c>
      <c r="N133" s="6">
        <f>(SUM('30m Buffer by County'!$E133,'30m Buffer by County'!$I133,'30m Buffer by County'!$J133,'30m Buffer by County'!$M133))</f>
        <v>1127.8764276500792</v>
      </c>
      <c r="O133" s="13">
        <f>(SUM('30m Buffer by County'!E132,'30m Buffer by County'!I133,'30m Buffer by County'!J133,'30m Buffer by County'!M133)/'30m Buffer by County'!D133)</f>
        <v>0.24202412285369101</v>
      </c>
      <c r="P133" s="13"/>
    </row>
    <row r="134" spans="1:16" x14ac:dyDescent="0.25">
      <c r="A134" s="1" t="s">
        <v>153</v>
      </c>
      <c r="B134" s="1" t="s">
        <v>289</v>
      </c>
      <c r="C134" s="1" t="s">
        <v>327</v>
      </c>
      <c r="D134" s="6">
        <f>(SUM('10m Buffer by County'!F134,'10m Buffer by County'!F134,'10m Buffer by County'!O134))</f>
        <v>4200.3041864556717</v>
      </c>
      <c r="E134" s="13">
        <f>(SUM('10m Buffer by County'!F134,'10m Buffer by County'!N134,'10m Buffer by County'!O134)/'10m Buffer by County'!D134)</f>
        <v>0.66776128317349814</v>
      </c>
      <c r="F134" s="6">
        <f>(SUM('10m Buffer by County'!K134,'10m Buffer by County'!G134,'10m Buffer by County'!H134))</f>
        <v>44.277044424566206</v>
      </c>
      <c r="G134" s="13">
        <f>(SUM('10m Buffer by County'!K134,'10m Buffer by County'!G134,'10m Buffer by County'!H134)/'10m Buffer by County'!D134)</f>
        <v>9.8002999438835843E-3</v>
      </c>
      <c r="H134" s="6">
        <f>(SUM('10m Buffer by County'!$E134,'10m Buffer by County'!$I134,'10m Buffer by County'!$J134,'10m Buffer by County'!$M134))</f>
        <v>173.59261254404652</v>
      </c>
      <c r="I134" s="13">
        <f>(SUM('10m Buffer by County'!E134,'10m Buffer by County'!I134,'10m Buffer by County'!J134,'10m Buffer by County'!M134)/'10m Buffer by County'!D134)</f>
        <v>3.8423063081195981E-2</v>
      </c>
      <c r="J134" s="6">
        <f>(SUM('30m Buffer by County'!$F134,'30m Buffer by County'!$N134,'30m Buffer by County'!$O134))</f>
        <v>7560.0559446089055</v>
      </c>
      <c r="K134" s="13">
        <f>(SUM('30m Buffer by County'!F134,'30m Buffer by County'!N134,'30m Buffer by County'!O134)/'30m Buffer by County'!D134)</f>
        <v>0.71776824136635498</v>
      </c>
      <c r="L134" s="6">
        <f>(SUM('30m Buffer by County'!$K134,'30m Buffer by County'!$G134,'30m Buffer by County'!$H134))</f>
        <v>120.7121076587774</v>
      </c>
      <c r="M134" s="13">
        <f>(SUM('30m Buffer by County'!K134,'30m Buffer by County'!G134,'30m Buffer by County'!H134)/'30m Buffer by County'!D134)</f>
        <v>1.1460671436916063E-2</v>
      </c>
      <c r="N134" s="6">
        <f>(SUM('30m Buffer by County'!$E134,'30m Buffer by County'!$I134,'30m Buffer by County'!$J134,'30m Buffer by County'!$M134))</f>
        <v>542.67382612692313</v>
      </c>
      <c r="O134" s="13">
        <f>(SUM('30m Buffer by County'!E133,'30m Buffer by County'!I134,'30m Buffer by County'!J134,'30m Buffer by County'!M134)/'30m Buffer by County'!D134)</f>
        <v>5.7097700649199917E-2</v>
      </c>
      <c r="P134" s="13"/>
    </row>
    <row r="135" spans="1:16" x14ac:dyDescent="0.25">
      <c r="A135" s="1" t="s">
        <v>189</v>
      </c>
      <c r="B135" s="1" t="s">
        <v>289</v>
      </c>
      <c r="C135" s="1" t="s">
        <v>220</v>
      </c>
      <c r="D135" s="6">
        <f>(SUM('10m Buffer by County'!F135,'10m Buffer by County'!F135,'10m Buffer by County'!O135))</f>
        <v>1508.6447270229264</v>
      </c>
      <c r="E135" s="13">
        <f>(SUM('10m Buffer by County'!F135,'10m Buffer by County'!N135,'10m Buffer by County'!O135)/'10m Buffer by County'!D135)</f>
        <v>0.89242297053039665</v>
      </c>
      <c r="F135" s="6">
        <f>(SUM('10m Buffer by County'!K135,'10m Buffer by County'!G135,'10m Buffer by County'!H135))</f>
        <v>18.016931645769809</v>
      </c>
      <c r="G135" s="13">
        <f>(SUM('10m Buffer by County'!K135,'10m Buffer by County'!G135,'10m Buffer by County'!H135)/'10m Buffer by County'!D135)</f>
        <v>2.1311272246007935E-2</v>
      </c>
      <c r="H135" s="6">
        <f>(SUM('10m Buffer by County'!$E135,'10m Buffer by County'!$I135,'10m Buffer by County'!$J135,'10m Buffer by County'!$M135))</f>
        <v>64.751436916522934</v>
      </c>
      <c r="I135" s="13">
        <f>(SUM('10m Buffer by County'!E135,'10m Buffer by County'!I135,'10m Buffer by County'!J135,'10m Buffer by County'!M135)/'10m Buffer by County'!D135)</f>
        <v>7.6591038228877542E-2</v>
      </c>
      <c r="J135" s="6">
        <f>(SUM('30m Buffer by County'!$F135,'30m Buffer by County'!$N135,'30m Buffer by County'!$O135))</f>
        <v>1741.8519543547343</v>
      </c>
      <c r="K135" s="13">
        <f>(SUM('30m Buffer by County'!F135,'30m Buffer by County'!N135,'30m Buffer by County'!O135)/'30m Buffer by County'!D135)</f>
        <v>0.89585528003901127</v>
      </c>
      <c r="L135" s="6">
        <f>(SUM('30m Buffer by County'!$K135,'30m Buffer by County'!$G135,'30m Buffer by County'!$H135))</f>
        <v>35.307621217437713</v>
      </c>
      <c r="M135" s="13">
        <f>(SUM('30m Buffer by County'!K135,'30m Buffer by County'!G135,'30m Buffer by County'!H135)/'30m Buffer by County'!D135)</f>
        <v>1.8159131615164425E-2</v>
      </c>
      <c r="N135" s="6">
        <f>(SUM('30m Buffer by County'!$E135,'30m Buffer by County'!$I135,'30m Buffer by County'!$J135,'30m Buffer by County'!$M135))</f>
        <v>152.87408015103068</v>
      </c>
      <c r="O135" s="13">
        <f>(SUM('30m Buffer by County'!E134,'30m Buffer by County'!I135,'30m Buffer by County'!J135,'30m Buffer by County'!M135)/'30m Buffer by County'!D135)</f>
        <v>0.12820332940500806</v>
      </c>
      <c r="P135" s="13"/>
    </row>
    <row r="136" spans="1:16" x14ac:dyDescent="0.25">
      <c r="A136" s="1" t="s">
        <v>147</v>
      </c>
      <c r="B136" s="1" t="s">
        <v>289</v>
      </c>
      <c r="C136" s="1" t="s">
        <v>328</v>
      </c>
      <c r="D136" s="6">
        <f>(SUM('10m Buffer by County'!F136,'10m Buffer by County'!F136,'10m Buffer by County'!O136))</f>
        <v>25147.703404614938</v>
      </c>
      <c r="E136" s="13">
        <f>(SUM('10m Buffer by County'!F136,'10m Buffer by County'!N136,'10m Buffer by County'!O136)/'10m Buffer by County'!D136)</f>
        <v>0.82587613532497051</v>
      </c>
      <c r="F136" s="6">
        <f>(SUM('10m Buffer by County'!K136,'10m Buffer by County'!G136,'10m Buffer by County'!H136))</f>
        <v>381.2785715344736</v>
      </c>
      <c r="G136" s="13">
        <f>(SUM('10m Buffer by County'!K136,'10m Buffer by County'!G136,'10m Buffer by County'!H136)/'10m Buffer by County'!D136)</f>
        <v>2.4051787143832559E-2</v>
      </c>
      <c r="H136" s="6">
        <f>(SUM('10m Buffer by County'!$E136,'10m Buffer by County'!$I136,'10m Buffer by County'!$J136,'10m Buffer by County'!$M136))</f>
        <v>2154.5815768274661</v>
      </c>
      <c r="I136" s="13">
        <f>(SUM('10m Buffer by County'!E136,'10m Buffer by County'!I136,'10m Buffer by County'!J136,'10m Buffer by County'!M136)/'10m Buffer by County'!D136)</f>
        <v>0.13591515846620783</v>
      </c>
      <c r="J136" s="6">
        <f>(SUM('30m Buffer by County'!$F136,'30m Buffer by County'!$N136,'30m Buffer by County'!$O136))</f>
        <v>29779.047211912442</v>
      </c>
      <c r="K136" s="13">
        <f>(SUM('30m Buffer by County'!F136,'30m Buffer by County'!N136,'30m Buffer by County'!O136)/'30m Buffer by County'!D136)</f>
        <v>0.80725432394342245</v>
      </c>
      <c r="L136" s="6">
        <f>(SUM('30m Buffer by County'!$K136,'30m Buffer by County'!$G136,'30m Buffer by County'!$H136))</f>
        <v>871.2764958511043</v>
      </c>
      <c r="M136" s="13">
        <f>(SUM('30m Buffer by County'!K136,'30m Buffer by County'!G136,'30m Buffer by County'!H136)/'30m Buffer by County'!D136)</f>
        <v>2.3618677710572324E-2</v>
      </c>
      <c r="N136" s="6">
        <f>(SUM('30m Buffer by County'!$E136,'30m Buffer by County'!$I136,'30m Buffer by County'!$J136,'30m Buffer by County'!$M136))</f>
        <v>5722.7914976055508</v>
      </c>
      <c r="O136" s="13">
        <f>(SUM('30m Buffer by County'!E135,'30m Buffer by County'!I136,'30m Buffer by County'!J136,'30m Buffer by County'!M136)/'30m Buffer by County'!D136)</f>
        <v>0.14802148608420543</v>
      </c>
      <c r="P136" s="13"/>
    </row>
    <row r="137" spans="1:16" x14ac:dyDescent="0.25">
      <c r="A137" s="1" t="s">
        <v>136</v>
      </c>
      <c r="B137" s="1" t="s">
        <v>289</v>
      </c>
      <c r="C137" s="1" t="s">
        <v>329</v>
      </c>
      <c r="D137" s="6">
        <f>(SUM('10m Buffer by County'!F137,'10m Buffer by County'!F137,'10m Buffer by County'!O137))</f>
        <v>6268.4216899027888</v>
      </c>
      <c r="E137" s="13">
        <f>(SUM('10m Buffer by County'!F137,'10m Buffer by County'!N137,'10m Buffer by County'!O137)/'10m Buffer by County'!D137)</f>
        <v>0.71665134863253366</v>
      </c>
      <c r="F137" s="6">
        <f>(SUM('10m Buffer by County'!K137,'10m Buffer by County'!G137,'10m Buffer by County'!H137))</f>
        <v>135.92365438883479</v>
      </c>
      <c r="G137" s="13">
        <f>(SUM('10m Buffer by County'!K137,'10m Buffer by County'!G137,'10m Buffer by County'!H137)/'10m Buffer by County'!D137)</f>
        <v>1.7739357438487147E-2</v>
      </c>
      <c r="H137" s="6">
        <f>(SUM('10m Buffer by County'!$E137,'10m Buffer by County'!$I137,'10m Buffer by County'!$J137,'10m Buffer by County'!$M137))</f>
        <v>239.10883994010169</v>
      </c>
      <c r="I137" s="13">
        <f>(SUM('10m Buffer by County'!E137,'10m Buffer by County'!I137,'10m Buffer by County'!J137,'10m Buffer by County'!M137)/'10m Buffer by County'!D137)</f>
        <v>3.120602662922442E-2</v>
      </c>
      <c r="J137" s="6">
        <f>(SUM('30m Buffer by County'!$F137,'30m Buffer by County'!$N137,'30m Buffer by County'!$O137))</f>
        <v>12696.196063120542</v>
      </c>
      <c r="K137" s="13">
        <f>(SUM('30m Buffer by County'!F137,'30m Buffer by County'!N137,'30m Buffer by County'!O137)/'30m Buffer by County'!D137)</f>
        <v>0.73298028737658594</v>
      </c>
      <c r="L137" s="6">
        <f>(SUM('30m Buffer by County'!$K137,'30m Buffer by County'!$G137,'30m Buffer by County'!$H137))</f>
        <v>313.49021216449296</v>
      </c>
      <c r="M137" s="13">
        <f>(SUM('30m Buffer by County'!K137,'30m Buffer by County'!G137,'30m Buffer by County'!H137)/'30m Buffer by County'!D137)</f>
        <v>1.8098503257171644E-2</v>
      </c>
      <c r="N137" s="6">
        <f>(SUM('30m Buffer by County'!$E137,'30m Buffer by County'!$I137,'30m Buffer by County'!$J137,'30m Buffer by County'!$M137))</f>
        <v>634.58483861561808</v>
      </c>
      <c r="O137" s="13">
        <f>(SUM('30m Buffer by County'!E136,'30m Buffer by County'!I137,'30m Buffer by County'!J137,'30m Buffer by County'!M137)/'30m Buffer by County'!D137)</f>
        <v>4.4173979912296386E-2</v>
      </c>
      <c r="P137" s="13"/>
    </row>
    <row r="138" spans="1:16" x14ac:dyDescent="0.25">
      <c r="A138" s="1" t="s">
        <v>192</v>
      </c>
      <c r="B138" s="1" t="s">
        <v>289</v>
      </c>
      <c r="C138" s="1" t="s">
        <v>330</v>
      </c>
      <c r="D138" s="6">
        <f>(SUM('10m Buffer by County'!F138,'10m Buffer by County'!F138,'10m Buffer by County'!O138))</f>
        <v>3171.3916468570692</v>
      </c>
      <c r="E138" s="13">
        <f>(SUM('10m Buffer by County'!F138,'10m Buffer by County'!N138,'10m Buffer by County'!O138)/'10m Buffer by County'!D138)</f>
        <v>0.41242534477471016</v>
      </c>
      <c r="F138" s="6">
        <f>(SUM('10m Buffer by County'!K138,'10m Buffer by County'!G138,'10m Buffer by County'!H138))</f>
        <v>126.35401274074221</v>
      </c>
      <c r="G138" s="13">
        <f>(SUM('10m Buffer by County'!K138,'10m Buffer by County'!G138,'10m Buffer by County'!H138)/'10m Buffer by County'!D138)</f>
        <v>2.9515868003598917E-2</v>
      </c>
      <c r="H138" s="6">
        <f>(SUM('10m Buffer by County'!$E138,'10m Buffer by County'!$I138,'10m Buffer by County'!$J138,'10m Buffer by County'!$M138))</f>
        <v>978.58537236277004</v>
      </c>
      <c r="I138" s="13">
        <f>(SUM('10m Buffer by County'!E138,'10m Buffer by County'!I138,'10m Buffer by County'!J138,'10m Buffer by County'!M138)/'10m Buffer by County'!D138)</f>
        <v>0.2285942175827613</v>
      </c>
      <c r="J138" s="6">
        <f>(SUM('30m Buffer by County'!$F138,'30m Buffer by County'!$N138,'30m Buffer by County'!$O138))</f>
        <v>4586.5636567610445</v>
      </c>
      <c r="K138" s="13">
        <f>(SUM('30m Buffer by County'!F138,'30m Buffer by County'!N138,'30m Buffer by County'!O138)/'30m Buffer by County'!D138)</f>
        <v>0.48487333255068876</v>
      </c>
      <c r="L138" s="6">
        <f>(SUM('30m Buffer by County'!$K138,'30m Buffer by County'!$G138,'30m Buffer by County'!$H138))</f>
        <v>276.52723346001591</v>
      </c>
      <c r="M138" s="13">
        <f>(SUM('30m Buffer by County'!K138,'30m Buffer by County'!G138,'30m Buffer by County'!H138)/'30m Buffer by County'!D138)</f>
        <v>2.9233363202346964E-2</v>
      </c>
      <c r="N138" s="6">
        <f>(SUM('30m Buffer by County'!$E138,'30m Buffer by County'!$I138,'30m Buffer by County'!$J138,'30m Buffer by County'!$M138))</f>
        <v>2256.8117009236789</v>
      </c>
      <c r="O138" s="13">
        <f>(SUM('30m Buffer by County'!E137,'30m Buffer by County'!I138,'30m Buffer by County'!J138,'30m Buffer by County'!M138)/'30m Buffer by County'!D138)</f>
        <v>0.13529223802192206</v>
      </c>
      <c r="P138" s="13"/>
    </row>
    <row r="139" spans="1:16" x14ac:dyDescent="0.25">
      <c r="A139" s="1" t="s">
        <v>130</v>
      </c>
      <c r="B139" s="1" t="s">
        <v>289</v>
      </c>
      <c r="C139" s="1" t="s">
        <v>278</v>
      </c>
      <c r="D139" s="6">
        <f>(SUM('10m Buffer by County'!F139,'10m Buffer by County'!F139,'10m Buffer by County'!O139))</f>
        <v>6606.8121951340045</v>
      </c>
      <c r="E139" s="13">
        <f>(SUM('10m Buffer by County'!F139,'10m Buffer by County'!N139,'10m Buffer by County'!O139)/'10m Buffer by County'!D139)</f>
        <v>0.66623443838111429</v>
      </c>
      <c r="F139" s="6">
        <f>(SUM('10m Buffer by County'!K139,'10m Buffer by County'!G139,'10m Buffer by County'!H139))</f>
        <v>126.45507875241546</v>
      </c>
      <c r="G139" s="13">
        <f>(SUM('10m Buffer by County'!K139,'10m Buffer by County'!G139,'10m Buffer by County'!H139)/'10m Buffer by County'!D139)</f>
        <v>2.0190266191654808E-2</v>
      </c>
      <c r="H139" s="6">
        <f>(SUM('10m Buffer by County'!$E139,'10m Buffer by County'!$I139,'10m Buffer by County'!$J139,'10m Buffer by County'!$M139))</f>
        <v>403.80270135364208</v>
      </c>
      <c r="I139" s="13">
        <f>(SUM('10m Buffer by County'!E139,'10m Buffer by County'!I139,'10m Buffer by County'!J139,'10m Buffer by County'!M139)/'10m Buffer by County'!D139)</f>
        <v>6.44725708897919E-2</v>
      </c>
      <c r="J139" s="6">
        <f>(SUM('30m Buffer by County'!$F139,'30m Buffer by County'!$N139,'30m Buffer by County'!$O139))</f>
        <v>10301.349441295226</v>
      </c>
      <c r="K139" s="13">
        <f>(SUM('30m Buffer by County'!F139,'30m Buffer by County'!N139,'30m Buffer by County'!O139)/'30m Buffer by County'!D139)</f>
        <v>0.69575935980841908</v>
      </c>
      <c r="L139" s="6">
        <f>(SUM('30m Buffer by County'!$K139,'30m Buffer by County'!$G139,'30m Buffer by County'!$H139))</f>
        <v>327.26706631808361</v>
      </c>
      <c r="M139" s="13">
        <f>(SUM('30m Buffer by County'!K139,'30m Buffer by County'!G139,'30m Buffer by County'!H139)/'30m Buffer by County'!D139)</f>
        <v>2.2103815218137077E-2</v>
      </c>
      <c r="N139" s="6">
        <f>(SUM('30m Buffer by County'!$E139,'30m Buffer by County'!$I139,'30m Buffer by County'!$J139,'30m Buffer by County'!$M139))</f>
        <v>1194.1319936938762</v>
      </c>
      <c r="O139" s="13">
        <f>(SUM('30m Buffer by County'!E138,'30m Buffer by County'!I139,'30m Buffer by County'!J139,'30m Buffer by County'!M139)/'30m Buffer by County'!D139)</f>
        <v>0.13756462454945714</v>
      </c>
      <c r="P139" s="13"/>
    </row>
    <row r="140" spans="1:16" x14ac:dyDescent="0.25">
      <c r="A140" s="1" t="s">
        <v>182</v>
      </c>
      <c r="B140" s="1" t="s">
        <v>289</v>
      </c>
      <c r="C140" s="1" t="s">
        <v>331</v>
      </c>
      <c r="D140" s="6">
        <f>(SUM('10m Buffer by County'!F140,'10m Buffer by County'!F140,'10m Buffer by County'!O140))</f>
        <v>5835.8324725836819</v>
      </c>
      <c r="E140" s="13">
        <f>(SUM('10m Buffer by County'!F140,'10m Buffer by County'!N140,'10m Buffer by County'!O140)/'10m Buffer by County'!D140)</f>
        <v>0.96918641230328195</v>
      </c>
      <c r="F140" s="6">
        <f>(SUM('10m Buffer by County'!K140,'10m Buffer by County'!G140,'10m Buffer by County'!H140))</f>
        <v>20.251009424590915</v>
      </c>
      <c r="G140" s="13">
        <f>(SUM('10m Buffer by County'!K140,'10m Buffer by County'!G140,'10m Buffer by County'!H140)/'10m Buffer by County'!D140)</f>
        <v>4.2025987673272652E-3</v>
      </c>
      <c r="H140" s="6">
        <f>(SUM('10m Buffer by County'!$E140,'10m Buffer by County'!$I140,'10m Buffer by County'!$J140,'10m Buffer by County'!$M140))</f>
        <v>121.14898958698842</v>
      </c>
      <c r="I140" s="13">
        <f>(SUM('10m Buffer by County'!E140,'10m Buffer by County'!I140,'10m Buffer by County'!J140,'10m Buffer by County'!M140)/'10m Buffer by County'!D140)</f>
        <v>2.514149214127415E-2</v>
      </c>
      <c r="J140" s="6">
        <f>(SUM('30m Buffer by County'!$F140,'30m Buffer by County'!$N140,'30m Buffer by County'!$O140))</f>
        <v>10641.637961283563</v>
      </c>
      <c r="K140" s="13">
        <f>(SUM('30m Buffer by County'!F140,'30m Buffer by County'!N140,'30m Buffer by County'!O140)/'30m Buffer by County'!D140)</f>
        <v>0.949699566556367</v>
      </c>
      <c r="L140" s="6">
        <f>(SUM('30m Buffer by County'!$K140,'30m Buffer by County'!$G140,'30m Buffer by County'!$H140))</f>
        <v>50.553268459991202</v>
      </c>
      <c r="M140" s="13">
        <f>(SUM('30m Buffer by County'!K140,'30m Buffer by County'!G140,'30m Buffer by County'!H140)/'30m Buffer by County'!D140)</f>
        <v>4.5115627236270335E-3</v>
      </c>
      <c r="N140" s="6">
        <f>(SUM('30m Buffer by County'!$E140,'30m Buffer by County'!$I140,'30m Buffer by County'!$J140,'30m Buffer by County'!$M140))</f>
        <v>489.18667806645146</v>
      </c>
      <c r="O140" s="13">
        <f>(SUM('30m Buffer by County'!E139,'30m Buffer by County'!I140,'30m Buffer by County'!J140,'30m Buffer by County'!M140)/'30m Buffer by County'!D140)</f>
        <v>6.594054842583108E-2</v>
      </c>
      <c r="P140" s="13"/>
    </row>
    <row r="141" spans="1:16" x14ac:dyDescent="0.25">
      <c r="A141" s="1" t="s">
        <v>195</v>
      </c>
      <c r="B141" s="1" t="s">
        <v>289</v>
      </c>
      <c r="C141" s="1" t="s">
        <v>332</v>
      </c>
      <c r="D141" s="6">
        <f>(SUM('10m Buffer by County'!F141,'10m Buffer by County'!F141,'10m Buffer by County'!O141))</f>
        <v>15053.425371769717</v>
      </c>
      <c r="E141" s="13">
        <f>(SUM('10m Buffer by County'!F141,'10m Buffer by County'!N141,'10m Buffer by County'!O141)/'10m Buffer by County'!D141)</f>
        <v>0.8130765295761434</v>
      </c>
      <c r="F141" s="6">
        <f>(SUM('10m Buffer by County'!K141,'10m Buffer by County'!G141,'10m Buffer by County'!H141))</f>
        <v>133.61890453339132</v>
      </c>
      <c r="G141" s="13">
        <f>(SUM('10m Buffer by County'!K141,'10m Buffer by County'!G141,'10m Buffer by County'!H141)/'10m Buffer by County'!D141)</f>
        <v>1.2770165757312178E-2</v>
      </c>
      <c r="H141" s="6">
        <f>(SUM('10m Buffer by County'!$E141,'10m Buffer by County'!$I141,'10m Buffer by County'!$J141,'10m Buffer by County'!$M141))</f>
        <v>1760.7399317001327</v>
      </c>
      <c r="I141" s="13">
        <f>(SUM('10m Buffer by County'!E141,'10m Buffer by County'!I141,'10m Buffer by County'!J141,'10m Buffer by County'!M141)/'10m Buffer by County'!D141)</f>
        <v>0.16827664365194853</v>
      </c>
      <c r="J141" s="6">
        <f>(SUM('30m Buffer by County'!$F141,'30m Buffer by County'!$N141,'30m Buffer by County'!$O141))</f>
        <v>18201.171278472691</v>
      </c>
      <c r="K141" s="13">
        <f>(SUM('30m Buffer by County'!F141,'30m Buffer by County'!N141,'30m Buffer by County'!O141)/'30m Buffer by County'!D141)</f>
        <v>0.74646862988186291</v>
      </c>
      <c r="L141" s="6">
        <f>(SUM('30m Buffer by County'!$K141,'30m Buffer by County'!$G141,'30m Buffer by County'!$H141))</f>
        <v>338.03146142935509</v>
      </c>
      <c r="M141" s="13">
        <f>(SUM('30m Buffer by County'!K141,'30m Buffer by County'!G141,'30m Buffer by County'!H141)/'30m Buffer by County'!D141)</f>
        <v>1.3863387032051937E-2</v>
      </c>
      <c r="N141" s="6">
        <f>(SUM('30m Buffer by County'!$E141,'30m Buffer by County'!$I141,'30m Buffer by County'!$J141,'30m Buffer by County'!$M141))</f>
        <v>5683.9870912262841</v>
      </c>
      <c r="O141" s="13">
        <f>(SUM('30m Buffer by County'!E140,'30m Buffer by County'!I141,'30m Buffer by County'!J141,'30m Buffer by County'!M141)/'30m Buffer by County'!D141)</f>
        <v>0.19815022147716604</v>
      </c>
      <c r="P141" s="13"/>
    </row>
    <row r="142" spans="1:16" x14ac:dyDescent="0.25">
      <c r="A142" s="1" t="s">
        <v>132</v>
      </c>
      <c r="B142" s="1" t="s">
        <v>289</v>
      </c>
      <c r="C142" s="1" t="s">
        <v>333</v>
      </c>
      <c r="D142" s="6">
        <f>(SUM('10m Buffer by County'!F142,'10m Buffer by County'!F142,'10m Buffer by County'!O142))</f>
        <v>14229.470997267017</v>
      </c>
      <c r="E142" s="13">
        <f>(SUM('10m Buffer by County'!F142,'10m Buffer by County'!N142,'10m Buffer by County'!O142)/'10m Buffer by County'!D142)</f>
        <v>0.69205110277327564</v>
      </c>
      <c r="F142" s="6">
        <f>(SUM('10m Buffer by County'!K142,'10m Buffer by County'!G142,'10m Buffer by County'!H142))</f>
        <v>621.88363323663282</v>
      </c>
      <c r="G142" s="13">
        <f>(SUM('10m Buffer by County'!K142,'10m Buffer by County'!G142,'10m Buffer by County'!H142)/'10m Buffer by County'!D142)</f>
        <v>6.0304333837547568E-2</v>
      </c>
      <c r="H142" s="6">
        <f>(SUM('10m Buffer by County'!$E142,'10m Buffer by County'!$I142,'10m Buffer by County'!$J142,'10m Buffer by County'!$M142))</f>
        <v>2365.4828681990484</v>
      </c>
      <c r="I142" s="13">
        <f>(SUM('10m Buffer by County'!E142,'10m Buffer by County'!I142,'10m Buffer by County'!J142,'10m Buffer by County'!M142)/'10m Buffer by County'!D142)</f>
        <v>0.2293819308741892</v>
      </c>
      <c r="J142" s="6">
        <f>(SUM('30m Buffer by County'!$F142,'30m Buffer by County'!$N142,'30m Buffer by County'!$O142))</f>
        <v>16286.724769327328</v>
      </c>
      <c r="K142" s="13">
        <f>(SUM('30m Buffer by County'!F142,'30m Buffer by County'!N142,'30m Buffer by County'!O142)/'30m Buffer by County'!D142)</f>
        <v>0.67850061236882497</v>
      </c>
      <c r="L142" s="6">
        <f>(SUM('30m Buffer by County'!$K142,'30m Buffer by County'!$G142,'30m Buffer by County'!$H142))</f>
        <v>1308.0771264634802</v>
      </c>
      <c r="M142" s="13">
        <f>(SUM('30m Buffer by County'!K142,'30m Buffer by County'!G142,'30m Buffer by County'!H142)/'30m Buffer by County'!D142)</f>
        <v>5.4494144396828342E-2</v>
      </c>
      <c r="N142" s="6">
        <f>(SUM('30m Buffer by County'!$E142,'30m Buffer by County'!$I142,'30m Buffer by County'!$J142,'30m Buffer by County'!$M142))</f>
        <v>6001.4421057313575</v>
      </c>
      <c r="O142" s="13">
        <f>(SUM('30m Buffer by County'!E141,'30m Buffer by County'!I142,'30m Buffer by County'!J142,'30m Buffer by County'!M142)/'30m Buffer by County'!D142)</f>
        <v>0.26651991680035925</v>
      </c>
      <c r="P142" s="13"/>
    </row>
    <row r="143" spans="1:16" x14ac:dyDescent="0.25">
      <c r="A143" s="1" t="s">
        <v>157</v>
      </c>
      <c r="B143" s="1" t="s">
        <v>289</v>
      </c>
      <c r="C143" s="1" t="s">
        <v>334</v>
      </c>
      <c r="D143" s="6">
        <f>(SUM('10m Buffer by County'!F143,'10m Buffer by County'!F143,'10m Buffer by County'!O143))</f>
        <v>8449.5868401674379</v>
      </c>
      <c r="E143" s="13">
        <f>(SUM('10m Buffer by County'!F143,'10m Buffer by County'!N143,'10m Buffer by County'!O143)/'10m Buffer by County'!D143)</f>
        <v>0.95294256583065851</v>
      </c>
      <c r="F143" s="6">
        <f>(SUM('10m Buffer by County'!K143,'10m Buffer by County'!G143,'10m Buffer by County'!H143))</f>
        <v>40.81954898365646</v>
      </c>
      <c r="G143" s="13">
        <f>(SUM('10m Buffer by County'!K143,'10m Buffer by County'!G143,'10m Buffer by County'!H143)/'10m Buffer by County'!D143)</f>
        <v>5.4295383372257007E-3</v>
      </c>
      <c r="H143" s="6">
        <f>(SUM('10m Buffer by County'!$E143,'10m Buffer by County'!$I143,'10m Buffer by County'!$J143,'10m Buffer by County'!$M143))</f>
        <v>294.19970050854238</v>
      </c>
      <c r="I143" s="13">
        <f>(SUM('10m Buffer by County'!E143,'10m Buffer by County'!I143,'10m Buffer by County'!J143,'10m Buffer by County'!M143)/'10m Buffer by County'!D143)</f>
        <v>3.9132440031393115E-2</v>
      </c>
      <c r="J143" s="6">
        <f>(SUM('30m Buffer by County'!$F143,'30m Buffer by County'!$N143,'30m Buffer by County'!$O143))</f>
        <v>16415.883919878623</v>
      </c>
      <c r="K143" s="13">
        <f>(SUM('30m Buffer by County'!F143,'30m Buffer by County'!N143,'30m Buffer by County'!O143)/'30m Buffer by County'!D143)</f>
        <v>0.93222816840277467</v>
      </c>
      <c r="L143" s="6">
        <f>(SUM('30m Buffer by County'!$K143,'30m Buffer by County'!$G143,'30m Buffer by County'!$H143))</f>
        <v>108.60691993298508</v>
      </c>
      <c r="M143" s="13">
        <f>(SUM('30m Buffer by County'!K143,'30m Buffer by County'!G143,'30m Buffer by County'!H143)/'30m Buffer by County'!D143)</f>
        <v>6.1675893018706294E-3</v>
      </c>
      <c r="N143" s="6">
        <f>(SUM('30m Buffer by County'!$E143,'30m Buffer by County'!$I143,'30m Buffer by County'!$J143,'30m Buffer by County'!$M143))</f>
        <v>1025.526704654967</v>
      </c>
      <c r="O143" s="13">
        <f>(SUM('30m Buffer by County'!E142,'30m Buffer by County'!I143,'30m Buffer by County'!J143,'30m Buffer by County'!M143)/'30m Buffer by County'!D143)</f>
        <v>7.7435782548053236E-2</v>
      </c>
      <c r="P143" s="13"/>
    </row>
    <row r="144" spans="1:16" x14ac:dyDescent="0.25">
      <c r="A144" s="1" t="s">
        <v>128</v>
      </c>
      <c r="B144" s="1" t="s">
        <v>289</v>
      </c>
      <c r="C144" s="1" t="s">
        <v>335</v>
      </c>
      <c r="D144" s="6">
        <f>(SUM('10m Buffer by County'!F144,'10m Buffer by County'!F144,'10m Buffer by County'!O144))</f>
        <v>13478.142559910648</v>
      </c>
      <c r="E144" s="13">
        <f>(SUM('10m Buffer by County'!F144,'10m Buffer by County'!N144,'10m Buffer by County'!O144)/'10m Buffer by County'!D144)</f>
        <v>0.94796479867921191</v>
      </c>
      <c r="F144" s="6">
        <f>(SUM('10m Buffer by County'!K144,'10m Buffer by County'!G144,'10m Buffer by County'!H144))</f>
        <v>60.672471990629774</v>
      </c>
      <c r="G144" s="13">
        <f>(SUM('10m Buffer by County'!K144,'10m Buffer by County'!G144,'10m Buffer by County'!H144)/'10m Buffer by County'!D144)</f>
        <v>5.9941341548123868E-3</v>
      </c>
      <c r="H144" s="6">
        <f>(SUM('10m Buffer by County'!$E144,'10m Buffer by County'!$I144,'10m Buffer by County'!$J144,'10m Buffer by County'!$M144))</f>
        <v>452.82144675130837</v>
      </c>
      <c r="I144" s="13">
        <f>(SUM('10m Buffer by County'!E144,'10m Buffer by County'!I144,'10m Buffer by County'!J144,'10m Buffer by County'!M144)/'10m Buffer by County'!D144)</f>
        <v>4.4736474564985036E-2</v>
      </c>
      <c r="J144" s="6">
        <f>(SUM('30m Buffer by County'!$F144,'30m Buffer by County'!$N144,'30m Buffer by County'!$O144))</f>
        <v>21589.984086427503</v>
      </c>
      <c r="K144" s="13">
        <f>(SUM('30m Buffer by County'!F144,'30m Buffer by County'!N144,'30m Buffer by County'!O144)/'30m Buffer by County'!D144)</f>
        <v>0.9232452704725973</v>
      </c>
      <c r="L144" s="6">
        <f>(SUM('30m Buffer by County'!$K144,'30m Buffer by County'!$G144,'30m Buffer by County'!$H144))</f>
        <v>145.17082379919245</v>
      </c>
      <c r="M144" s="13">
        <f>(SUM('30m Buffer by County'!K144,'30m Buffer by County'!G144,'30m Buffer by County'!H144)/'30m Buffer by County'!D144)</f>
        <v>6.2078913975426126E-3</v>
      </c>
      <c r="N144" s="6">
        <f>(SUM('30m Buffer by County'!$E144,'30m Buffer by County'!$I144,'30m Buffer by County'!$J144,'30m Buffer by County'!$M144))</f>
        <v>1615.7447996718442</v>
      </c>
      <c r="O144" s="13">
        <f>(SUM('30m Buffer by County'!E143,'30m Buffer by County'!I144,'30m Buffer by County'!J144,'30m Buffer by County'!M144)/'30m Buffer by County'!D144)</f>
        <v>7.2266639378767455E-2</v>
      </c>
      <c r="P144" s="13"/>
    </row>
    <row r="145" spans="1:16" x14ac:dyDescent="0.25">
      <c r="A145" s="1" t="s">
        <v>131</v>
      </c>
      <c r="B145" s="1" t="s">
        <v>289</v>
      </c>
      <c r="C145" s="1" t="s">
        <v>336</v>
      </c>
      <c r="D145" s="6">
        <f>(SUM('10m Buffer by County'!F145,'10m Buffer by County'!F145,'10m Buffer by County'!O145))</f>
        <v>3755.9695665281229</v>
      </c>
      <c r="E145" s="13">
        <f>(SUM('10m Buffer by County'!F145,'10m Buffer by County'!N145,'10m Buffer by County'!O145)/'10m Buffer by County'!D145)</f>
        <v>0.68556372626444173</v>
      </c>
      <c r="F145" s="6">
        <f>(SUM('10m Buffer by County'!K145,'10m Buffer by County'!G145,'10m Buffer by County'!H145))</f>
        <v>73.440889973955109</v>
      </c>
      <c r="G145" s="13">
        <f>(SUM('10m Buffer by County'!K145,'10m Buffer by County'!G145,'10m Buffer by County'!H145)/'10m Buffer by County'!D145)</f>
        <v>1.6471007468910944E-2</v>
      </c>
      <c r="H145" s="6">
        <f>(SUM('10m Buffer by County'!$E145,'10m Buffer by County'!$I145,'10m Buffer by County'!$J145,'10m Buffer by County'!$M145))</f>
        <v>258.68278121803075</v>
      </c>
      <c r="I145" s="13">
        <f>(SUM('10m Buffer by County'!E145,'10m Buffer by County'!I145,'10m Buffer by County'!J145,'10m Buffer by County'!M145)/'10m Buffer by County'!D145)</f>
        <v>5.8016263460748736E-2</v>
      </c>
      <c r="J145" s="6">
        <f>(SUM('30m Buffer by County'!$F145,'30m Buffer by County'!$N145,'30m Buffer by County'!$O145))</f>
        <v>7008.5073365522894</v>
      </c>
      <c r="K145" s="13">
        <f>(SUM('30m Buffer by County'!F145,'30m Buffer by County'!N145,'30m Buffer by County'!O145)/'30m Buffer by County'!D145)</f>
        <v>0.69180500617241214</v>
      </c>
      <c r="L145" s="6">
        <f>(SUM('30m Buffer by County'!$K145,'30m Buffer by County'!$G145,'30m Buffer by County'!$H145))</f>
        <v>176.08936311115284</v>
      </c>
      <c r="M145" s="13">
        <f>(SUM('30m Buffer by County'!K145,'30m Buffer by County'!G145,'30m Buffer by County'!H145)/'30m Buffer by County'!D145)</f>
        <v>1.7381661612690006E-2</v>
      </c>
      <c r="N145" s="6">
        <f>(SUM('30m Buffer by County'!$E145,'30m Buffer by County'!$I145,'30m Buffer by County'!$J145,'30m Buffer by County'!$M145))</f>
        <v>747.77531221737343</v>
      </c>
      <c r="O145" s="13">
        <f>(SUM('30m Buffer by County'!E144,'30m Buffer by County'!I145,'30m Buffer by County'!J145,'30m Buffer by County'!M145)/'30m Buffer by County'!D145)</f>
        <v>5.9401919846867698E-2</v>
      </c>
      <c r="P145" s="13"/>
    </row>
    <row r="146" spans="1:16" x14ac:dyDescent="0.25">
      <c r="A146" s="1" t="s">
        <v>135</v>
      </c>
      <c r="B146" s="1" t="s">
        <v>289</v>
      </c>
      <c r="C146" s="1" t="s">
        <v>337</v>
      </c>
      <c r="D146" s="6">
        <f>(SUM('10m Buffer by County'!F146,'10m Buffer by County'!F146,'10m Buffer by County'!O146))</f>
        <v>11199.770686408721</v>
      </c>
      <c r="E146" s="13">
        <f>(SUM('10m Buffer by County'!F146,'10m Buffer by County'!N146,'10m Buffer by County'!O146)/'10m Buffer by County'!D146)</f>
        <v>0.73681588417142785</v>
      </c>
      <c r="F146" s="6">
        <f>(SUM('10m Buffer by County'!K146,'10m Buffer by County'!G146,'10m Buffer by County'!H146))</f>
        <v>573.46831864704973</v>
      </c>
      <c r="G146" s="13">
        <f>(SUM('10m Buffer by County'!K146,'10m Buffer by County'!G146,'10m Buffer by County'!H146)/'10m Buffer by County'!D146)</f>
        <v>4.9454526763953788E-2</v>
      </c>
      <c r="H146" s="6">
        <f>(SUM('10m Buffer by County'!$E146,'10m Buffer by County'!$I146,'10m Buffer by County'!$J146,'10m Buffer by County'!$M146))</f>
        <v>1833.1877060239294</v>
      </c>
      <c r="I146" s="13">
        <f>(SUM('10m Buffer by County'!E146,'10m Buffer by County'!I146,'10m Buffer by County'!J146,'10m Buffer by County'!M146)/'10m Buffer by County'!D146)</f>
        <v>0.15808969305366155</v>
      </c>
      <c r="J146" s="6">
        <f>(SUM('30m Buffer by County'!$F146,'30m Buffer by County'!$N146,'30m Buffer by County'!$O146))</f>
        <v>18185.486772460623</v>
      </c>
      <c r="K146" s="13">
        <f>(SUM('30m Buffer by County'!F146,'30m Buffer by County'!N146,'30m Buffer by County'!O146)/'30m Buffer by County'!D146)</f>
        <v>0.68722481905329935</v>
      </c>
      <c r="L146" s="6">
        <f>(SUM('30m Buffer by County'!$K146,'30m Buffer by County'!$G146,'30m Buffer by County'!$H146))</f>
        <v>1558.377359236544</v>
      </c>
      <c r="M146" s="13">
        <f>(SUM('30m Buffer by County'!K146,'30m Buffer by County'!G146,'30m Buffer by County'!H146)/'30m Buffer by County'!D146)</f>
        <v>5.8890675411554273E-2</v>
      </c>
      <c r="N146" s="6">
        <f>(SUM('30m Buffer by County'!$E146,'30m Buffer by County'!$I146,'30m Buffer by County'!$J146,'30m Buffer by County'!$M146))</f>
        <v>5276.4941213681723</v>
      </c>
      <c r="O146" s="13">
        <f>(SUM('30m Buffer by County'!E145,'30m Buffer by County'!I146,'30m Buffer by County'!J146,'30m Buffer by County'!M146)/'30m Buffer by County'!D146)</f>
        <v>0.1924118714314389</v>
      </c>
      <c r="P146" s="13"/>
    </row>
    <row r="147" spans="1:16" x14ac:dyDescent="0.25">
      <c r="A147" s="1" t="s">
        <v>185</v>
      </c>
      <c r="B147" s="1" t="s">
        <v>289</v>
      </c>
      <c r="C147" s="1" t="s">
        <v>338</v>
      </c>
      <c r="D147" s="6">
        <f>(SUM('10m Buffer by County'!F147,'10m Buffer by County'!F147,'10m Buffer by County'!O147))</f>
        <v>13623.265692413377</v>
      </c>
      <c r="E147" s="13">
        <f>(SUM('10m Buffer by County'!F147,'10m Buffer by County'!N147,'10m Buffer by County'!O147)/'10m Buffer by County'!D147)</f>
        <v>0.8098760614995032</v>
      </c>
      <c r="F147" s="6">
        <f>(SUM('10m Buffer by County'!K147,'10m Buffer by County'!G147,'10m Buffer by County'!H147))</f>
        <v>163.04665839688056</v>
      </c>
      <c r="G147" s="13">
        <f>(SUM('10m Buffer by County'!K147,'10m Buffer by County'!G147,'10m Buffer by County'!H147)/'10m Buffer by County'!D147)</f>
        <v>1.9124562733375407E-2</v>
      </c>
      <c r="H147" s="6">
        <f>(SUM('10m Buffer by County'!$E147,'10m Buffer by County'!$I147,'10m Buffer by County'!$J147,'10m Buffer by County'!$M147))</f>
        <v>1369.3095387535027</v>
      </c>
      <c r="I147" s="13">
        <f>(SUM('10m Buffer by County'!E147,'10m Buffer by County'!I147,'10m Buffer by County'!J147,'10m Buffer by County'!M147)/'10m Buffer by County'!D147)</f>
        <v>0.16061320380793362</v>
      </c>
      <c r="J147" s="6">
        <f>(SUM('30m Buffer by County'!$F147,'30m Buffer by County'!$N147,'30m Buffer by County'!$O147))</f>
        <v>15256.970589543498</v>
      </c>
      <c r="K147" s="13">
        <f>(SUM('30m Buffer by County'!F147,'30m Buffer by County'!N147,'30m Buffer by County'!O147)/'30m Buffer by County'!D147)</f>
        <v>0.77076906988519656</v>
      </c>
      <c r="L147" s="6">
        <f>(SUM('30m Buffer by County'!$K147,'30m Buffer by County'!$G147,'30m Buffer by County'!$H147))</f>
        <v>366.62918905027601</v>
      </c>
      <c r="M147" s="13">
        <f>(SUM('30m Buffer by County'!K147,'30m Buffer by County'!G147,'30m Buffer by County'!H147)/'30m Buffer by County'!D147)</f>
        <v>1.8521792211536298E-2</v>
      </c>
      <c r="N147" s="6">
        <f>(SUM('30m Buffer by County'!$E147,'30m Buffer by County'!$I147,'30m Buffer by County'!$J147,'30m Buffer by County'!$M147))</f>
        <v>3968.5000222394647</v>
      </c>
      <c r="O147" s="13">
        <f>(SUM('30m Buffer by County'!E146,'30m Buffer by County'!I147,'30m Buffer by County'!J147,'30m Buffer by County'!M147)/'30m Buffer by County'!D147)</f>
        <v>0.21558424775374599</v>
      </c>
      <c r="P147" s="13"/>
    </row>
    <row r="148" spans="1:16" x14ac:dyDescent="0.25">
      <c r="A148" s="1" t="s">
        <v>142</v>
      </c>
      <c r="B148" s="1" t="s">
        <v>289</v>
      </c>
      <c r="C148" s="1" t="s">
        <v>339</v>
      </c>
      <c r="D148" s="6">
        <f>(SUM('10m Buffer by County'!F148,'10m Buffer by County'!F148,'10m Buffer by County'!O148))</f>
        <v>6071.5992151940018</v>
      </c>
      <c r="E148" s="13">
        <f>(SUM('10m Buffer by County'!F148,'10m Buffer by County'!N148,'10m Buffer by County'!O148)/'10m Buffer by County'!D148)</f>
        <v>0.67116825350628329</v>
      </c>
      <c r="F148" s="6">
        <f>(SUM('10m Buffer by County'!K148,'10m Buffer by County'!G148,'10m Buffer by County'!H148))</f>
        <v>44.773725802226913</v>
      </c>
      <c r="G148" s="13">
        <f>(SUM('10m Buffer by County'!K148,'10m Buffer by County'!G148,'10m Buffer by County'!H148)/'10m Buffer by County'!D148)</f>
        <v>6.651701473320692E-3</v>
      </c>
      <c r="H148" s="6">
        <f>(SUM('10m Buffer by County'!$E148,'10m Buffer by County'!$I148,'10m Buffer by County'!$J148,'10m Buffer by County'!$M148))</f>
        <v>256.6194531068532</v>
      </c>
      <c r="I148" s="13">
        <f>(SUM('10m Buffer by County'!E148,'10m Buffer by County'!I148,'10m Buffer by County'!J148,'10m Buffer by County'!M148)/'10m Buffer by County'!D148)</f>
        <v>3.8124055207143528E-2</v>
      </c>
      <c r="J148" s="6">
        <f>(SUM('30m Buffer by County'!$F148,'30m Buffer by County'!$N148,'30m Buffer by County'!$O148))</f>
        <v>10868.660640595424</v>
      </c>
      <c r="K148" s="13">
        <f>(SUM('30m Buffer by County'!F148,'30m Buffer by County'!N148,'30m Buffer by County'!O148)/'30m Buffer by County'!D148)</f>
        <v>0.70704553446783558</v>
      </c>
      <c r="L148" s="6">
        <f>(SUM('30m Buffer by County'!$K148,'30m Buffer by County'!$G148,'30m Buffer by County'!$H148))</f>
        <v>106.55471155414321</v>
      </c>
      <c r="M148" s="13">
        <f>(SUM('30m Buffer by County'!K148,'30m Buffer by County'!G148,'30m Buffer by County'!H148)/'30m Buffer by County'!D148)</f>
        <v>6.9317679033483832E-3</v>
      </c>
      <c r="N148" s="6">
        <f>(SUM('30m Buffer by County'!$E148,'30m Buffer by County'!$I148,'30m Buffer by County'!$J148,'30m Buffer by County'!$M148))</f>
        <v>813.83690070820342</v>
      </c>
      <c r="O148" s="13">
        <f>(SUM('30m Buffer by County'!E147,'30m Buffer by County'!I148,'30m Buffer by County'!J148,'30m Buffer by County'!M148)/'30m Buffer by County'!D148)</f>
        <v>4.0338487197258806E-2</v>
      </c>
      <c r="P148" s="13"/>
    </row>
    <row r="149" spans="1:16" x14ac:dyDescent="0.25">
      <c r="A149" s="1" t="s">
        <v>144</v>
      </c>
      <c r="B149" s="1" t="s">
        <v>289</v>
      </c>
      <c r="C149" s="1" t="s">
        <v>340</v>
      </c>
      <c r="D149" s="6">
        <f>(SUM('10m Buffer by County'!F149,'10m Buffer by County'!F149,'10m Buffer by County'!O149))</f>
        <v>990.0018779992389</v>
      </c>
      <c r="E149" s="13">
        <f>(SUM('10m Buffer by County'!F149,'10m Buffer by County'!N149,'10m Buffer by County'!O149)/'10m Buffer by County'!D149)</f>
        <v>0.66283594095218445</v>
      </c>
      <c r="F149" s="6">
        <f>(SUM('10m Buffer by County'!K149,'10m Buffer by County'!G149,'10m Buffer by County'!H149))</f>
        <v>20.996525701408004</v>
      </c>
      <c r="G149" s="13">
        <f>(SUM('10m Buffer by County'!K149,'10m Buffer by County'!G149,'10m Buffer by County'!H149)/'10m Buffer by County'!D149)</f>
        <v>2.81036750094594E-2</v>
      </c>
      <c r="H149" s="6">
        <f>(SUM('10m Buffer by County'!$E149,'10m Buffer by County'!$I149,'10m Buffer by County'!$J149,'10m Buffer by County'!$M149))</f>
        <v>226.16522439619854</v>
      </c>
      <c r="I149" s="13">
        <f>(SUM('10m Buffer by County'!E149,'10m Buffer by County'!I149,'10m Buffer by County'!J149,'10m Buffer by County'!M149)/'10m Buffer by County'!D149)</f>
        <v>0.30272027168980586</v>
      </c>
      <c r="J149" s="6">
        <f>(SUM('30m Buffer by County'!$F149,'30m Buffer by County'!$N149,'30m Buffer by County'!$O149))</f>
        <v>1076.4691637467072</v>
      </c>
      <c r="K149" s="13">
        <f>(SUM('30m Buffer by County'!F149,'30m Buffer by County'!N149,'30m Buffer by County'!O149)/'30m Buffer by County'!D149)</f>
        <v>0.62380235452339461</v>
      </c>
      <c r="L149" s="6">
        <f>(SUM('30m Buffer by County'!$K149,'30m Buffer by County'!$G149,'30m Buffer by County'!$H149))</f>
        <v>50.529052154015709</v>
      </c>
      <c r="M149" s="13">
        <f>(SUM('30m Buffer by County'!K149,'30m Buffer by County'!G149,'30m Buffer by County'!H149)/'30m Buffer by County'!D149)</f>
        <v>2.9281044703410645E-2</v>
      </c>
      <c r="N149" s="6">
        <f>(SUM('30m Buffer by County'!$E149,'30m Buffer by County'!$I149,'30m Buffer by County'!$J149,'30m Buffer by County'!$M149))</f>
        <v>587.17697177564833</v>
      </c>
      <c r="O149" s="13">
        <f>(SUM('30m Buffer by County'!E148,'30m Buffer by County'!I149,'30m Buffer by County'!J149,'30m Buffer by County'!M149)/'30m Buffer by County'!D149)</f>
        <v>0.51017714055457053</v>
      </c>
      <c r="P149" s="13"/>
    </row>
    <row r="150" spans="1:16" x14ac:dyDescent="0.25">
      <c r="A150" s="1" t="s">
        <v>190</v>
      </c>
      <c r="B150" s="1" t="s">
        <v>289</v>
      </c>
      <c r="C150" s="1" t="s">
        <v>341</v>
      </c>
      <c r="D150" s="6">
        <f>(SUM('10m Buffer by County'!F150,'10m Buffer by County'!F150,'10m Buffer by County'!O150))</f>
        <v>30046.760204207705</v>
      </c>
      <c r="E150" s="13">
        <f>(SUM('10m Buffer by County'!F150,'10m Buffer by County'!N150,'10m Buffer by County'!O150)/'10m Buffer by County'!D150)</f>
        <v>0.72517978656246507</v>
      </c>
      <c r="F150" s="6">
        <f>(SUM('10m Buffer by County'!K150,'10m Buffer by County'!G150,'10m Buffer by County'!H150))</f>
        <v>908.22316561482239</v>
      </c>
      <c r="G150" s="13">
        <f>(SUM('10m Buffer by County'!K150,'10m Buffer by County'!G150,'10m Buffer by County'!H150)/'10m Buffer by County'!D150)</f>
        <v>4.3482132502358495E-2</v>
      </c>
      <c r="H150" s="6">
        <f>(SUM('10m Buffer by County'!$E150,'10m Buffer by County'!$I150,'10m Buffer by County'!$J150,'10m Buffer by County'!$M150))</f>
        <v>4627.0031580039831</v>
      </c>
      <c r="I150" s="13">
        <f>(SUM('10m Buffer by County'!E150,'10m Buffer by County'!I150,'10m Buffer by County'!J150,'10m Buffer by County'!M150)/'10m Buffer by County'!D150)</f>
        <v>0.22152260812348176</v>
      </c>
      <c r="J150" s="6">
        <f>(SUM('30m Buffer by County'!$F150,'30m Buffer by County'!$N150,'30m Buffer by County'!$O150))</f>
        <v>34325.684110643801</v>
      </c>
      <c r="K150" s="13">
        <f>(SUM('30m Buffer by County'!F150,'30m Buffer by County'!N150,'30m Buffer by County'!O150)/'30m Buffer by County'!D150)</f>
        <v>0.70819547538142047</v>
      </c>
      <c r="L150" s="6">
        <f>(SUM('30m Buffer by County'!$K150,'30m Buffer by County'!$G150,'30m Buffer by County'!$H150))</f>
        <v>2023.14955298676</v>
      </c>
      <c r="M150" s="13">
        <f>(SUM('30m Buffer by County'!K150,'30m Buffer by County'!G150,'30m Buffer by County'!H150)/'30m Buffer by County'!D150)</f>
        <v>4.1740911989599214E-2</v>
      </c>
      <c r="N150" s="6">
        <f>(SUM('30m Buffer by County'!$E150,'30m Buffer by County'!$I150,'30m Buffer by County'!$J150,'30m Buffer by County'!$M150))</f>
        <v>11659.266937823399</v>
      </c>
      <c r="O150" s="13">
        <f>(SUM('30m Buffer by County'!E149,'30m Buffer by County'!I150,'30m Buffer by County'!J150,'30m Buffer by County'!M150)/'30m Buffer by County'!D150)</f>
        <v>0.22931909969809658</v>
      </c>
      <c r="P150" s="13"/>
    </row>
    <row r="151" spans="1:16" x14ac:dyDescent="0.25">
      <c r="A151" s="1" t="s">
        <v>154</v>
      </c>
      <c r="B151" s="1" t="s">
        <v>289</v>
      </c>
      <c r="C151" s="1" t="s">
        <v>342</v>
      </c>
      <c r="D151" s="6">
        <f>(SUM('10m Buffer by County'!F151,'10m Buffer by County'!F151,'10m Buffer by County'!O151))</f>
        <v>34047.798292997533</v>
      </c>
      <c r="E151" s="13">
        <f>(SUM('10m Buffer by County'!F151,'10m Buffer by County'!N151,'10m Buffer by County'!O151)/'10m Buffer by County'!D151)</f>
        <v>0.57434322820769423</v>
      </c>
      <c r="F151" s="6">
        <f>(SUM('10m Buffer by County'!K151,'10m Buffer by County'!G151,'10m Buffer by County'!H151))</f>
        <v>1696.683354502009</v>
      </c>
      <c r="G151" s="13">
        <f>(SUM('10m Buffer by County'!K151,'10m Buffer by County'!G151,'10m Buffer by County'!H151)/'10m Buffer by County'!D151)</f>
        <v>5.6817575774441555E-2</v>
      </c>
      <c r="H151" s="6">
        <f>(SUM('10m Buffer by County'!$E151,'10m Buffer by County'!$I151,'10m Buffer by County'!$J151,'10m Buffer by County'!$M151))</f>
        <v>10531.493553026297</v>
      </c>
      <c r="I151" s="13">
        <f>(SUM('10m Buffer by County'!E151,'10m Buffer by County'!I151,'10m Buffer by County'!J151,'10m Buffer by County'!M151)/'10m Buffer by County'!D151)</f>
        <v>0.35267271962053415</v>
      </c>
      <c r="J151" s="6">
        <f>(SUM('30m Buffer by County'!$F151,'30m Buffer by County'!$N151,'30m Buffer by County'!$O151))</f>
        <v>38785.530015864148</v>
      </c>
      <c r="K151" s="13">
        <f>(SUM('30m Buffer by County'!F151,'30m Buffer by County'!N151,'30m Buffer by County'!O151)/'30m Buffer by County'!D151)</f>
        <v>0.56400247014723126</v>
      </c>
      <c r="L151" s="6">
        <f>(SUM('30m Buffer by County'!$K151,'30m Buffer by County'!$G151,'30m Buffer by County'!$H151))</f>
        <v>3653.31491576185</v>
      </c>
      <c r="M151" s="13">
        <f>(SUM('30m Buffer by County'!K151,'30m Buffer by County'!G151,'30m Buffer by County'!H151)/'30m Buffer by County'!D151)</f>
        <v>5.3124931794734424E-2</v>
      </c>
      <c r="N151" s="6">
        <f>(SUM('30m Buffer by County'!$E151,'30m Buffer by County'!$I151,'30m Buffer by County'!$J151,'30m Buffer by County'!$M151))</f>
        <v>25339.936395131037</v>
      </c>
      <c r="O151" s="13">
        <f>(SUM('30m Buffer by County'!E150,'30m Buffer by County'!I151,'30m Buffer by County'!J151,'30m Buffer by County'!M151)/'30m Buffer by County'!D151)</f>
        <v>0.30356670069111535</v>
      </c>
      <c r="P151" s="13"/>
    </row>
    <row r="152" spans="1:16" x14ac:dyDescent="0.25">
      <c r="A152" s="1" t="s">
        <v>23</v>
      </c>
      <c r="B152" s="1" t="s">
        <v>289</v>
      </c>
      <c r="C152" s="1" t="s">
        <v>343</v>
      </c>
      <c r="D152" s="6">
        <f>(SUM('10m Buffer by County'!F152,'10m Buffer by County'!F152,'10m Buffer by County'!O152))</f>
        <v>23532.979396371506</v>
      </c>
      <c r="E152" s="13">
        <f>(SUM('10m Buffer by County'!F152,'10m Buffer by County'!N152,'10m Buffer by County'!O152)/'10m Buffer by County'!D152)</f>
        <v>0.65703498665067595</v>
      </c>
      <c r="F152" s="6">
        <f>(SUM('10m Buffer by County'!K152,'10m Buffer by County'!G152,'10m Buffer by County'!H152))</f>
        <v>981.61710560780455</v>
      </c>
      <c r="G152" s="13">
        <f>(SUM('10m Buffer by County'!K152,'10m Buffer by County'!G152,'10m Buffer by County'!H152)/'10m Buffer by County'!D152)</f>
        <v>5.4534912518272263E-2</v>
      </c>
      <c r="H152" s="6">
        <f>(SUM('10m Buffer by County'!$E152,'10m Buffer by County'!$I152,'10m Buffer by County'!$J152,'10m Buffer by County'!$M152))</f>
        <v>4899.3587621019751</v>
      </c>
      <c r="I152" s="13">
        <f>(SUM('10m Buffer by County'!E152,'10m Buffer by County'!I152,'10m Buffer by County'!J152,'10m Buffer by County'!M152)/'10m Buffer by County'!D152)</f>
        <v>0.27218973667071922</v>
      </c>
      <c r="J152" s="6">
        <f>(SUM('30m Buffer by County'!$F152,'30m Buffer by County'!$N152,'30m Buffer by County'!$O152))</f>
        <v>26763.113623896061</v>
      </c>
      <c r="K152" s="13">
        <f>(SUM('30m Buffer by County'!F152,'30m Buffer by County'!N152,'30m Buffer by County'!O152)/'30m Buffer by County'!D152)</f>
        <v>0.64191801521277081</v>
      </c>
      <c r="L152" s="6">
        <f>(SUM('30m Buffer by County'!$K152,'30m Buffer by County'!$G152,'30m Buffer by County'!$H152))</f>
        <v>1999.7469643130721</v>
      </c>
      <c r="M152" s="13">
        <f>(SUM('30m Buffer by County'!K152,'30m Buffer by County'!G152,'30m Buffer by County'!H152)/'30m Buffer by County'!D152)</f>
        <v>4.7964284735295272E-2</v>
      </c>
      <c r="N152" s="6">
        <f>(SUM('30m Buffer by County'!$E152,'30m Buffer by County'!$I152,'30m Buffer by County'!$J152,'30m Buffer by County'!$M152))</f>
        <v>12339.537320292771</v>
      </c>
      <c r="O152" s="13">
        <f>(SUM('30m Buffer by County'!E151,'30m Buffer by County'!I152,'30m Buffer by County'!J152,'30m Buffer by County'!M152)/'30m Buffer by County'!D152)</f>
        <v>0.36496561309302877</v>
      </c>
      <c r="P152" s="13"/>
    </row>
    <row r="153" spans="1:16" x14ac:dyDescent="0.25">
      <c r="A153" s="1" t="s">
        <v>174</v>
      </c>
      <c r="B153" s="1" t="s">
        <v>289</v>
      </c>
      <c r="C153" s="1" t="s">
        <v>344</v>
      </c>
      <c r="D153" s="6">
        <f>(SUM('10m Buffer by County'!F153,'10m Buffer by County'!F153,'10m Buffer by County'!O153))</f>
        <v>13613.810460455761</v>
      </c>
      <c r="E153" s="13">
        <f>(SUM('10m Buffer by County'!F153,'10m Buffer by County'!N153,'10m Buffer by County'!O153)/'10m Buffer by County'!D153)</f>
        <v>0.92002215244830665</v>
      </c>
      <c r="F153" s="6">
        <f>(SUM('10m Buffer by County'!K153,'10m Buffer by County'!G153,'10m Buffer by County'!H153))</f>
        <v>194.52884458567877</v>
      </c>
      <c r="G153" s="13">
        <f>(SUM('10m Buffer by County'!K153,'10m Buffer by County'!G153,'10m Buffer by County'!H153)/'10m Buffer by County'!D153)</f>
        <v>1.6258105266383993E-2</v>
      </c>
      <c r="H153" s="6">
        <f>(SUM('10m Buffer by County'!$E153,'10m Buffer by County'!$I153,'10m Buffer by County'!$J153,'10m Buffer by County'!$M153))</f>
        <v>669.8939424640339</v>
      </c>
      <c r="I153" s="13">
        <f>(SUM('10m Buffer by County'!E153,'10m Buffer by County'!I153,'10m Buffer by County'!J153,'10m Buffer by County'!M153)/'10m Buffer by County'!D153)</f>
        <v>5.5987615909044768E-2</v>
      </c>
      <c r="J153" s="6">
        <f>(SUM('30m Buffer by County'!$F153,'30m Buffer by County'!$N153,'30m Buffer by County'!$O153))</f>
        <v>24896.557825079199</v>
      </c>
      <c r="K153" s="13">
        <f>(SUM('30m Buffer by County'!F153,'30m Buffer by County'!N153,'30m Buffer by County'!O153)/'30m Buffer by County'!D153)</f>
        <v>0.89349973384225145</v>
      </c>
      <c r="L153" s="6">
        <f>(SUM('30m Buffer by County'!$K153,'30m Buffer by County'!$G153,'30m Buffer by County'!$H153))</f>
        <v>548.59743109472527</v>
      </c>
      <c r="M153" s="13">
        <f>(SUM('30m Buffer by County'!K153,'30m Buffer by County'!G153,'30m Buffer by County'!H153)/'30m Buffer by County'!D153)</f>
        <v>1.9688330495869287E-2</v>
      </c>
      <c r="N153" s="6">
        <f>(SUM('30m Buffer by County'!$E153,'30m Buffer by County'!$I153,'30m Buffer by County'!$J153,'30m Buffer by County'!$M153))</f>
        <v>2165.270851969181</v>
      </c>
      <c r="O153" s="13">
        <f>(SUM('30m Buffer by County'!E152,'30m Buffer by County'!I153,'30m Buffer by County'!J153,'30m Buffer by County'!M153)/'30m Buffer by County'!D153)</f>
        <v>0.14909935809535252</v>
      </c>
      <c r="P153" s="13"/>
    </row>
    <row r="154" spans="1:16" x14ac:dyDescent="0.25">
      <c r="A154" s="1" t="s">
        <v>65</v>
      </c>
      <c r="B154" s="1" t="s">
        <v>289</v>
      </c>
      <c r="C154" s="1" t="s">
        <v>345</v>
      </c>
      <c r="D154" s="6">
        <f>(SUM('10m Buffer by County'!F154,'10m Buffer by County'!F154,'10m Buffer by County'!O154))</f>
        <v>9926.4392640219812</v>
      </c>
      <c r="E154" s="13">
        <f>(SUM('10m Buffer by County'!F154,'10m Buffer by County'!N154,'10m Buffer by County'!O154)/'10m Buffer by County'!D154)</f>
        <v>0.7691131051719784</v>
      </c>
      <c r="F154" s="6">
        <f>(SUM('10m Buffer by County'!K154,'10m Buffer by County'!G154,'10m Buffer by County'!H154))</f>
        <v>324.66257789990266</v>
      </c>
      <c r="G154" s="13">
        <f>(SUM('10m Buffer by County'!K154,'10m Buffer by County'!G154,'10m Buffer by County'!H154)/'10m Buffer by County'!D154)</f>
        <v>3.4771608398344978E-2</v>
      </c>
      <c r="H154" s="6">
        <f>(SUM('10m Buffer by County'!$E154,'10m Buffer by County'!$I154,'10m Buffer by County'!$J154,'10m Buffer by County'!$M154))</f>
        <v>931.94872073657098</v>
      </c>
      <c r="I154" s="13">
        <f>(SUM('10m Buffer by County'!E154,'10m Buffer by County'!I154,'10m Buffer by County'!J154,'10m Buffer by County'!M154)/'10m Buffer by County'!D154)</f>
        <v>9.9812415013785682E-2</v>
      </c>
      <c r="J154" s="6">
        <f>(SUM('30m Buffer by County'!$F154,'30m Buffer by County'!$N154,'30m Buffer by County'!$O154))</f>
        <v>15981.795515535499</v>
      </c>
      <c r="K154" s="13">
        <f>(SUM('30m Buffer by County'!F154,'30m Buffer by County'!N154,'30m Buffer by County'!O154)/'30m Buffer by County'!D154)</f>
        <v>0.75647436412075431</v>
      </c>
      <c r="L154" s="6">
        <f>(SUM('30m Buffer by County'!$K154,'30m Buffer by County'!$G154,'30m Buffer by County'!$H154))</f>
        <v>847.18794324488613</v>
      </c>
      <c r="M154" s="13">
        <f>(SUM('30m Buffer by County'!K154,'30m Buffer by County'!G154,'30m Buffer by County'!H154)/'30m Buffer by County'!D154)</f>
        <v>4.0100372954588591E-2</v>
      </c>
      <c r="N154" s="6">
        <f>(SUM('30m Buffer by County'!$E154,'30m Buffer by County'!$I154,'30m Buffer by County'!$J154,'30m Buffer by County'!$M154))</f>
        <v>2550.6424734238399</v>
      </c>
      <c r="O154" s="13">
        <f>(SUM('30m Buffer by County'!E153,'30m Buffer by County'!I154,'30m Buffer by County'!J154,'30m Buffer by County'!M154)/'30m Buffer by County'!D154)</f>
        <v>0.11431922968380923</v>
      </c>
      <c r="P154" s="13"/>
    </row>
    <row r="155" spans="1:16" x14ac:dyDescent="0.25">
      <c r="A155" s="1" t="s">
        <v>121</v>
      </c>
      <c r="B155" s="1" t="s">
        <v>289</v>
      </c>
      <c r="C155" s="1" t="s">
        <v>346</v>
      </c>
      <c r="D155" s="6">
        <f>(SUM('10m Buffer by County'!F155,'10m Buffer by County'!F155,'10m Buffer by County'!O155))</f>
        <v>2894.151020791428</v>
      </c>
      <c r="E155" s="13">
        <f>(SUM('10m Buffer by County'!F155,'10m Buffer by County'!N155,'10m Buffer by County'!O155)/'10m Buffer by County'!D155)</f>
        <v>0.64543718191309396</v>
      </c>
      <c r="F155" s="6">
        <f>(SUM('10m Buffer by County'!K155,'10m Buffer by County'!G155,'10m Buffer by County'!H155))</f>
        <v>37.411227470186759</v>
      </c>
      <c r="G155" s="13">
        <f>(SUM('10m Buffer by County'!K155,'10m Buffer by County'!G155,'10m Buffer by County'!H155)/'10m Buffer by County'!D155)</f>
        <v>9.6117201047907184E-3</v>
      </c>
      <c r="H155" s="6">
        <f>(SUM('10m Buffer by County'!$E155,'10m Buffer by County'!$I155,'10m Buffer by County'!$J155,'10m Buffer by County'!$M155))</f>
        <v>165.4176324360121</v>
      </c>
      <c r="I155" s="13">
        <f>(SUM('10m Buffer by County'!E155,'10m Buffer by County'!I155,'10m Buffer by County'!J155,'10m Buffer by County'!M155)/'10m Buffer by County'!D155)</f>
        <v>4.2499219910363491E-2</v>
      </c>
      <c r="J155" s="6">
        <f>(SUM('30m Buffer by County'!$F155,'30m Buffer by County'!$N155,'30m Buffer by County'!$O155))</f>
        <v>6119.0713293763565</v>
      </c>
      <c r="K155" s="13">
        <f>(SUM('30m Buffer by County'!F155,'30m Buffer by County'!N155,'30m Buffer by County'!O155)/'30m Buffer by County'!D155)</f>
        <v>0.69595755110089086</v>
      </c>
      <c r="L155" s="6">
        <f>(SUM('30m Buffer by County'!$K155,'30m Buffer by County'!$G155,'30m Buffer by County'!$H155))</f>
        <v>84.905581117211867</v>
      </c>
      <c r="M155" s="13">
        <f>(SUM('30m Buffer by County'!K155,'30m Buffer by County'!G155,'30m Buffer by County'!H155)/'30m Buffer by County'!D155)</f>
        <v>9.6568052778615368E-3</v>
      </c>
      <c r="N155" s="6">
        <f>(SUM('30m Buffer by County'!$E155,'30m Buffer by County'!$I155,'30m Buffer by County'!$J155,'30m Buffer by County'!$M155))</f>
        <v>421.90488428065214</v>
      </c>
      <c r="O155" s="13">
        <f>(SUM('30m Buffer by County'!E154,'30m Buffer by County'!I155,'30m Buffer by County'!J155,'30m Buffer by County'!M155)/'30m Buffer by County'!D155)</f>
        <v>6.4470791607563638E-2</v>
      </c>
      <c r="P155" s="13"/>
    </row>
    <row r="156" spans="1:16" x14ac:dyDescent="0.25">
      <c r="A156" s="1" t="s">
        <v>163</v>
      </c>
      <c r="B156" s="1" t="s">
        <v>289</v>
      </c>
      <c r="C156" s="1" t="s">
        <v>347</v>
      </c>
      <c r="D156" s="6">
        <f>(SUM('10m Buffer by County'!F156,'10m Buffer by County'!F156,'10m Buffer by County'!O156))</f>
        <v>10229.79495213573</v>
      </c>
      <c r="E156" s="13">
        <f>(SUM('10m Buffer by County'!F156,'10m Buffer by County'!N156,'10m Buffer by County'!O156)/'10m Buffer by County'!D156)</f>
        <v>0.71521979044748496</v>
      </c>
      <c r="F156" s="6">
        <f>(SUM('10m Buffer by County'!K156,'10m Buffer by County'!G156,'10m Buffer by County'!H156))</f>
        <v>402.28473433723923</v>
      </c>
      <c r="G156" s="13">
        <f>(SUM('10m Buffer by County'!K156,'10m Buffer by County'!G156,'10m Buffer by County'!H156)/'10m Buffer by County'!D156)</f>
        <v>5.5491839155711715E-2</v>
      </c>
      <c r="H156" s="6">
        <f>(SUM('10m Buffer by County'!$E156,'10m Buffer by County'!$I156,'10m Buffer by County'!$J156,'10m Buffer by County'!$M156))</f>
        <v>1547.3552334402473</v>
      </c>
      <c r="I156" s="13">
        <f>(SUM('10m Buffer by County'!E156,'10m Buffer by County'!I156,'10m Buffer by County'!J156,'10m Buffer by County'!M156)/'10m Buffer by County'!D156)</f>
        <v>0.21344480762432558</v>
      </c>
      <c r="J156" s="6">
        <f>(SUM('30m Buffer by County'!$F156,'30m Buffer by County'!$N156,'30m Buffer by County'!$O156))</f>
        <v>11587.925947524747</v>
      </c>
      <c r="K156" s="13">
        <f>(SUM('30m Buffer by County'!F156,'30m Buffer by County'!N156,'30m Buffer by County'!O156)/'30m Buffer by County'!D156)</f>
        <v>0.69016703556990555</v>
      </c>
      <c r="L156" s="6">
        <f>(SUM('30m Buffer by County'!$K156,'30m Buffer by County'!$G156,'30m Buffer by County'!$H156))</f>
        <v>892.13118318894158</v>
      </c>
      <c r="M156" s="13">
        <f>(SUM('30m Buffer by County'!K156,'30m Buffer by County'!G156,'30m Buffer by County'!H156)/'30m Buffer by County'!D156)</f>
        <v>5.3134576181210896E-2</v>
      </c>
      <c r="N156" s="6">
        <f>(SUM('30m Buffer by County'!$E156,'30m Buffer by County'!$I156,'30m Buffer by County'!$J156,'30m Buffer by County'!$M156))</f>
        <v>4045.5837365265907</v>
      </c>
      <c r="O156" s="13">
        <f>(SUM('30m Buffer by County'!E155,'30m Buffer by County'!I156,'30m Buffer by County'!J156,'30m Buffer by County'!M156)/'30m Buffer by County'!D156)</f>
        <v>0.24255615469166694</v>
      </c>
      <c r="P156" s="13"/>
    </row>
    <row r="157" spans="1:16" x14ac:dyDescent="0.25">
      <c r="A157" s="1" t="s">
        <v>55</v>
      </c>
      <c r="B157" s="1" t="s">
        <v>289</v>
      </c>
      <c r="C157" s="1" t="s">
        <v>348</v>
      </c>
      <c r="D157" s="6">
        <f>(SUM('10m Buffer by County'!F157,'10m Buffer by County'!F157,'10m Buffer by County'!O157))</f>
        <v>7383.2522004714765</v>
      </c>
      <c r="E157" s="13">
        <f>(SUM('10m Buffer by County'!F157,'10m Buffer by County'!N157,'10m Buffer by County'!O157)/'10m Buffer by County'!D157)</f>
        <v>0.72319867459257781</v>
      </c>
      <c r="F157" s="6">
        <f>(SUM('10m Buffer by County'!K157,'10m Buffer by County'!G157,'10m Buffer by County'!H157))</f>
        <v>85.521120078282905</v>
      </c>
      <c r="G157" s="13">
        <f>(SUM('10m Buffer by County'!K157,'10m Buffer by County'!G157,'10m Buffer by County'!H157)/'10m Buffer by County'!D157)</f>
        <v>1.1083448640478402E-2</v>
      </c>
      <c r="H157" s="6">
        <f>(SUM('10m Buffer by County'!$E157,'10m Buffer by County'!$I157,'10m Buffer by County'!$J157,'10m Buffer by County'!$M157))</f>
        <v>581.78513711865492</v>
      </c>
      <c r="I157" s="13">
        <f>(SUM('10m Buffer by County'!E157,'10m Buffer by County'!I157,'10m Buffer by County'!J157,'10m Buffer by County'!M157)/'10m Buffer by County'!D157)</f>
        <v>7.53987515732472E-2</v>
      </c>
      <c r="J157" s="6">
        <f>(SUM('30m Buffer by County'!$F157,'30m Buffer by County'!$N157,'30m Buffer by County'!$O157))</f>
        <v>13183.88602521461</v>
      </c>
      <c r="K157" s="13">
        <f>(SUM('30m Buffer by County'!F157,'30m Buffer by County'!N157,'30m Buffer by County'!O157)/'30m Buffer by County'!D157)</f>
        <v>0.74413027810389065</v>
      </c>
      <c r="L157" s="6">
        <f>(SUM('30m Buffer by County'!$K157,'30m Buffer by County'!$G157,'30m Buffer by County'!$H157))</f>
        <v>212.0093109225424</v>
      </c>
      <c r="M157" s="13">
        <f>(SUM('30m Buffer by County'!K157,'30m Buffer by County'!G157,'30m Buffer by County'!H157)/'30m Buffer by County'!D157)</f>
        <v>1.1966316091907932E-2</v>
      </c>
      <c r="N157" s="6">
        <f>(SUM('30m Buffer by County'!$E157,'30m Buffer by County'!$I157,'30m Buffer by County'!$J157,'30m Buffer by County'!$M157))</f>
        <v>1700.9446830382074</v>
      </c>
      <c r="O157" s="13">
        <f>(SUM('30m Buffer by County'!E156,'30m Buffer by County'!I157,'30m Buffer by County'!J157,'30m Buffer by County'!M157)/'30m Buffer by County'!D157)</f>
        <v>6.7940209703283558E-2</v>
      </c>
      <c r="P157" s="13"/>
    </row>
    <row r="158" spans="1:16" x14ac:dyDescent="0.25">
      <c r="A158" s="1" t="s">
        <v>175</v>
      </c>
      <c r="B158" s="1" t="s">
        <v>289</v>
      </c>
      <c r="C158" s="1" t="s">
        <v>288</v>
      </c>
      <c r="D158" s="6">
        <f>(SUM('10m Buffer by County'!F158,'10m Buffer by County'!F158,'10m Buffer by County'!O158))</f>
        <v>2423.6104041157837</v>
      </c>
      <c r="E158" s="13">
        <f>(SUM('10m Buffer by County'!F158,'10m Buffer by County'!N158,'10m Buffer by County'!O158)/'10m Buffer by County'!D158)</f>
        <v>0.4625746809916127</v>
      </c>
      <c r="F158" s="6">
        <f>(SUM('10m Buffer by County'!K158,'10m Buffer by County'!G158,'10m Buffer by County'!H158))</f>
        <v>176.01597287773731</v>
      </c>
      <c r="G158" s="13">
        <f>(SUM('10m Buffer by County'!K158,'10m Buffer by County'!G158,'10m Buffer by County'!H158)/'10m Buffer by County'!D158)</f>
        <v>5.0099987283553124E-2</v>
      </c>
      <c r="H158" s="6">
        <f>(SUM('10m Buffer by County'!$E158,'10m Buffer by County'!$I158,'10m Buffer by County'!$J158,'10m Buffer by County'!$M158))</f>
        <v>353.71201375881549</v>
      </c>
      <c r="I158" s="13">
        <f>(SUM('10m Buffer by County'!E158,'10m Buffer by County'!I158,'10m Buffer by County'!J158,'10m Buffer by County'!M158)/'10m Buffer by County'!D158)</f>
        <v>0.10067817767689645</v>
      </c>
      <c r="J158" s="6">
        <f>(SUM('30m Buffer by County'!$F158,'30m Buffer by County'!$N158,'30m Buffer by County'!$O158))</f>
        <v>4186.7961827194413</v>
      </c>
      <c r="K158" s="13">
        <f>(SUM('30m Buffer by County'!F158,'30m Buffer by County'!N158,'30m Buffer by County'!O158)/'30m Buffer by County'!D158)</f>
        <v>0.51632849778697998</v>
      </c>
      <c r="L158" s="6">
        <f>(SUM('30m Buffer by County'!$K158,'30m Buffer by County'!$G158,'30m Buffer by County'!$H158))</f>
        <v>471.44502157228078</v>
      </c>
      <c r="M158" s="13">
        <f>(SUM('30m Buffer by County'!K158,'30m Buffer by County'!G158,'30m Buffer by County'!H158)/'30m Buffer by County'!D158)</f>
        <v>5.8140040535591027E-2</v>
      </c>
      <c r="N158" s="6">
        <f>(SUM('30m Buffer by County'!$E158,'30m Buffer by County'!$I158,'30m Buffer by County'!$J158,'30m Buffer by County'!$M158))</f>
        <v>850.18705860840259</v>
      </c>
      <c r="O158" s="13">
        <f>(SUM('30m Buffer by County'!E157,'30m Buffer by County'!I158,'30m Buffer by County'!J158,'30m Buffer by County'!M158)/'30m Buffer by County'!D158)</f>
        <v>0.17953581326994056</v>
      </c>
      <c r="P158" s="13"/>
    </row>
    <row r="159" spans="1:16" x14ac:dyDescent="0.25">
      <c r="A159" s="1" t="s">
        <v>1</v>
      </c>
      <c r="B159" s="1" t="s">
        <v>289</v>
      </c>
      <c r="C159" s="1" t="s">
        <v>349</v>
      </c>
      <c r="D159" s="6">
        <f>(SUM('10m Buffer by County'!F159,'10m Buffer by County'!F159,'10m Buffer by County'!O159))</f>
        <v>212.53169123715671</v>
      </c>
      <c r="E159" s="13">
        <f>(SUM('10m Buffer by County'!F159,'10m Buffer by County'!N159,'10m Buffer by County'!O159)/'10m Buffer by County'!D159)</f>
        <v>0.17431045885286223</v>
      </c>
      <c r="F159" s="6">
        <f>(SUM('10m Buffer by County'!K159,'10m Buffer by County'!G159,'10m Buffer by County'!H159))</f>
        <v>313.35455142999757</v>
      </c>
      <c r="G159" s="13">
        <f>(SUM('10m Buffer by County'!K159,'10m Buffer by County'!G159,'10m Buffer by County'!H159)/'10m Buffer by County'!D159)</f>
        <v>0.4762379030092585</v>
      </c>
      <c r="H159" s="6">
        <f>(SUM('10m Buffer by County'!$E159,'10m Buffer by County'!$I159,'10m Buffer by County'!$J159,'10m Buffer by County'!$M159))</f>
        <v>107.35236702035652</v>
      </c>
      <c r="I159" s="13">
        <f>(SUM('10m Buffer by County'!E159,'10m Buffer by County'!I159,'10m Buffer by County'!J159,'10m Buffer by County'!M159)/'10m Buffer by County'!D159)</f>
        <v>0.16315469464076413</v>
      </c>
      <c r="J159" s="6">
        <f>(SUM('30m Buffer by County'!$F159,'30m Buffer by County'!$N159,'30m Buffer by County'!$O159))</f>
        <v>225.833362162269</v>
      </c>
      <c r="K159" s="13">
        <f>(SUM('30m Buffer by County'!F159,'30m Buffer by County'!N159,'30m Buffer by County'!O159)/'30m Buffer by County'!D159)</f>
        <v>0.15463046605067099</v>
      </c>
      <c r="L159" s="6">
        <f>(SUM('30m Buffer by County'!$K159,'30m Buffer by County'!$G159,'30m Buffer by County'!$H159))</f>
        <v>723.72852038370479</v>
      </c>
      <c r="M159" s="13">
        <f>(SUM('30m Buffer by County'!K159,'30m Buffer by County'!G159,'30m Buffer by County'!H159)/'30m Buffer by County'!D159)</f>
        <v>0.49554449054645572</v>
      </c>
      <c r="N159" s="6">
        <f>(SUM('30m Buffer by County'!$E159,'30m Buffer by County'!$I159,'30m Buffer by County'!$J159,'30m Buffer by County'!$M159))</f>
        <v>244.99191966116939</v>
      </c>
      <c r="O159" s="13">
        <f>(SUM('30m Buffer by County'!E158,'30m Buffer by County'!I159,'30m Buffer by County'!J159,'30m Buffer by County'!M159)/'30m Buffer by County'!D159)</f>
        <v>0.16934167557339927</v>
      </c>
      <c r="P159" s="13"/>
    </row>
    <row r="160" spans="1:16" x14ac:dyDescent="0.25">
      <c r="A160" s="1" t="s">
        <v>2</v>
      </c>
      <c r="B160" s="1" t="s">
        <v>289</v>
      </c>
      <c r="C160" s="1" t="s">
        <v>350</v>
      </c>
      <c r="D160" s="6">
        <f>(SUM('10m Buffer by County'!F160,'10m Buffer by County'!F160,'10m Buffer by County'!O160))</f>
        <v>247.53809126087879</v>
      </c>
      <c r="E160" s="13">
        <f>(SUM('10m Buffer by County'!F160,'10m Buffer by County'!N160,'10m Buffer by County'!O160)/'10m Buffer by County'!D160)</f>
        <v>0.42826890961879216</v>
      </c>
      <c r="F160" s="6">
        <f>(SUM('10m Buffer by County'!K160,'10m Buffer by County'!G160,'10m Buffer by County'!H160))</f>
        <v>63.925117251399854</v>
      </c>
      <c r="G160" s="13">
        <f>(SUM('10m Buffer by County'!K160,'10m Buffer by County'!G160,'10m Buffer by County'!H160)/'10m Buffer by County'!D160)</f>
        <v>0.21974452498942459</v>
      </c>
      <c r="H160" s="6">
        <f>(SUM('10m Buffer by County'!$E160,'10m Buffer by County'!$I160,'10m Buffer by County'!$J160,'10m Buffer by County'!$M160))</f>
        <v>79.218702895578303</v>
      </c>
      <c r="I160" s="13">
        <f>(SUM('10m Buffer by County'!E160,'10m Buffer by County'!I160,'10m Buffer by County'!J160,'10m Buffer by County'!M160)/'10m Buffer by County'!D160)</f>
        <v>0.27231668844042684</v>
      </c>
      <c r="J160" s="6">
        <f>(SUM('30m Buffer by County'!$F160,'30m Buffer by County'!$N160,'30m Buffer by County'!$O160))</f>
        <v>291.07110203960599</v>
      </c>
      <c r="K160" s="13">
        <f>(SUM('30m Buffer by County'!F160,'30m Buffer by County'!N160,'30m Buffer by County'!O160)/'30m Buffer by County'!D160)</f>
        <v>0.43768251107746331</v>
      </c>
      <c r="L160" s="6">
        <f>(SUM('30m Buffer by County'!$K160,'30m Buffer by County'!$G160,'30m Buffer by County'!$H160))</f>
        <v>140.20104476062923</v>
      </c>
      <c r="M160" s="13">
        <f>(SUM('30m Buffer by County'!K160,'30m Buffer by County'!G160,'30m Buffer by County'!H160)/'30m Buffer by County'!D160)</f>
        <v>0.21081977872941268</v>
      </c>
      <c r="N160" s="6">
        <f>(SUM('30m Buffer by County'!$E160,'30m Buffer by County'!$I160,'30m Buffer by County'!$J160,'30m Buffer by County'!$M160))</f>
        <v>179.65014851020297</v>
      </c>
      <c r="O160" s="13">
        <f>(SUM('30m Buffer by County'!E159,'30m Buffer by County'!I160,'30m Buffer by County'!J160,'30m Buffer by County'!M160)/'30m Buffer by County'!D160)</f>
        <v>0.27014853554541995</v>
      </c>
      <c r="P160" s="13"/>
    </row>
    <row r="161" spans="1:16" x14ac:dyDescent="0.25">
      <c r="A161" s="1" t="s">
        <v>0</v>
      </c>
      <c r="B161" s="1" t="s">
        <v>289</v>
      </c>
      <c r="C161" s="1" t="s">
        <v>351</v>
      </c>
      <c r="D161" s="6">
        <f>(SUM('10m Buffer by County'!F161,'10m Buffer by County'!F161,'10m Buffer by County'!O161))</f>
        <v>257.90439995453266</v>
      </c>
      <c r="E161" s="13">
        <f>(SUM('10m Buffer by County'!F161,'10m Buffer by County'!N161,'10m Buffer by County'!O161)/'10m Buffer by County'!D161)</f>
        <v>0.36333825227935795</v>
      </c>
      <c r="F161" s="6">
        <f>(SUM('10m Buffer by County'!K161,'10m Buffer by County'!G161,'10m Buffer by County'!H161))</f>
        <v>101.42703231641322</v>
      </c>
      <c r="G161" s="13">
        <f>(SUM('10m Buffer by County'!K161,'10m Buffer by County'!G161,'10m Buffer by County'!H161)/'10m Buffer by County'!D161)</f>
        <v>0.26754004030754713</v>
      </c>
      <c r="H161" s="6">
        <f>(SUM('10m Buffer by County'!$E161,'10m Buffer by County'!$I161,'10m Buffer by County'!$J161,'10m Buffer by County'!$M161))</f>
        <v>74.851119139283298</v>
      </c>
      <c r="I161" s="13">
        <f>(SUM('10m Buffer by County'!E161,'10m Buffer by County'!I161,'10m Buffer by County'!J161,'10m Buffer by County'!M161)/'10m Buffer by County'!D161)</f>
        <v>0.19743919322332629</v>
      </c>
      <c r="J161" s="6">
        <f>(SUM('30m Buffer by County'!$F161,'30m Buffer by County'!$N161,'30m Buffer by County'!$O161))</f>
        <v>288.22445056167004</v>
      </c>
      <c r="K161" s="13">
        <f>(SUM('30m Buffer by County'!F161,'30m Buffer by County'!N161,'30m Buffer by County'!O161)/'30m Buffer by County'!D161)</f>
        <v>0.33605919507990745</v>
      </c>
      <c r="L161" s="6">
        <f>(SUM('30m Buffer by County'!$K161,'30m Buffer by County'!$G161,'30m Buffer by County'!$H161))</f>
        <v>259.48167221005917</v>
      </c>
      <c r="M161" s="13">
        <f>(SUM('30m Buffer by County'!K161,'30m Buffer by County'!G161,'30m Buffer by County'!H161)/'30m Buffer by County'!D161)</f>
        <v>0.30254616404323004</v>
      </c>
      <c r="N161" s="6">
        <f>(SUM('30m Buffer by County'!$E161,'30m Buffer by County'!$I161,'30m Buffer by County'!$J161,'30m Buffer by County'!$M161))</f>
        <v>162.50871045699628</v>
      </c>
      <c r="O161" s="13">
        <f>(SUM('30m Buffer by County'!E160,'30m Buffer by County'!I161,'30m Buffer by County'!J161,'30m Buffer by County'!M161)/'30m Buffer by County'!D161)</f>
        <v>0.18947922816134127</v>
      </c>
      <c r="P161" s="13"/>
    </row>
    <row r="162" spans="1:16" x14ac:dyDescent="0.25">
      <c r="A162" s="1" t="s">
        <v>186</v>
      </c>
      <c r="B162" s="1" t="s">
        <v>289</v>
      </c>
      <c r="C162" s="1" t="s">
        <v>352</v>
      </c>
      <c r="D162" s="6">
        <f>(SUM('10m Buffer by County'!F162,'10m Buffer by County'!F162,'10m Buffer by County'!O162))</f>
        <v>1089.0218589227202</v>
      </c>
      <c r="E162" s="13">
        <f>(SUM('10m Buffer by County'!F162,'10m Buffer by County'!N162,'10m Buffer by County'!O162)/'10m Buffer by County'!D162)</f>
        <v>0.18081466867749293</v>
      </c>
      <c r="F162" s="6">
        <f>(SUM('10m Buffer by County'!K162,'10m Buffer by County'!G162,'10m Buffer by County'!H162))</f>
        <v>668.5336285416347</v>
      </c>
      <c r="G162" s="13">
        <f>(SUM('10m Buffer by County'!K162,'10m Buffer by County'!G162,'10m Buffer by County'!H162)/'10m Buffer by County'!D162)</f>
        <v>0.20437590404841452</v>
      </c>
      <c r="H162" s="6">
        <f>(SUM('10m Buffer by County'!$E162,'10m Buffer by County'!$I162,'10m Buffer by County'!$J162,'10m Buffer by County'!$M162))</f>
        <v>853.89808394656598</v>
      </c>
      <c r="I162" s="13">
        <f>(SUM('10m Buffer by County'!E162,'10m Buffer by County'!I162,'10m Buffer by County'!J162,'10m Buffer by County'!M162)/'10m Buffer by County'!D162)</f>
        <v>0.2610432526071797</v>
      </c>
      <c r="J162" s="6">
        <f>(SUM('30m Buffer by County'!$F162,'30m Buffer by County'!$N162,'30m Buffer by County'!$O162))</f>
        <v>1353.9932194343269</v>
      </c>
      <c r="K162" s="13">
        <f>(SUM('30m Buffer by County'!F162,'30m Buffer by County'!N162,'30m Buffer by County'!O162)/'30m Buffer by County'!D162)</f>
        <v>0.18371753970721519</v>
      </c>
      <c r="L162" s="6">
        <f>(SUM('30m Buffer by County'!$K162,'30m Buffer by County'!$G162,'30m Buffer by County'!$H162))</f>
        <v>1547.9119613725209</v>
      </c>
      <c r="M162" s="13">
        <f>(SUM('30m Buffer by County'!K162,'30m Buffer by County'!G162,'30m Buffer by County'!H162)/'30m Buffer by County'!D162)</f>
        <v>0.2100295430914621</v>
      </c>
      <c r="N162" s="6">
        <f>(SUM('30m Buffer by County'!$E162,'30m Buffer by County'!$I162,'30m Buffer by County'!$J162,'30m Buffer by County'!$M162))</f>
        <v>2021.8018414276746</v>
      </c>
      <c r="O162" s="13">
        <f>(SUM('30m Buffer by County'!E161,'30m Buffer by County'!I162,'30m Buffer by County'!J162,'30m Buffer by County'!M162)/'30m Buffer by County'!D162)</f>
        <v>0.24853480676958015</v>
      </c>
      <c r="P162" s="13"/>
    </row>
    <row r="163" spans="1:16" x14ac:dyDescent="0.25">
      <c r="A163" s="1" t="s">
        <v>126</v>
      </c>
      <c r="B163" s="1" t="s">
        <v>289</v>
      </c>
      <c r="C163" s="1" t="s">
        <v>353</v>
      </c>
      <c r="D163" s="6">
        <f>(SUM('10m Buffer by County'!F163,'10m Buffer by County'!F163,'10m Buffer by County'!O163))</f>
        <v>210.045319086897</v>
      </c>
      <c r="E163" s="13">
        <f>(SUM('10m Buffer by County'!F163,'10m Buffer by County'!N163,'10m Buffer by County'!O163)/'10m Buffer by County'!D163)</f>
        <v>0.32153462831431601</v>
      </c>
      <c r="F163" s="6">
        <f>(SUM('10m Buffer by County'!K163,'10m Buffer by County'!G163,'10m Buffer by County'!H163))</f>
        <v>34.043925413777593</v>
      </c>
      <c r="G163" s="13">
        <f>(SUM('10m Buffer by County'!K163,'10m Buffer by County'!G163,'10m Buffer by County'!H163)/'10m Buffer by County'!D163)</f>
        <v>9.8584040907393061E-2</v>
      </c>
      <c r="H163" s="6">
        <f>(SUM('10m Buffer by County'!$E163,'10m Buffer by County'!$I163,'10m Buffer by County'!$J163,'10m Buffer by County'!$M163))</f>
        <v>70.576446924282038</v>
      </c>
      <c r="I163" s="13">
        <f>(SUM('10m Buffer by County'!E163,'10m Buffer by County'!I163,'10m Buffer by County'!J163,'10m Buffer by County'!M163)/'10m Buffer by County'!D163)</f>
        <v>0.20437453219968832</v>
      </c>
      <c r="J163" s="6">
        <f>(SUM('30m Buffer by County'!$F163,'30m Buffer by County'!$N163,'30m Buffer by County'!$O163))</f>
        <v>225.58798673539482</v>
      </c>
      <c r="K163" s="13">
        <f>(SUM('30m Buffer by County'!F163,'30m Buffer by County'!N163,'30m Buffer by County'!O163)/'30m Buffer by County'!D163)</f>
        <v>0.30757804145544859</v>
      </c>
      <c r="L163" s="6">
        <f>(SUM('30m Buffer by County'!$K163,'30m Buffer by County'!$G163,'30m Buffer by County'!$H163))</f>
        <v>89.281566449049379</v>
      </c>
      <c r="M163" s="13">
        <f>(SUM('30m Buffer by County'!K163,'30m Buffer by County'!G163,'30m Buffer by County'!H163)/'30m Buffer by County'!D163)</f>
        <v>0.12173099172467791</v>
      </c>
      <c r="N163" s="6">
        <f>(SUM('30m Buffer by County'!$E163,'30m Buffer by County'!$I163,'30m Buffer by County'!$J163,'30m Buffer by County'!$M163))</f>
        <v>168.26601365008918</v>
      </c>
      <c r="O163" s="13">
        <f>(SUM('30m Buffer by County'!E162,'30m Buffer by County'!I163,'30m Buffer by County'!J163,'30m Buffer by County'!M163)/'30m Buffer by County'!D163)</f>
        <v>0.48862404324379677</v>
      </c>
      <c r="P163" s="13"/>
    </row>
    <row r="164" spans="1:16" x14ac:dyDescent="0.25">
      <c r="A164" s="1" t="s">
        <v>150</v>
      </c>
      <c r="B164" s="1" t="s">
        <v>289</v>
      </c>
      <c r="C164" s="1" t="s">
        <v>354</v>
      </c>
      <c r="D164" s="6">
        <f>(SUM('10m Buffer by County'!F164,'10m Buffer by County'!F164,'10m Buffer by County'!O164))</f>
        <v>200.86338543957538</v>
      </c>
      <c r="E164" s="13">
        <f>(SUM('10m Buffer by County'!F164,'10m Buffer by County'!N164,'10m Buffer by County'!O164)/'10m Buffer by County'!D164)</f>
        <v>0.42860432202427179</v>
      </c>
      <c r="F164" s="6">
        <f>(SUM('10m Buffer by County'!K164,'10m Buffer by County'!G164,'10m Buffer by County'!H164))</f>
        <v>68.646555601132732</v>
      </c>
      <c r="G164" s="13">
        <f>(SUM('10m Buffer by County'!K164,'10m Buffer by County'!G164,'10m Buffer by County'!H164)/'10m Buffer by County'!D164)</f>
        <v>0.28429021849585695</v>
      </c>
      <c r="H164" s="6">
        <f>(SUM('10m Buffer by County'!$E164,'10m Buffer by County'!$I164,'10m Buffer by County'!$J164,'10m Buffer by County'!$M164))</f>
        <v>44.802142895973667</v>
      </c>
      <c r="I164" s="13">
        <f>(SUM('10m Buffer by County'!E164,'10m Buffer by County'!I164,'10m Buffer by County'!J164,'10m Buffer by County'!M164)/'10m Buffer by County'!D164)</f>
        <v>0.18554188016344975</v>
      </c>
      <c r="J164" s="6">
        <f>(SUM('30m Buffer by County'!$F164,'30m Buffer by County'!$N164,'30m Buffer by County'!$O164))</f>
        <v>231.21778366437186</v>
      </c>
      <c r="K164" s="13">
        <f>(SUM('30m Buffer by County'!F164,'30m Buffer by County'!N164,'30m Buffer by County'!O164)/'30m Buffer by County'!D164)</f>
        <v>0.41794139388836649</v>
      </c>
      <c r="L164" s="6">
        <f>(SUM('30m Buffer by County'!$K164,'30m Buffer by County'!$G164,'30m Buffer by County'!$H164))</f>
        <v>155.38368018661382</v>
      </c>
      <c r="M164" s="13">
        <f>(SUM('30m Buffer by County'!K164,'30m Buffer by County'!G164,'30m Buffer by County'!H164)/'30m Buffer by County'!D164)</f>
        <v>0.28086625023170431</v>
      </c>
      <c r="N164" s="6">
        <f>(SUM('30m Buffer by County'!$E164,'30m Buffer by County'!$I164,'30m Buffer by County'!$J164,'30m Buffer by County'!$M164))</f>
        <v>116.36626915682777</v>
      </c>
      <c r="O164" s="13">
        <f>(SUM('30m Buffer by County'!E163,'30m Buffer by County'!I164,'30m Buffer by County'!J164,'30m Buffer by County'!M164)/'30m Buffer by County'!D164)</f>
        <v>0.18427314083824473</v>
      </c>
      <c r="P164" s="13"/>
    </row>
    <row r="165" spans="1:16" x14ac:dyDescent="0.25">
      <c r="A165" s="1" t="s">
        <v>3</v>
      </c>
      <c r="B165" s="1" t="s">
        <v>289</v>
      </c>
      <c r="C165" s="1" t="s">
        <v>309</v>
      </c>
      <c r="D165" s="6">
        <f>(SUM('10m Buffer by County'!F165,'10m Buffer by County'!F165,'10m Buffer by County'!O165))</f>
        <v>155.12496108093683</v>
      </c>
      <c r="E165" s="13">
        <f>(SUM('10m Buffer by County'!F165,'10m Buffer by County'!N165,'10m Buffer by County'!O165)/'10m Buffer by County'!D165)</f>
        <v>0.39792805297706829</v>
      </c>
      <c r="F165" s="6">
        <f>(SUM('10m Buffer by County'!K165,'10m Buffer by County'!G165,'10m Buffer by County'!H165))</f>
        <v>46.704605546028276</v>
      </c>
      <c r="G165" s="13">
        <f>(SUM('10m Buffer by County'!K165,'10m Buffer by County'!G165,'10m Buffer by County'!H165)/'10m Buffer by County'!D165)</f>
        <v>0.2277346423373143</v>
      </c>
      <c r="H165" s="6">
        <f>(SUM('10m Buffer by County'!$E165,'10m Buffer by County'!$I165,'10m Buffer by County'!$J165,'10m Buffer by County'!$M165))</f>
        <v>40.314960240779271</v>
      </c>
      <c r="I165" s="13">
        <f>(SUM('10m Buffer by County'!E165,'10m Buffer by County'!I165,'10m Buffer by County'!J165,'10m Buffer by County'!M165)/'10m Buffer by County'!D165)</f>
        <v>0.1965783233567566</v>
      </c>
      <c r="J165" s="6">
        <f>(SUM('30m Buffer by County'!$F165,'30m Buffer by County'!$N165,'30m Buffer by County'!$O165))</f>
        <v>147.00879200170007</v>
      </c>
      <c r="K165" s="13">
        <f>(SUM('30m Buffer by County'!F165,'30m Buffer by County'!N165,'30m Buffer by County'!O165)/'30m Buffer by County'!D165)</f>
        <v>0.31695353293834277</v>
      </c>
      <c r="L165" s="6">
        <f>(SUM('30m Buffer by County'!$K165,'30m Buffer by County'!$G165,'30m Buffer by County'!$H165))</f>
        <v>140.18226476824006</v>
      </c>
      <c r="M165" s="13">
        <f>(SUM('30m Buffer by County'!K165,'30m Buffer by County'!G165,'30m Buffer by County'!H165)/'30m Buffer by County'!D165)</f>
        <v>0.30223542053918817</v>
      </c>
      <c r="N165" s="6">
        <f>(SUM('30m Buffer by County'!$E165,'30m Buffer by County'!$I165,'30m Buffer by County'!$J165,'30m Buffer by County'!$M165))</f>
        <v>95.800694859718391</v>
      </c>
      <c r="O165" s="13">
        <f>(SUM('30m Buffer by County'!E164,'30m Buffer by County'!I165,'30m Buffer by County'!J165,'30m Buffer by County'!M165)/'30m Buffer by County'!D165)</f>
        <v>0.2376394973487046</v>
      </c>
      <c r="P165" s="13"/>
    </row>
    <row r="166" spans="1:16" x14ac:dyDescent="0.25">
      <c r="A166" s="1" t="s">
        <v>19</v>
      </c>
      <c r="B166" s="1" t="s">
        <v>289</v>
      </c>
      <c r="C166" s="1" t="s">
        <v>355</v>
      </c>
      <c r="D166" s="6">
        <f>(SUM('10m Buffer by County'!F166,'10m Buffer by County'!F166,'10m Buffer by County'!O166))</f>
        <v>8.5982712522795453</v>
      </c>
      <c r="E166" s="13">
        <f>(SUM('10m Buffer by County'!F166,'10m Buffer by County'!N166,'10m Buffer by County'!O166)/'10m Buffer by County'!D166)</f>
        <v>0.10828661663231789</v>
      </c>
      <c r="F166" s="6">
        <f>(SUM('10m Buffer by County'!K166,'10m Buffer by County'!G166,'10m Buffer by County'!H166))</f>
        <v>28.228058297050062</v>
      </c>
      <c r="G166" s="13">
        <f>(SUM('10m Buffer by County'!K166,'10m Buffer by County'!G166,'10m Buffer by County'!H166)/'10m Buffer by County'!D166)</f>
        <v>0.40175776716443112</v>
      </c>
      <c r="H166" s="6">
        <f>(SUM('10m Buffer by County'!$E166,'10m Buffer by County'!$I166,'10m Buffer by County'!$J166,'10m Buffer by County'!$M166))</f>
        <v>15.758390455810183</v>
      </c>
      <c r="I166" s="13">
        <f>(SUM('10m Buffer by County'!E166,'10m Buffer by County'!I166,'10m Buffer by County'!J166,'10m Buffer by County'!M166)/'10m Buffer by County'!D166)</f>
        <v>0.22428236816746266</v>
      </c>
      <c r="J166" s="6">
        <f>(SUM('30m Buffer by County'!$F166,'30m Buffer by County'!$N166,'30m Buffer by County'!$O166))</f>
        <v>14.065472983992526</v>
      </c>
      <c r="K166" s="13">
        <f>(SUM('30m Buffer by County'!F166,'30m Buffer by County'!N166,'30m Buffer by County'!O166)/'30m Buffer by County'!D166)</f>
        <v>9.0530849451369161E-2</v>
      </c>
      <c r="L166" s="6">
        <f>(SUM('30m Buffer by County'!$K166,'30m Buffer by County'!$G166,'30m Buffer by County'!$H166))</f>
        <v>66.507860415235513</v>
      </c>
      <c r="M166" s="13">
        <f>(SUM('30m Buffer by County'!K166,'30m Buffer by County'!G166,'30m Buffer by County'!H166)/'30m Buffer by County'!D166)</f>
        <v>0.42807043214520313</v>
      </c>
      <c r="N166" s="6">
        <f>(SUM('30m Buffer by County'!$E166,'30m Buffer by County'!$I166,'30m Buffer by County'!$J166,'30m Buffer by County'!$M166))</f>
        <v>33.798549986903424</v>
      </c>
      <c r="O166" s="13">
        <f>(SUM('30m Buffer by County'!E165,'30m Buffer by County'!I166,'30m Buffer by County'!J166,'30m Buffer by County'!M166)/'30m Buffer by County'!D166)</f>
        <v>0.21754060059133484</v>
      </c>
      <c r="P166" s="13"/>
    </row>
    <row r="167" spans="1:16" x14ac:dyDescent="0.25">
      <c r="A167" s="1" t="s">
        <v>146</v>
      </c>
      <c r="B167" s="1" t="s">
        <v>289</v>
      </c>
      <c r="C167" s="1" t="s">
        <v>356</v>
      </c>
      <c r="D167" s="6">
        <f>(SUM('10m Buffer by County'!F167,'10m Buffer by County'!F167,'10m Buffer by County'!O167))</f>
        <v>386.53054466920031</v>
      </c>
      <c r="E167" s="13">
        <f>(SUM('10m Buffer by County'!F167,'10m Buffer by County'!N167,'10m Buffer by County'!O167)/'10m Buffer by County'!D167)</f>
        <v>0.55805737271196276</v>
      </c>
      <c r="F167" s="6">
        <f>(SUM('10m Buffer by County'!K167,'10m Buffer by County'!G167,'10m Buffer by County'!H167))</f>
        <v>60.376934215663496</v>
      </c>
      <c r="G167" s="13">
        <f>(SUM('10m Buffer by County'!K167,'10m Buffer by County'!G167,'10m Buffer by County'!H167)/'10m Buffer by County'!D167)</f>
        <v>0.15139181306840782</v>
      </c>
      <c r="H167" s="6">
        <f>(SUM('10m Buffer by County'!$E167,'10m Buffer by County'!$I167,'10m Buffer by County'!$J167,'10m Buffer by County'!$M167))</f>
        <v>91.925344588149812</v>
      </c>
      <c r="I167" s="13">
        <f>(SUM('10m Buffer by County'!E167,'10m Buffer by County'!I167,'10m Buffer by County'!J167,'10m Buffer by County'!M167)/'10m Buffer by County'!D167)</f>
        <v>0.2304977018943726</v>
      </c>
      <c r="J167" s="6">
        <f>(SUM('30m Buffer by County'!$F167,'30m Buffer by County'!$N167,'30m Buffer by County'!$O167))</f>
        <v>455.33771862629294</v>
      </c>
      <c r="K167" s="13">
        <f>(SUM('30m Buffer by County'!F167,'30m Buffer by County'!N167,'30m Buffer by County'!O167)/'30m Buffer by County'!D167)</f>
        <v>0.50884091652160079</v>
      </c>
      <c r="L167" s="6">
        <f>(SUM('30m Buffer by County'!$K167,'30m Buffer by County'!$G167,'30m Buffer by County'!$H167))</f>
        <v>160.58277281645519</v>
      </c>
      <c r="M167" s="13">
        <f>(SUM('30m Buffer by County'!K167,'30m Buffer by County'!G167,'30m Buffer by County'!H167)/'30m Buffer by County'!D167)</f>
        <v>0.17945160691721082</v>
      </c>
      <c r="N167" s="6">
        <f>(SUM('30m Buffer by County'!$E167,'30m Buffer by County'!$I167,'30m Buffer by County'!$J167,'30m Buffer by County'!$M167))</f>
        <v>220.56137350933807</v>
      </c>
      <c r="O167" s="13">
        <f>(SUM('30m Buffer by County'!E166,'30m Buffer by County'!I167,'30m Buffer by County'!J167,'30m Buffer by County'!M167)/'30m Buffer by County'!D167)</f>
        <v>0.24647782701670978</v>
      </c>
      <c r="P167" s="13"/>
    </row>
    <row r="168" spans="1:16" x14ac:dyDescent="0.25">
      <c r="A168" s="1" t="s">
        <v>127</v>
      </c>
      <c r="B168" s="1" t="s">
        <v>289</v>
      </c>
      <c r="C168" s="1" t="s">
        <v>357</v>
      </c>
      <c r="D168" s="6">
        <f>(SUM('10m Buffer by County'!F168,'10m Buffer by County'!F168,'10m Buffer by County'!O168))</f>
        <v>301.860454772342</v>
      </c>
      <c r="E168" s="13">
        <f>(SUM('10m Buffer by County'!F168,'10m Buffer by County'!N168,'10m Buffer by County'!O168)/'10m Buffer by County'!D168)</f>
        <v>7.242832024695163E-2</v>
      </c>
      <c r="F168" s="6">
        <f>(SUM('10m Buffer by County'!K168,'10m Buffer by County'!G168,'10m Buffer by County'!H168))</f>
        <v>554.44146820003652</v>
      </c>
      <c r="G168" s="13">
        <f>(SUM('10m Buffer by County'!K168,'10m Buffer by County'!G168,'10m Buffer by County'!H168)/'10m Buffer by County'!D168)</f>
        <v>0.24393223528982017</v>
      </c>
      <c r="H168" s="6">
        <f>(SUM('10m Buffer by County'!$E168,'10m Buffer by County'!$I168,'10m Buffer by County'!$J168,'10m Buffer by County'!$M168))</f>
        <v>539.26031540503004</v>
      </c>
      <c r="I168" s="13">
        <f>(SUM('10m Buffer by County'!E168,'10m Buffer by County'!I168,'10m Buffer by County'!J168,'10m Buffer by County'!M168)/'10m Buffer by County'!D168)</f>
        <v>0.23725313073513313</v>
      </c>
      <c r="J168" s="6">
        <f>(SUM('30m Buffer by County'!$F168,'30m Buffer by County'!$N168,'30m Buffer by County'!$O168))</f>
        <v>399.84185269567018</v>
      </c>
      <c r="K168" s="13">
        <f>(SUM('30m Buffer by County'!F168,'30m Buffer by County'!N168,'30m Buffer by County'!O168)/'30m Buffer by County'!D168)</f>
        <v>7.942361988119323E-2</v>
      </c>
      <c r="L168" s="6">
        <f>(SUM('30m Buffer by County'!$K168,'30m Buffer by County'!$G168,'30m Buffer by County'!$H168))</f>
        <v>1351.0857800862891</v>
      </c>
      <c r="M168" s="13">
        <f>(SUM('30m Buffer by County'!K168,'30m Buffer by County'!G168,'30m Buffer by County'!H168)/'30m Buffer by County'!D168)</f>
        <v>0.26837641607801827</v>
      </c>
      <c r="N168" s="6">
        <f>(SUM('30m Buffer by County'!$E168,'30m Buffer by County'!$I168,'30m Buffer by County'!$J168,'30m Buffer by County'!$M168))</f>
        <v>1200.5626584561858</v>
      </c>
      <c r="O168" s="13">
        <f>(SUM('30m Buffer by County'!E167,'30m Buffer by County'!I168,'30m Buffer by County'!J168,'30m Buffer by County'!M168)/'30m Buffer by County'!D168)</f>
        <v>0.23553681099713777</v>
      </c>
      <c r="P168" s="13"/>
    </row>
    <row r="169" spans="1:16" x14ac:dyDescent="0.25">
      <c r="A169" s="1" t="s">
        <v>56</v>
      </c>
      <c r="B169" s="1" t="s">
        <v>289</v>
      </c>
      <c r="C169" s="1" t="s">
        <v>358</v>
      </c>
      <c r="D169" s="6">
        <f>(SUM('10m Buffer by County'!F169,'10m Buffer by County'!F169,'10m Buffer by County'!O169))</f>
        <v>99.432399440553908</v>
      </c>
      <c r="E169" s="13">
        <f>(SUM('10m Buffer by County'!F169,'10m Buffer by County'!N169,'10m Buffer by County'!O169)/'10m Buffer by County'!D169)</f>
        <v>8.171639273398093E-2</v>
      </c>
      <c r="F169" s="6">
        <f>(SUM('10m Buffer by County'!K169,'10m Buffer by County'!G169,'10m Buffer by County'!H169))</f>
        <v>286.29258239721656</v>
      </c>
      <c r="G169" s="13">
        <f>(SUM('10m Buffer by County'!K169,'10m Buffer by County'!G169,'10m Buffer by County'!H169)/'10m Buffer by County'!D169)</f>
        <v>0.42952304052305601</v>
      </c>
      <c r="H169" s="6">
        <f>(SUM('10m Buffer by County'!$E169,'10m Buffer by County'!$I169,'10m Buffer by County'!$J169,'10m Buffer by County'!$M169))</f>
        <v>284.43632841264582</v>
      </c>
      <c r="I169" s="13">
        <f>(SUM('10m Buffer by County'!E169,'10m Buffer by County'!I169,'10m Buffer by County'!J169,'10m Buffer by County'!M169)/'10m Buffer by County'!D169)</f>
        <v>0.4267381138275762</v>
      </c>
      <c r="J169" s="6">
        <f>(SUM('30m Buffer by County'!$F169,'30m Buffer by County'!$N169,'30m Buffer by County'!$O169))</f>
        <v>120.86679549082498</v>
      </c>
      <c r="K169" s="13">
        <f>(SUM('30m Buffer by County'!F169,'30m Buffer by County'!N169,'30m Buffer by County'!O169)/'30m Buffer by County'!D169)</f>
        <v>8.0475557201562936E-2</v>
      </c>
      <c r="L169" s="6">
        <f>(SUM('30m Buffer by County'!$K169,'30m Buffer by County'!$G169,'30m Buffer by County'!$H169))</f>
        <v>665.72206599684682</v>
      </c>
      <c r="M169" s="13">
        <f>(SUM('30m Buffer by County'!K169,'30m Buffer by County'!G169,'30m Buffer by County'!H169)/'30m Buffer by County'!D169)</f>
        <v>0.44325121705190523</v>
      </c>
      <c r="N169" s="6">
        <f>(SUM('30m Buffer by County'!$E169,'30m Buffer by County'!$I169,'30m Buffer by County'!$J169,'30m Buffer by County'!$M169))</f>
        <v>635.43389195573855</v>
      </c>
      <c r="O169" s="13">
        <f>(SUM('30m Buffer by County'!E168,'30m Buffer by County'!I169,'30m Buffer by County'!J169,'30m Buffer by County'!M169)/'30m Buffer by County'!D169)</f>
        <v>0.42134716198911909</v>
      </c>
      <c r="P169" s="13"/>
    </row>
    <row r="170" spans="1:16" x14ac:dyDescent="0.25">
      <c r="A170" s="1" t="s">
        <v>187</v>
      </c>
      <c r="B170" s="1" t="s">
        <v>289</v>
      </c>
      <c r="C170" s="1" t="s">
        <v>359</v>
      </c>
      <c r="D170" s="6">
        <f>(SUM('10m Buffer by County'!F170,'10m Buffer by County'!F170,'10m Buffer by County'!O170))</f>
        <v>136.88538768329025</v>
      </c>
      <c r="E170" s="13">
        <f>(SUM('10m Buffer by County'!F170,'10m Buffer by County'!N170,'10m Buffer by County'!O170)/'10m Buffer by County'!D170)</f>
        <v>0.26950318701808251</v>
      </c>
      <c r="F170" s="6">
        <f>(SUM('10m Buffer by County'!K170,'10m Buffer by County'!G170,'10m Buffer by County'!H170))</f>
        <v>71.873749030112236</v>
      </c>
      <c r="G170" s="13">
        <f>(SUM('10m Buffer by County'!K170,'10m Buffer by County'!G170,'10m Buffer by County'!H170)/'10m Buffer by County'!D170)</f>
        <v>0.19635366247176508</v>
      </c>
      <c r="H170" s="6">
        <f>(SUM('10m Buffer by County'!$E170,'10m Buffer by County'!$I170,'10m Buffer by County'!$J170,'10m Buffer by County'!$M170))</f>
        <v>70.493172484345891</v>
      </c>
      <c r="I170" s="13">
        <f>(SUM('10m Buffer by County'!E170,'10m Buffer by County'!I170,'10m Buffer by County'!J170,'10m Buffer by County'!M170)/'10m Buffer by County'!D170)</f>
        <v>0.1925820314556862</v>
      </c>
      <c r="J170" s="6">
        <f>(SUM('30m Buffer by County'!$F170,'30m Buffer by County'!$N170,'30m Buffer by County'!$O170))</f>
        <v>223.56394834513674</v>
      </c>
      <c r="K170" s="13">
        <f>(SUM('30m Buffer by County'!F170,'30m Buffer by County'!N170,'30m Buffer by County'!O170)/'30m Buffer by County'!D170)</f>
        <v>0.26600915989416463</v>
      </c>
      <c r="L170" s="6">
        <f>(SUM('30m Buffer by County'!$K170,'30m Buffer by County'!$G170,'30m Buffer by County'!$H170))</f>
        <v>187.22614570308832</v>
      </c>
      <c r="M170" s="13">
        <f>(SUM('30m Buffer by County'!K170,'30m Buffer by County'!G170,'30m Buffer by County'!H170)/'30m Buffer by County'!D170)</f>
        <v>0.22277236601589295</v>
      </c>
      <c r="N170" s="6">
        <f>(SUM('30m Buffer by County'!$E170,'30m Buffer by County'!$I170,'30m Buffer by County'!$J170,'30m Buffer by County'!$M170))</f>
        <v>179.12554424912153</v>
      </c>
      <c r="O170" s="13">
        <f>(SUM('30m Buffer by County'!E169,'30m Buffer by County'!I170,'30m Buffer by County'!J170,'30m Buffer by County'!M170)/'30m Buffer by County'!D170)</f>
        <v>0.23383251042079825</v>
      </c>
      <c r="P170" s="13"/>
    </row>
    <row r="171" spans="1:16" x14ac:dyDescent="0.25">
      <c r="A171" s="1" t="s">
        <v>162</v>
      </c>
      <c r="B171" s="1" t="s">
        <v>289</v>
      </c>
      <c r="C171" s="1" t="s">
        <v>360</v>
      </c>
      <c r="D171" s="6">
        <f>(SUM('10m Buffer by County'!F171,'10m Buffer by County'!F171,'10m Buffer by County'!O171))</f>
        <v>94.066510825677199</v>
      </c>
      <c r="E171" s="13">
        <f>(SUM('10m Buffer by County'!F171,'10m Buffer by County'!N171,'10m Buffer by County'!O171)/'10m Buffer by County'!D171)</f>
        <v>0.41492620859661777</v>
      </c>
      <c r="F171" s="6">
        <f>(SUM('10m Buffer by County'!K171,'10m Buffer by County'!G171,'10m Buffer by County'!H171))</f>
        <v>31.413243848316966</v>
      </c>
      <c r="G171" s="13">
        <f>(SUM('10m Buffer by County'!K171,'10m Buffer by County'!G171,'10m Buffer by County'!H171)/'10m Buffer by County'!D171)</f>
        <v>0.27369021604572807</v>
      </c>
      <c r="H171" s="6">
        <f>(SUM('10m Buffer by County'!$E171,'10m Buffer by County'!$I171,'10m Buffer by County'!$J171,'10m Buffer by County'!$M171))</f>
        <v>19.496103151579248</v>
      </c>
      <c r="I171" s="13">
        <f>(SUM('10m Buffer by County'!E171,'10m Buffer by County'!I171,'10m Buffer by County'!J171,'10m Buffer by County'!M171)/'10m Buffer by County'!D171)</f>
        <v>0.16986124417365467</v>
      </c>
      <c r="J171" s="6">
        <f>(SUM('30m Buffer by County'!$F171,'30m Buffer by County'!$N171,'30m Buffer by County'!$O171))</f>
        <v>99.989127372827326</v>
      </c>
      <c r="K171" s="13">
        <f>(SUM('30m Buffer by County'!F171,'30m Buffer by County'!N171,'30m Buffer by County'!O171)/'30m Buffer by County'!D171)</f>
        <v>0.38544675176224041</v>
      </c>
      <c r="L171" s="6">
        <f>(SUM('30m Buffer by County'!$K171,'30m Buffer by County'!$G171,'30m Buffer by County'!$H171))</f>
        <v>70.634763742753634</v>
      </c>
      <c r="M171" s="13">
        <f>(SUM('30m Buffer by County'!K171,'30m Buffer by County'!G171,'30m Buffer by County'!H171)/'30m Buffer by County'!D171)</f>
        <v>0.27228900742998663</v>
      </c>
      <c r="N171" s="6">
        <f>(SUM('30m Buffer by County'!$E171,'30m Buffer by County'!$I171,'30m Buffer by County'!$J171,'30m Buffer by County'!$M171))</f>
        <v>48.78794917541007</v>
      </c>
      <c r="O171" s="13">
        <f>(SUM('30m Buffer by County'!E170,'30m Buffer by County'!I171,'30m Buffer by County'!J171,'30m Buffer by County'!M171)/'30m Buffer by County'!D171)</f>
        <v>0.18812916746046865</v>
      </c>
      <c r="P171" s="13"/>
    </row>
    <row r="172" spans="1:16" x14ac:dyDescent="0.25">
      <c r="A172" s="1" t="s">
        <v>108</v>
      </c>
      <c r="B172" s="1" t="s">
        <v>289</v>
      </c>
      <c r="C172" s="1" t="s">
        <v>361</v>
      </c>
      <c r="D172" s="6">
        <f>(SUM('10m Buffer by County'!F172,'10m Buffer by County'!F172,'10m Buffer by County'!O172))</f>
        <v>2521.8065364257718</v>
      </c>
      <c r="E172" s="13">
        <f>(SUM('10m Buffer by County'!F172,'10m Buffer by County'!N172,'10m Buffer by County'!O172)/'10m Buffer by County'!D172)</f>
        <v>0.79216271336363109</v>
      </c>
      <c r="F172" s="6">
        <f>(SUM('10m Buffer by County'!K172,'10m Buffer by County'!G172,'10m Buffer by County'!H172))</f>
        <v>138.89484686893047</v>
      </c>
      <c r="G172" s="13">
        <f>(SUM('10m Buffer by County'!K172,'10m Buffer by County'!G172,'10m Buffer by County'!H172)/'10m Buffer by County'!D172)</f>
        <v>8.5135373586568919E-2</v>
      </c>
      <c r="H172" s="6">
        <f>(SUM('10m Buffer by County'!$E172,'10m Buffer by County'!$I172,'10m Buffer by County'!$J172,'10m Buffer by County'!$M172))</f>
        <v>99.008366980819687</v>
      </c>
      <c r="I172" s="13">
        <f>(SUM('10m Buffer by County'!E172,'10m Buffer by County'!I172,'10m Buffer by County'!J172,'10m Buffer by County'!M172)/'10m Buffer by County'!D172)</f>
        <v>6.0687019721202599E-2</v>
      </c>
      <c r="J172" s="6">
        <f>(SUM('30m Buffer by County'!$F172,'30m Buffer by County'!$N172,'30m Buffer by County'!$O172))</f>
        <v>2821.8087603722392</v>
      </c>
      <c r="K172" s="13">
        <f>(SUM('30m Buffer by County'!F172,'30m Buffer by County'!N172,'30m Buffer by County'!O172)/'30m Buffer by County'!D172)</f>
        <v>0.74583457672133391</v>
      </c>
      <c r="L172" s="6">
        <f>(SUM('30m Buffer by County'!$K172,'30m Buffer by County'!$G172,'30m Buffer by County'!$H172))</f>
        <v>387.16758177945371</v>
      </c>
      <c r="M172" s="13">
        <f>(SUM('30m Buffer by County'!K172,'30m Buffer by County'!G172,'30m Buffer by County'!H172)/'30m Buffer by County'!D172)</f>
        <v>0.10233257956099374</v>
      </c>
      <c r="N172" s="6">
        <f>(SUM('30m Buffer by County'!$E172,'30m Buffer by County'!$I172,'30m Buffer by County'!$J172,'30m Buffer by County'!$M172))</f>
        <v>294.54688326257889</v>
      </c>
      <c r="O172" s="13">
        <f>(SUM('30m Buffer by County'!E171,'30m Buffer by County'!I172,'30m Buffer by County'!J172,'30m Buffer by County'!M172)/'30m Buffer by County'!D172)</f>
        <v>7.7063865698029047E-2</v>
      </c>
      <c r="P172" s="13"/>
    </row>
    <row r="173" spans="1:16" x14ac:dyDescent="0.25">
      <c r="A173" s="1" t="s">
        <v>20</v>
      </c>
      <c r="B173" s="1" t="s">
        <v>289</v>
      </c>
      <c r="C173" s="1" t="s">
        <v>362</v>
      </c>
      <c r="D173" s="6">
        <f>(SUM('10m Buffer by County'!F173,'10m Buffer by County'!F173,'10m Buffer by County'!O173))</f>
        <v>132.02384070612771</v>
      </c>
      <c r="E173" s="13">
        <f>(SUM('10m Buffer by County'!F173,'10m Buffer by County'!N173,'10m Buffer by County'!O173)/'10m Buffer by County'!D173)</f>
        <v>0.23270099380039577</v>
      </c>
      <c r="F173" s="6">
        <f>(SUM('10m Buffer by County'!K173,'10m Buffer by County'!G173,'10m Buffer by County'!H173))</f>
        <v>70.890517586474459</v>
      </c>
      <c r="G173" s="13">
        <f>(SUM('10m Buffer by County'!K173,'10m Buffer by County'!G173,'10m Buffer by County'!H173)/'10m Buffer by County'!D173)</f>
        <v>0.19657021010683493</v>
      </c>
      <c r="H173" s="6">
        <f>(SUM('10m Buffer by County'!$E173,'10m Buffer by County'!$I173,'10m Buffer by County'!$J173,'10m Buffer by County'!$M173))</f>
        <v>164.43020020460307</v>
      </c>
      <c r="I173" s="13">
        <f>(SUM('10m Buffer by County'!E173,'10m Buffer by County'!I173,'10m Buffer by County'!J173,'10m Buffer by County'!M173)/'10m Buffer by County'!D173)</f>
        <v>0.45594361703877079</v>
      </c>
      <c r="J173" s="6">
        <f>(SUM('30m Buffer by County'!$F173,'30m Buffer by County'!$N173,'30m Buffer by County'!$O173))</f>
        <v>154.37919769895672</v>
      </c>
      <c r="K173" s="13">
        <f>(SUM('30m Buffer by County'!F173,'30m Buffer by County'!N173,'30m Buffer by County'!O173)/'30m Buffer by County'!D173)</f>
        <v>0.18566488129502498</v>
      </c>
      <c r="L173" s="6">
        <f>(SUM('30m Buffer by County'!$K173,'30m Buffer by County'!$G173,'30m Buffer by County'!$H173))</f>
        <v>200.62567027275469</v>
      </c>
      <c r="M173" s="13">
        <f>(SUM('30m Buffer by County'!K173,'30m Buffer by County'!G173,'30m Buffer by County'!H173)/'30m Buffer by County'!D173)</f>
        <v>0.24128342296844019</v>
      </c>
      <c r="N173" s="6">
        <f>(SUM('30m Buffer by County'!$E173,'30m Buffer by County'!$I173,'30m Buffer by County'!$J173,'30m Buffer by County'!$M173))</f>
        <v>386.40377972057348</v>
      </c>
      <c r="O173" s="13">
        <f>(SUM('30m Buffer by County'!E172,'30m Buffer by County'!I173,'30m Buffer by County'!J173,'30m Buffer by County'!M173)/'30m Buffer by County'!D173)</f>
        <v>0.46827059866464155</v>
      </c>
      <c r="P173" s="13"/>
    </row>
    <row r="174" spans="1:16" x14ac:dyDescent="0.25">
      <c r="A174" s="1" t="s">
        <v>148</v>
      </c>
      <c r="B174" s="1" t="s">
        <v>289</v>
      </c>
      <c r="C174" s="1" t="s">
        <v>363</v>
      </c>
      <c r="D174" s="6">
        <f>(SUM('10m Buffer by County'!F174,'10m Buffer by County'!F174,'10m Buffer by County'!O174))</f>
        <v>59.404328294035373</v>
      </c>
      <c r="E174" s="13">
        <f>(SUM('10m Buffer by County'!F174,'10m Buffer by County'!N174,'10m Buffer by County'!O174)/'10m Buffer by County'!D174)</f>
        <v>0.36522698335396725</v>
      </c>
      <c r="F174" s="6">
        <f>(SUM('10m Buffer by County'!K174,'10m Buffer by County'!G174,'10m Buffer by County'!H174))</f>
        <v>8.2824708539460232</v>
      </c>
      <c r="G174" s="13">
        <f>(SUM('10m Buffer by County'!K174,'10m Buffer by County'!G174,'10m Buffer by County'!H174)/'10m Buffer by County'!D174)</f>
        <v>9.833304973860392E-2</v>
      </c>
      <c r="H174" s="6">
        <f>(SUM('10m Buffer by County'!$E174,'10m Buffer by County'!$I174,'10m Buffer by County'!$J174,'10m Buffer by County'!$M174))</f>
        <v>34.488220496879066</v>
      </c>
      <c r="I174" s="13">
        <f>(SUM('10m Buffer by County'!E174,'10m Buffer by County'!I174,'10m Buffer by County'!J174,'10m Buffer by County'!M174)/'10m Buffer by County'!D174)</f>
        <v>0.40945895993099857</v>
      </c>
      <c r="J174" s="6">
        <f>(SUM('30m Buffer by County'!$F174,'30m Buffer by County'!$N174,'30m Buffer by County'!$O174))</f>
        <v>53.432537819445194</v>
      </c>
      <c r="K174" s="13">
        <f>(SUM('30m Buffer by County'!F174,'30m Buffer by County'!N174,'30m Buffer by County'!O174)/'30m Buffer by County'!D174)</f>
        <v>0.28082337662337659</v>
      </c>
      <c r="L174" s="6">
        <f>(SUM('30m Buffer by County'!$K174,'30m Buffer by County'!$G174,'30m Buffer by County'!$H174))</f>
        <v>35.455884315246884</v>
      </c>
      <c r="M174" s="13">
        <f>(SUM('30m Buffer by County'!K174,'30m Buffer by County'!G174,'30m Buffer by County'!H174)/'30m Buffer by County'!D174)</f>
        <v>0.18634415584415584</v>
      </c>
      <c r="N174" s="6">
        <f>(SUM('30m Buffer by County'!$E174,'30m Buffer by County'!$I174,'30m Buffer by County'!$J174,'30m Buffer by County'!$M174))</f>
        <v>79.91652787593344</v>
      </c>
      <c r="O174" s="13">
        <f>(SUM('30m Buffer by County'!E173,'30m Buffer by County'!I174,'30m Buffer by County'!J174,'30m Buffer by County'!M174)/'30m Buffer by County'!D174)</f>
        <v>0.42012597402597401</v>
      </c>
      <c r="P174" s="13"/>
    </row>
    <row r="175" spans="1:16" x14ac:dyDescent="0.25">
      <c r="A175" s="1" t="s">
        <v>159</v>
      </c>
      <c r="B175" s="1" t="s">
        <v>289</v>
      </c>
      <c r="C175" s="1" t="s">
        <v>364</v>
      </c>
      <c r="D175" s="6">
        <f>(SUM('10m Buffer by County'!F175,'10m Buffer by County'!F175,'10m Buffer by County'!O175))</f>
        <v>713.06197891698753</v>
      </c>
      <c r="E175" s="13">
        <f>(SUM('10m Buffer by County'!F175,'10m Buffer by County'!N175,'10m Buffer by County'!O175)/'10m Buffer by County'!D175)</f>
        <v>0.21875386485474901</v>
      </c>
      <c r="F175" s="6">
        <f>(SUM('10m Buffer by County'!K175,'10m Buffer by County'!G175,'10m Buffer by County'!H175))</f>
        <v>529.04597638663063</v>
      </c>
      <c r="G175" s="13">
        <f>(SUM('10m Buffer by County'!K175,'10m Buffer by County'!G175,'10m Buffer by County'!H175)/'10m Buffer by County'!D175)</f>
        <v>0.24932752983056475</v>
      </c>
      <c r="H175" s="6">
        <f>(SUM('10m Buffer by County'!$E175,'10m Buffer by County'!$I175,'10m Buffer by County'!$J175,'10m Buffer by County'!$M175))</f>
        <v>363.99850748481538</v>
      </c>
      <c r="I175" s="13">
        <f>(SUM('10m Buffer by County'!E175,'10m Buffer by County'!I175,'10m Buffer by County'!J175,'10m Buffer by County'!M175)/'10m Buffer by County'!D175)</f>
        <v>0.17154435112247607</v>
      </c>
      <c r="J175" s="6">
        <f>(SUM('30m Buffer by County'!$F175,'30m Buffer by County'!$N175,'30m Buffer by County'!$O175))</f>
        <v>1159.4433709097918</v>
      </c>
      <c r="K175" s="13">
        <f>(SUM('30m Buffer by County'!F175,'30m Buffer by County'!N175,'30m Buffer by County'!O175)/'30m Buffer by County'!D175)</f>
        <v>0.23489467547438583</v>
      </c>
      <c r="L175" s="6">
        <f>(SUM('30m Buffer by County'!$K175,'30m Buffer by County'!$G175,'30m Buffer by County'!$H175))</f>
        <v>1245.2214803576105</v>
      </c>
      <c r="M175" s="13">
        <f>(SUM('30m Buffer by County'!K175,'30m Buffer by County'!G175,'30m Buffer by County'!H175)/'30m Buffer by County'!D175)</f>
        <v>0.25227268779226325</v>
      </c>
      <c r="N175" s="6">
        <f>(SUM('30m Buffer by County'!$E175,'30m Buffer by County'!$I175,'30m Buffer by County'!$J175,'30m Buffer by County'!$M175))</f>
        <v>848.55962400478393</v>
      </c>
      <c r="O175" s="13">
        <f>(SUM('30m Buffer by County'!E174,'30m Buffer by County'!I175,'30m Buffer by County'!J175,'30m Buffer by County'!M175)/'30m Buffer by County'!D175)</f>
        <v>0.17187422482611953</v>
      </c>
      <c r="P175" s="13"/>
    </row>
    <row r="176" spans="1:16" x14ac:dyDescent="0.25">
      <c r="A176" s="1" t="s">
        <v>149</v>
      </c>
      <c r="B176" s="1" t="s">
        <v>289</v>
      </c>
      <c r="C176" s="1" t="s">
        <v>365</v>
      </c>
      <c r="D176" s="6">
        <f>(SUM('10m Buffer by County'!F176,'10m Buffer by County'!F176,'10m Buffer by County'!O176))</f>
        <v>292.58882195084584</v>
      </c>
      <c r="E176" s="13">
        <f>(SUM('10m Buffer by County'!F176,'10m Buffer by County'!N176,'10m Buffer by County'!O176)/'10m Buffer by County'!D176)</f>
        <v>6.7740827029157125E-2</v>
      </c>
      <c r="F176" s="6">
        <f>(SUM('10m Buffer by County'!K176,'10m Buffer by County'!G176,'10m Buffer by County'!H176))</f>
        <v>831.45698146217057</v>
      </c>
      <c r="G176" s="13">
        <f>(SUM('10m Buffer by County'!K176,'10m Buffer by County'!G176,'10m Buffer by County'!H176)/'10m Buffer by County'!D176)</f>
        <v>0.36740145355925036</v>
      </c>
      <c r="H176" s="6">
        <f>(SUM('10m Buffer by County'!$E176,'10m Buffer by County'!$I176,'10m Buffer by County'!$J176,'10m Buffer by County'!$M176))</f>
        <v>562.56159096188151</v>
      </c>
      <c r="I176" s="13">
        <f>(SUM('10m Buffer by County'!E176,'10m Buffer by County'!I176,'10m Buffer by County'!J176,'10m Buffer by County'!M176)/'10m Buffer by County'!D176)</f>
        <v>0.24858285015844017</v>
      </c>
      <c r="J176" s="6">
        <f>(SUM('30m Buffer by County'!$F176,'30m Buffer by County'!$N176,'30m Buffer by County'!$O176))</f>
        <v>377.22777659716422</v>
      </c>
      <c r="K176" s="13">
        <f>(SUM('30m Buffer by County'!F176,'30m Buffer by County'!N176,'30m Buffer by County'!O176)/'30m Buffer by County'!D176)</f>
        <v>7.7196154563632741E-2</v>
      </c>
      <c r="L176" s="6">
        <f>(SUM('30m Buffer by County'!$K176,'30m Buffer by County'!$G176,'30m Buffer by County'!$H176))</f>
        <v>1826.7755741488463</v>
      </c>
      <c r="M176" s="13">
        <f>(SUM('30m Buffer by County'!K176,'30m Buffer by County'!G176,'30m Buffer by County'!H176)/'30m Buffer by County'!D176)</f>
        <v>0.37383262401076162</v>
      </c>
      <c r="N176" s="6">
        <f>(SUM('30m Buffer by County'!$E176,'30m Buffer by County'!$I176,'30m Buffer by County'!$J176,'30m Buffer by County'!$M176))</f>
        <v>1257.5624064089195</v>
      </c>
      <c r="O176" s="13">
        <f>(SUM('30m Buffer by County'!E175,'30m Buffer by County'!I176,'30m Buffer by County'!J176,'30m Buffer by County'!M176)/'30m Buffer by County'!D176)</f>
        <v>0.25732826893721356</v>
      </c>
      <c r="P176" s="13"/>
    </row>
    <row r="177" spans="1:16" x14ac:dyDescent="0.25">
      <c r="A177" s="1" t="s">
        <v>155</v>
      </c>
      <c r="B177" s="1" t="s">
        <v>289</v>
      </c>
      <c r="C177" s="1" t="s">
        <v>366</v>
      </c>
      <c r="D177" s="6">
        <f>(SUM('10m Buffer by County'!F177,'10m Buffer by County'!F177,'10m Buffer by County'!O177))</f>
        <v>550.22264175187684</v>
      </c>
      <c r="E177" s="13">
        <f>(SUM('10m Buffer by County'!F177,'10m Buffer by County'!N177,'10m Buffer by County'!O177)/'10m Buffer by County'!D177)</f>
        <v>0.54556135787016813</v>
      </c>
      <c r="F177" s="6">
        <f>(SUM('10m Buffer by County'!K177,'10m Buffer by County'!G177,'10m Buffer by County'!H177))</f>
        <v>81.460440934452876</v>
      </c>
      <c r="G177" s="13">
        <f>(SUM('10m Buffer by County'!K177,'10m Buffer by County'!G177,'10m Buffer by County'!H177)/'10m Buffer by County'!D177)</f>
        <v>0.14125762776792472</v>
      </c>
      <c r="H177" s="6">
        <f>(SUM('10m Buffer by County'!$E177,'10m Buffer by County'!$I177,'10m Buffer by County'!$J177,'10m Buffer by County'!$M177))</f>
        <v>123.55851203155038</v>
      </c>
      <c r="I177" s="13">
        <f>(SUM('10m Buffer by County'!E177,'10m Buffer by County'!I177,'10m Buffer by County'!J177,'10m Buffer by County'!M177)/'10m Buffer by County'!D177)</f>
        <v>0.21425838234972741</v>
      </c>
      <c r="J177" s="6">
        <f>(SUM('30m Buffer by County'!$F177,'30m Buffer by County'!$N177,'30m Buffer by County'!$O177))</f>
        <v>657.03879056849007</v>
      </c>
      <c r="K177" s="13">
        <f>(SUM('30m Buffer by County'!F177,'30m Buffer by County'!N177,'30m Buffer by County'!O177)/'30m Buffer by County'!D177)</f>
        <v>0.50601618144040461</v>
      </c>
      <c r="L177" s="6">
        <f>(SUM('30m Buffer by County'!$K177,'30m Buffer by County'!$G177,'30m Buffer by County'!$H177))</f>
        <v>216.92917471817657</v>
      </c>
      <c r="M177" s="13">
        <f>(SUM('30m Buffer by County'!K177,'30m Buffer by County'!G177,'30m Buffer by County'!H177)/'30m Buffer by County'!D177)</f>
        <v>0.16706726331779281</v>
      </c>
      <c r="N177" s="6">
        <f>(SUM('30m Buffer by County'!$E177,'30m Buffer by County'!$I177,'30m Buffer by County'!$J177,'30m Buffer by County'!$M177))</f>
        <v>306.56163049870764</v>
      </c>
      <c r="O177" s="13">
        <f>(SUM('30m Buffer by County'!E176,'30m Buffer by County'!I177,'30m Buffer by County'!J177,'30m Buffer by County'!M177)/'30m Buffer by County'!D177)</f>
        <v>0.23505698368420266</v>
      </c>
      <c r="P177" s="13"/>
    </row>
    <row r="178" spans="1:16" x14ac:dyDescent="0.25">
      <c r="A178" s="1" t="s">
        <v>160</v>
      </c>
      <c r="B178" s="1" t="s">
        <v>289</v>
      </c>
      <c r="C178" s="1" t="s">
        <v>367</v>
      </c>
      <c r="D178" s="6">
        <f>(SUM('10m Buffer by County'!F178,'10m Buffer by County'!F178,'10m Buffer by County'!O178))</f>
        <v>91.694795471056565</v>
      </c>
      <c r="E178" s="13">
        <f>(SUM('10m Buffer by County'!F178,'10m Buffer by County'!N178,'10m Buffer by County'!O178)/'10m Buffer by County'!D178)</f>
        <v>4.5577762214365186E-2</v>
      </c>
      <c r="F178" s="6">
        <f>(SUM('10m Buffer by County'!K178,'10m Buffer by County'!G178,'10m Buffer by County'!H178))</f>
        <v>62.89345319581107</v>
      </c>
      <c r="G178" s="13">
        <f>(SUM('10m Buffer by County'!K178,'10m Buffer by County'!G178,'10m Buffer by County'!H178)/'10m Buffer by County'!D178)</f>
        <v>6.2523567229152199E-2</v>
      </c>
      <c r="H178" s="6">
        <f>(SUM('10m Buffer by County'!$E178,'10m Buffer by County'!$I178,'10m Buffer by County'!$J178,'10m Buffer by County'!$M178))</f>
        <v>120.21122549334544</v>
      </c>
      <c r="I178" s="13">
        <f>(SUM('10m Buffer by County'!E178,'10m Buffer by County'!I178,'10m Buffer by County'!J178,'10m Buffer by County'!M178)/'10m Buffer by County'!D178)</f>
        <v>0.11950424498765722</v>
      </c>
      <c r="J178" s="6">
        <f>(SUM('30m Buffer by County'!$F178,'30m Buffer by County'!$N178,'30m Buffer by County'!$O178))</f>
        <v>98.495623767562989</v>
      </c>
      <c r="K178" s="13">
        <f>(SUM('30m Buffer by County'!F178,'30m Buffer by County'!N178,'30m Buffer by County'!O178)/'30m Buffer by County'!D178)</f>
        <v>4.5355751430573771E-2</v>
      </c>
      <c r="L178" s="6">
        <f>(SUM('30m Buffer by County'!$K178,'30m Buffer by County'!$G178,'30m Buffer by County'!$H178))</f>
        <v>161.08340787672418</v>
      </c>
      <c r="M178" s="13">
        <f>(SUM('30m Buffer by County'!K178,'30m Buffer by County'!G178,'30m Buffer by County'!H178)/'30m Buffer by County'!D178)</f>
        <v>7.4176483459689441E-2</v>
      </c>
      <c r="N178" s="6">
        <f>(SUM('30m Buffer by County'!$E178,'30m Buffer by County'!$I178,'30m Buffer by County'!$J178,'30m Buffer by County'!$M178))</f>
        <v>268.42020727181074</v>
      </c>
      <c r="O178" s="13">
        <f>(SUM('30m Buffer by County'!E177,'30m Buffer by County'!I178,'30m Buffer by County'!J178,'30m Buffer by County'!M178)/'30m Buffer by County'!D178)</f>
        <v>0.12380373036428043</v>
      </c>
      <c r="P178" s="13"/>
    </row>
    <row r="179" spans="1:16" x14ac:dyDescent="0.25">
      <c r="A179" s="1" t="s">
        <v>167</v>
      </c>
      <c r="B179" s="1" t="s">
        <v>289</v>
      </c>
      <c r="C179" s="1" t="s">
        <v>368</v>
      </c>
      <c r="D179" s="6">
        <f>(SUM('10m Buffer by County'!F179,'10m Buffer by County'!F179,'10m Buffer by County'!O179))</f>
        <v>148.86257493464069</v>
      </c>
      <c r="E179" s="13">
        <f>(SUM('10m Buffer by County'!F179,'10m Buffer by County'!N179,'10m Buffer by County'!O179)/'10m Buffer by County'!D179)</f>
        <v>5.1101851404896342E-2</v>
      </c>
      <c r="F179" s="6">
        <f>(SUM('10m Buffer by County'!K179,'10m Buffer by County'!G179,'10m Buffer by County'!H179))</f>
        <v>474.14588100403768</v>
      </c>
      <c r="G179" s="13">
        <f>(SUM('10m Buffer by County'!K179,'10m Buffer by County'!G179,'10m Buffer by County'!H179)/'10m Buffer by County'!D179)</f>
        <v>0.31397582022170384</v>
      </c>
      <c r="H179" s="6">
        <f>(SUM('10m Buffer by County'!$E179,'10m Buffer by County'!$I179,'10m Buffer by County'!$J179,'10m Buffer by County'!$M179))</f>
        <v>539.15974360368284</v>
      </c>
      <c r="I179" s="13">
        <f>(SUM('10m Buffer by County'!E179,'10m Buffer by County'!I179,'10m Buffer by County'!J179,'10m Buffer by County'!M179)/'10m Buffer by County'!D179)</f>
        <v>0.3570275088544918</v>
      </c>
      <c r="J179" s="6">
        <f>(SUM('30m Buffer by County'!$F179,'30m Buffer by County'!$N179,'30m Buffer by County'!$O179))</f>
        <v>197.57145045788587</v>
      </c>
      <c r="K179" s="13">
        <f>(SUM('30m Buffer by County'!F179,'30m Buffer by County'!N179,'30m Buffer by County'!O179)/'30m Buffer by County'!D179)</f>
        <v>5.9080471745829782E-2</v>
      </c>
      <c r="L179" s="6">
        <f>(SUM('30m Buffer by County'!$K179,'30m Buffer by County'!$G179,'30m Buffer by County'!$H179))</f>
        <v>1078.3600124541003</v>
      </c>
      <c r="M179" s="13">
        <f>(SUM('30m Buffer by County'!K179,'30m Buffer by County'!G179,'30m Buffer by County'!H179)/'30m Buffer by County'!D179)</f>
        <v>0.3224657110122674</v>
      </c>
      <c r="N179" s="6">
        <f>(SUM('30m Buffer by County'!$E179,'30m Buffer by County'!$I179,'30m Buffer by County'!$J179,'30m Buffer by County'!$M179))</f>
        <v>1218.972981521476</v>
      </c>
      <c r="O179" s="13">
        <f>(SUM('30m Buffer by County'!E178,'30m Buffer by County'!I179,'30m Buffer by County'!J179,'30m Buffer by County'!M179)/'30m Buffer by County'!D179)</f>
        <v>0.36478465632686002</v>
      </c>
      <c r="P179" s="13"/>
    </row>
    <row r="180" spans="1:16" x14ac:dyDescent="0.25">
      <c r="A180" s="1" t="s">
        <v>158</v>
      </c>
      <c r="B180" s="1" t="s">
        <v>289</v>
      </c>
      <c r="C180" s="1" t="s">
        <v>339</v>
      </c>
      <c r="D180" s="6">
        <f>(SUM('10m Buffer by County'!F180,'10m Buffer by County'!F180,'10m Buffer by County'!O180))</f>
        <v>893.43911081678141</v>
      </c>
      <c r="E180" s="13">
        <f>(SUM('10m Buffer by County'!F180,'10m Buffer by County'!N180,'10m Buffer by County'!O180)/'10m Buffer by County'!D180)</f>
        <v>0.29586844172158921</v>
      </c>
      <c r="F180" s="6">
        <f>(SUM('10m Buffer by County'!K180,'10m Buffer by County'!G180,'10m Buffer by County'!H180))</f>
        <v>688.95464631838013</v>
      </c>
      <c r="G180" s="13">
        <f>(SUM('10m Buffer by County'!K180,'10m Buffer by County'!G180,'10m Buffer by County'!H180)/'10m Buffer by County'!D180)</f>
        <v>0.33762456711663047</v>
      </c>
      <c r="H180" s="6">
        <f>(SUM('10m Buffer by County'!$E180,'10m Buffer by County'!$I180,'10m Buffer by County'!$J180,'10m Buffer by County'!$M180))</f>
        <v>537.40850931339355</v>
      </c>
      <c r="I180" s="13">
        <f>(SUM('10m Buffer by County'!E180,'10m Buffer by County'!I180,'10m Buffer by County'!J180,'10m Buffer by County'!M180)/'10m Buffer by County'!D180)</f>
        <v>0.26335886736712699</v>
      </c>
      <c r="J180" s="6">
        <f>(SUM('30m Buffer by County'!$F180,'30m Buffer by County'!$N180,'30m Buffer by County'!$O180))</f>
        <v>1249.7289256361721</v>
      </c>
      <c r="K180" s="13">
        <f>(SUM('30m Buffer by County'!F180,'30m Buffer by County'!N180,'30m Buffer by County'!O180)/'30m Buffer by County'!D180)</f>
        <v>0.27125126837001223</v>
      </c>
      <c r="L180" s="6">
        <f>(SUM('30m Buffer by County'!$K180,'30m Buffer by County'!$G180,'30m Buffer by County'!$H180))</f>
        <v>1578.9706093119107</v>
      </c>
      <c r="M180" s="13">
        <f>(SUM('30m Buffer by County'!K180,'30m Buffer by County'!G180,'30m Buffer by County'!H180)/'30m Buffer by County'!D180)</f>
        <v>0.34271254486392133</v>
      </c>
      <c r="N180" s="6">
        <f>(SUM('30m Buffer by County'!$E180,'30m Buffer by County'!$I180,'30m Buffer by County'!$J180,'30m Buffer by County'!$M180))</f>
        <v>1269.8437801159419</v>
      </c>
      <c r="O180" s="13">
        <f>(SUM('30m Buffer by County'!E179,'30m Buffer by County'!I180,'30m Buffer by County'!J180,'30m Buffer by County'!M180)/'30m Buffer by County'!D180)</f>
        <v>0.27568098309288719</v>
      </c>
      <c r="P180" s="13"/>
    </row>
    <row r="181" spans="1:16" x14ac:dyDescent="0.25">
      <c r="A181" s="1" t="s">
        <v>22</v>
      </c>
      <c r="B181" s="1" t="s">
        <v>289</v>
      </c>
      <c r="C181" s="1" t="s">
        <v>369</v>
      </c>
      <c r="D181" s="6">
        <f>(SUM('10m Buffer by County'!F181,'10m Buffer by County'!F181,'10m Buffer by County'!O181))</f>
        <v>268.41205280143123</v>
      </c>
      <c r="E181" s="13">
        <f>(SUM('10m Buffer by County'!F181,'10m Buffer by County'!N181,'10m Buffer by County'!O181)/'10m Buffer by County'!D181)</f>
        <v>0.1891357993034895</v>
      </c>
      <c r="F181" s="6">
        <f>(SUM('10m Buffer by County'!K181,'10m Buffer by County'!G181,'10m Buffer by County'!H181))</f>
        <v>236.10305273718387</v>
      </c>
      <c r="G181" s="13">
        <f>(SUM('10m Buffer by County'!K181,'10m Buffer by County'!G181,'10m Buffer by County'!H181)/'10m Buffer by County'!D181)</f>
        <v>0.32236924233396475</v>
      </c>
      <c r="H181" s="6">
        <f>(SUM('10m Buffer by County'!$E181,'10m Buffer by County'!$I181,'10m Buffer by County'!$J181,'10m Buffer by County'!$M181))</f>
        <v>318.36263176882812</v>
      </c>
      <c r="I181" s="13">
        <f>(SUM('10m Buffer by County'!E181,'10m Buffer by County'!I181,'10m Buffer by County'!J181,'10m Buffer by County'!M181)/'10m Buffer by County'!D181)</f>
        <v>0.4346844278417959</v>
      </c>
      <c r="J181" s="6">
        <f>(SUM('30m Buffer by County'!$F181,'30m Buffer by County'!$N181,'30m Buffer by County'!$O181))</f>
        <v>292.51592592775631</v>
      </c>
      <c r="K181" s="13">
        <f>(SUM('30m Buffer by County'!F181,'30m Buffer by County'!N181,'30m Buffer by County'!O181)/'30m Buffer by County'!D181)</f>
        <v>0.17698083453037783</v>
      </c>
      <c r="L181" s="6">
        <f>(SUM('30m Buffer by County'!$K181,'30m Buffer by County'!$G181,'30m Buffer by County'!$H181))</f>
        <v>502.92893749722009</v>
      </c>
      <c r="M181" s="13">
        <f>(SUM('30m Buffer by County'!K181,'30m Buffer by County'!G181,'30m Buffer by County'!H181)/'30m Buffer by County'!D181)</f>
        <v>0.30428696415564416</v>
      </c>
      <c r="N181" s="6">
        <f>(SUM('30m Buffer by County'!$E181,'30m Buffer by County'!$I181,'30m Buffer by County'!$J181,'30m Buffer by County'!$M181))</f>
        <v>765.87947198568759</v>
      </c>
      <c r="O181" s="13">
        <f>(SUM('30m Buffer by County'!E180,'30m Buffer by County'!I181,'30m Buffer by County'!J181,'30m Buffer by County'!M181)/'30m Buffer by County'!D181)</f>
        <v>0.46338015661049625</v>
      </c>
      <c r="P181" s="13"/>
    </row>
    <row r="182" spans="1:16" x14ac:dyDescent="0.25">
      <c r="A182" s="1" t="s">
        <v>188</v>
      </c>
      <c r="B182" s="1" t="s">
        <v>289</v>
      </c>
      <c r="C182" s="1" t="s">
        <v>370</v>
      </c>
      <c r="D182" s="6">
        <f>(SUM('10m Buffer by County'!F182,'10m Buffer by County'!F182,'10m Buffer by County'!O182))</f>
        <v>3537.9921717084353</v>
      </c>
      <c r="E182" s="13">
        <f>(SUM('10m Buffer by County'!F182,'10m Buffer by County'!N182,'10m Buffer by County'!O182)/'10m Buffer by County'!D182)</f>
        <v>0.57562077641798615</v>
      </c>
      <c r="F182" s="6">
        <f>(SUM('10m Buffer by County'!K182,'10m Buffer by County'!G182,'10m Buffer by County'!H182))</f>
        <v>268.70586084025638</v>
      </c>
      <c r="G182" s="13">
        <f>(SUM('10m Buffer by County'!K182,'10m Buffer by County'!G182,'10m Buffer by County'!H182)/'10m Buffer by County'!D182)</f>
        <v>5.0573341891399226E-2</v>
      </c>
      <c r="H182" s="6">
        <f>(SUM('10m Buffer by County'!$E182,'10m Buffer by County'!$I182,'10m Buffer by County'!$J182,'10m Buffer by County'!$M182))</f>
        <v>433.36166805869243</v>
      </c>
      <c r="I182" s="13">
        <f>(SUM('10m Buffer by County'!E182,'10m Buffer by County'!I182,'10m Buffer by County'!J182,'10m Buffer by County'!M182)/'10m Buffer by County'!D182)</f>
        <v>8.1563341167271888E-2</v>
      </c>
      <c r="J182" s="6">
        <f>(SUM('30m Buffer by County'!$F182,'30m Buffer by County'!$N182,'30m Buffer by County'!$O182))</f>
        <v>7084.4390465694378</v>
      </c>
      <c r="K182" s="13">
        <f>(SUM('30m Buffer by County'!F182,'30m Buffer by County'!N182,'30m Buffer by County'!O182)/'30m Buffer by County'!D182)</f>
        <v>0.57057577602461229</v>
      </c>
      <c r="L182" s="6">
        <f>(SUM('30m Buffer by County'!$K182,'30m Buffer by County'!$G182,'30m Buffer by County'!$H182))</f>
        <v>675.299862115319</v>
      </c>
      <c r="M182" s="13">
        <f>(SUM('30m Buffer by County'!K182,'30m Buffer by County'!G182,'30m Buffer by County'!H182)/'30m Buffer by County'!D182)</f>
        <v>5.4388179549987641E-2</v>
      </c>
      <c r="N182" s="6">
        <f>(SUM('30m Buffer by County'!$E182,'30m Buffer by County'!$I182,'30m Buffer by County'!$J182,'30m Buffer by County'!$M182))</f>
        <v>1435.0610102647483</v>
      </c>
      <c r="O182" s="13">
        <f>(SUM('30m Buffer by County'!E181,'30m Buffer by County'!I182,'30m Buffer by County'!J182,'30m Buffer by County'!M182)/'30m Buffer by County'!D182)</f>
        <v>8.888680186632357E-2</v>
      </c>
      <c r="P182" s="13"/>
    </row>
    <row r="183" spans="1:16" x14ac:dyDescent="0.25">
      <c r="A183" s="1" t="s">
        <v>64</v>
      </c>
      <c r="B183" s="1" t="s">
        <v>289</v>
      </c>
      <c r="C183" s="1" t="s">
        <v>371</v>
      </c>
      <c r="D183" s="6">
        <f>(SUM('10m Buffer by County'!F183,'10m Buffer by County'!F183,'10m Buffer by County'!O183))</f>
        <v>837.4559535046925</v>
      </c>
      <c r="E183" s="13">
        <f>(SUM('10m Buffer by County'!F183,'10m Buffer by County'!N183,'10m Buffer by County'!O183)/'10m Buffer by County'!D183)</f>
        <v>0.12385003216866709</v>
      </c>
      <c r="F183" s="6">
        <f>(SUM('10m Buffer by County'!K183,'10m Buffer by County'!G183,'10m Buffer by County'!H183))</f>
        <v>881.49577697276402</v>
      </c>
      <c r="G183" s="13">
        <f>(SUM('10m Buffer by County'!K183,'10m Buffer by County'!G183,'10m Buffer by County'!H183)/'10m Buffer by County'!D183)</f>
        <v>0.24927764623885845</v>
      </c>
      <c r="H183" s="6">
        <f>(SUM('10m Buffer by County'!$E183,'10m Buffer by County'!$I183,'10m Buffer by County'!$J183,'10m Buffer by County'!$M183))</f>
        <v>779.07562900619246</v>
      </c>
      <c r="I183" s="13">
        <f>(SUM('10m Buffer by County'!E183,'10m Buffer by County'!I183,'10m Buffer by County'!J183,'10m Buffer by County'!M183)/'10m Buffer by County'!D183)</f>
        <v>0.22031431586395706</v>
      </c>
      <c r="J183" s="6">
        <f>(SUM('30m Buffer by County'!$F183,'30m Buffer by County'!$N183,'30m Buffer by County'!$O183))</f>
        <v>1089.4646713748436</v>
      </c>
      <c r="K183" s="13">
        <f>(SUM('30m Buffer by County'!F183,'30m Buffer by County'!N183,'30m Buffer by County'!O183)/'30m Buffer by County'!D183)</f>
        <v>0.1407775541703582</v>
      </c>
      <c r="L183" s="6">
        <f>(SUM('30m Buffer by County'!$K183,'30m Buffer by County'!$G183,'30m Buffer by County'!$H183))</f>
        <v>2054.126656222355</v>
      </c>
      <c r="M183" s="13">
        <f>(SUM('30m Buffer by County'!K183,'30m Buffer by County'!G183,'30m Buffer by County'!H183)/'30m Buffer by County'!D183)</f>
        <v>0.26542845694500283</v>
      </c>
      <c r="N183" s="6">
        <f>(SUM('30m Buffer by County'!$E183,'30m Buffer by County'!$I183,'30m Buffer by County'!$J183,'30m Buffer by County'!$M183))</f>
        <v>1744.4475469870467</v>
      </c>
      <c r="O183" s="13">
        <f>(SUM('30m Buffer by County'!E182,'30m Buffer by County'!I183,'30m Buffer by County'!J183,'30m Buffer by County'!M183)/'30m Buffer by County'!D183)</f>
        <v>0.26822420425948668</v>
      </c>
      <c r="P183" s="13"/>
    </row>
    <row r="184" spans="1:16" x14ac:dyDescent="0.25">
      <c r="A184" s="1" t="s">
        <v>21</v>
      </c>
      <c r="B184" s="1" t="s">
        <v>289</v>
      </c>
      <c r="C184" s="1" t="s">
        <v>372</v>
      </c>
      <c r="D184" s="6">
        <f>(SUM('10m Buffer by County'!F184,'10m Buffer by County'!F184,'10m Buffer by County'!O184))</f>
        <v>389.69447917644794</v>
      </c>
      <c r="E184" s="13">
        <f>(SUM('10m Buffer by County'!F184,'10m Buffer by County'!N184,'10m Buffer by County'!O184)/'10m Buffer by County'!D184)</f>
        <v>0.305030752539656</v>
      </c>
      <c r="F184" s="6">
        <f>(SUM('10m Buffer by County'!K184,'10m Buffer by County'!G184,'10m Buffer by County'!H184))</f>
        <v>161.9640906777106</v>
      </c>
      <c r="G184" s="13">
        <f>(SUM('10m Buffer by County'!K184,'10m Buffer by County'!G184,'10m Buffer by County'!H184)/'10m Buffer by County'!D184)</f>
        <v>0.23368650057811421</v>
      </c>
      <c r="H184" s="6">
        <f>(SUM('10m Buffer by County'!$E184,'10m Buffer by County'!$I184,'10m Buffer by County'!$J184,'10m Buffer by County'!$M184))</f>
        <v>288.32156289073498</v>
      </c>
      <c r="I184" s="13">
        <f>(SUM('10m Buffer by County'!E184,'10m Buffer by County'!I184,'10m Buffer by County'!J184,'10m Buffer by County'!M184)/'10m Buffer by County'!D184)</f>
        <v>0.41599873645585128</v>
      </c>
      <c r="J184" s="6">
        <f>(SUM('30m Buffer by County'!$F184,'30m Buffer by County'!$N184,'30m Buffer by County'!$O184))</f>
        <v>434.09853565480398</v>
      </c>
      <c r="K184" s="13">
        <f>(SUM('30m Buffer by County'!F184,'30m Buffer by County'!N184,'30m Buffer by County'!O184)/'30m Buffer by County'!D184)</f>
        <v>0.2809159524114111</v>
      </c>
      <c r="L184" s="6">
        <f>(SUM('30m Buffer by County'!$K184,'30m Buffer by County'!$G184,'30m Buffer by County'!$H184))</f>
        <v>386.95383581344549</v>
      </c>
      <c r="M184" s="13">
        <f>(SUM('30m Buffer by County'!K184,'30m Buffer by County'!G184,'30m Buffer by County'!H184)/'30m Buffer by County'!D184)</f>
        <v>0.25040744531150061</v>
      </c>
      <c r="N184" s="6">
        <f>(SUM('30m Buffer by County'!$E184,'30m Buffer by County'!$I184,'30m Buffer by County'!$J184,'30m Buffer by County'!$M184))</f>
        <v>658.7381327745461</v>
      </c>
      <c r="O184" s="13">
        <f>(SUM('30m Buffer by County'!E183,'30m Buffer by County'!I184,'30m Buffer by County'!J184,'30m Buffer by County'!M184)/'30m Buffer by County'!D184)</f>
        <v>0.42460342842522714</v>
      </c>
      <c r="P184" s="13"/>
    </row>
    <row r="185" spans="1:16" x14ac:dyDescent="0.25">
      <c r="A185" s="1" t="s">
        <v>194</v>
      </c>
      <c r="B185" s="1" t="s">
        <v>289</v>
      </c>
      <c r="C185" s="1" t="s">
        <v>373</v>
      </c>
      <c r="D185" s="6">
        <f>(SUM('10m Buffer by County'!F185,'10m Buffer by County'!F185,'10m Buffer by County'!O185))</f>
        <v>233.48942142797131</v>
      </c>
      <c r="E185" s="13">
        <f>(SUM('10m Buffer by County'!F185,'10m Buffer by County'!N185,'10m Buffer by County'!O185)/'10m Buffer by County'!D185)</f>
        <v>0.6074689351088941</v>
      </c>
      <c r="F185" s="6">
        <f>(SUM('10m Buffer by County'!K185,'10m Buffer by County'!G185,'10m Buffer by County'!H185))</f>
        <v>15.140133337945963</v>
      </c>
      <c r="G185" s="13">
        <f>(SUM('10m Buffer by County'!K185,'10m Buffer by County'!G185,'10m Buffer by County'!H185)/'10m Buffer by County'!D185)</f>
        <v>5.4576225894089878E-2</v>
      </c>
      <c r="H185" s="6">
        <f>(SUM('10m Buffer by County'!$E185,'10m Buffer by County'!$I185,'10m Buffer by County'!$J185,'10m Buffer by County'!$M185))</f>
        <v>15.951379588125114</v>
      </c>
      <c r="I185" s="13">
        <f>(SUM('10m Buffer by County'!E185,'10m Buffer by County'!I185,'10m Buffer by County'!J185,'10m Buffer by County'!M185)/'10m Buffer by County'!D185)</f>
        <v>5.7500556718478597E-2</v>
      </c>
      <c r="J185" s="6">
        <f>(SUM('30m Buffer by County'!$F185,'30m Buffer by County'!$N185,'30m Buffer by County'!$O185))</f>
        <v>414.07980508344735</v>
      </c>
      <c r="K185" s="13">
        <f>(SUM('30m Buffer by County'!F185,'30m Buffer by County'!N185,'30m Buffer by County'!O185)/'30m Buffer by County'!D185)</f>
        <v>0.64452000130771492</v>
      </c>
      <c r="L185" s="6">
        <f>(SUM('30m Buffer by County'!$K185,'30m Buffer by County'!$G185,'30m Buffer by County'!$H185))</f>
        <v>41.381960334679235</v>
      </c>
      <c r="M185" s="13">
        <f>(SUM('30m Buffer by County'!K185,'30m Buffer by County'!G185,'30m Buffer by County'!H185)/'30m Buffer by County'!D185)</f>
        <v>6.4411499429797833E-2</v>
      </c>
      <c r="N185" s="6">
        <f>(SUM('30m Buffer by County'!$E185,'30m Buffer by County'!$I185,'30m Buffer by County'!$J185,'30m Buffer by County'!$M185))</f>
        <v>42.263137345991709</v>
      </c>
      <c r="O185" s="13">
        <f>(SUM('30m Buffer by County'!E184,'30m Buffer by County'!I185,'30m Buffer by County'!J185,'30m Buffer by County'!M185)/'30m Buffer by County'!D185)</f>
        <v>6.998659592185251E-2</v>
      </c>
      <c r="P185" s="13"/>
    </row>
    <row r="186" spans="1:16" x14ac:dyDescent="0.25">
      <c r="A186" s="1" t="s">
        <v>176</v>
      </c>
      <c r="B186" s="1" t="s">
        <v>289</v>
      </c>
      <c r="C186" s="1" t="s">
        <v>374</v>
      </c>
      <c r="D186" s="6">
        <f>(SUM('10m Buffer by County'!F186,'10m Buffer by County'!F186,'10m Buffer by County'!O186))</f>
        <v>45.860741414331109</v>
      </c>
      <c r="E186" s="13">
        <f>(SUM('10m Buffer by County'!F186,'10m Buffer by County'!N186,'10m Buffer by County'!O186)/'10m Buffer by County'!D186)</f>
        <v>7.1637887407836442E-2</v>
      </c>
      <c r="F186" s="6">
        <f>(SUM('10m Buffer by County'!K186,'10m Buffer by County'!G186,'10m Buffer by County'!H186))</f>
        <v>154.50917501470275</v>
      </c>
      <c r="G186" s="13">
        <f>(SUM('10m Buffer by County'!K186,'10m Buffer by County'!G186,'10m Buffer by County'!H186)/'10m Buffer by County'!D186)</f>
        <v>0.46671588026912719</v>
      </c>
      <c r="H186" s="6">
        <f>(SUM('10m Buffer by County'!$E186,'10m Buffer by County'!$I186,'10m Buffer by County'!$J186,'10m Buffer by County'!$M186))</f>
        <v>127.2421086966191</v>
      </c>
      <c r="I186" s="13">
        <f>(SUM('10m Buffer by County'!E186,'10m Buffer by County'!I186,'10m Buffer by County'!J186,'10m Buffer by County'!M186)/'10m Buffer by County'!D186)</f>
        <v>0.38435201509548877</v>
      </c>
      <c r="J186" s="6">
        <f>(SUM('30m Buffer by County'!$F186,'30m Buffer by County'!$N186,'30m Buffer by County'!$O186))</f>
        <v>47.842277716550605</v>
      </c>
      <c r="K186" s="13">
        <f>(SUM('30m Buffer by County'!F186,'30m Buffer by County'!N186,'30m Buffer by County'!O186)/'30m Buffer by County'!D186)</f>
        <v>6.4752409682878376E-2</v>
      </c>
      <c r="L186" s="6">
        <f>(SUM('30m Buffer by County'!$K186,'30m Buffer by County'!$G186,'30m Buffer by County'!$H186))</f>
        <v>360.83531429305685</v>
      </c>
      <c r="M186" s="13">
        <f>(SUM('30m Buffer by County'!K186,'30m Buffer by County'!G186,'30m Buffer by County'!H186)/'30m Buffer by County'!D186)</f>
        <v>0.48837465970127297</v>
      </c>
      <c r="N186" s="6">
        <f>(SUM('30m Buffer by County'!$E186,'30m Buffer by County'!$I186,'30m Buffer by County'!$J186,'30m Buffer by County'!$M186))</f>
        <v>279.15667949966144</v>
      </c>
      <c r="O186" s="13">
        <f>(SUM('30m Buffer by County'!E185,'30m Buffer by County'!I186,'30m Buffer by County'!J186,'30m Buffer by County'!M186)/'30m Buffer by County'!D186)</f>
        <v>0.37782590083009476</v>
      </c>
      <c r="P186" s="13"/>
    </row>
    <row r="187" spans="1:16" x14ac:dyDescent="0.25">
      <c r="A187" s="1" t="s">
        <v>103</v>
      </c>
      <c r="B187" s="1" t="s">
        <v>375</v>
      </c>
      <c r="C187" s="1" t="s">
        <v>376</v>
      </c>
      <c r="D187" s="6">
        <f>(SUM('10m Buffer by County'!F187,'10m Buffer by County'!F187,'10m Buffer by County'!O187))</f>
        <v>11905.320421264882</v>
      </c>
      <c r="E187" s="13">
        <f>(SUM('10m Buffer by County'!F187,'10m Buffer by County'!N187,'10m Buffer by County'!O187)/'10m Buffer by County'!D187)</f>
        <v>0.5616096816032029</v>
      </c>
      <c r="F187" s="6">
        <f>(SUM('10m Buffer by County'!K187,'10m Buffer by County'!G187,'10m Buffer by County'!H187))</f>
        <v>527.24853343085749</v>
      </c>
      <c r="G187" s="13">
        <f>(SUM('10m Buffer by County'!K187,'10m Buffer by County'!G187,'10m Buffer by County'!H187)/'10m Buffer by County'!D187)</f>
        <v>4.7916944480912424E-2</v>
      </c>
      <c r="H187" s="6">
        <f>(SUM('10m Buffer by County'!$E187,'10m Buffer by County'!$I187,'10m Buffer by County'!$J187,'10m Buffer by County'!$M187))</f>
        <v>4048.7956094354631</v>
      </c>
      <c r="I187" s="13">
        <f>(SUM('10m Buffer by County'!E187,'10m Buffer by County'!I187,'10m Buffer by County'!J187,'10m Buffer by County'!M187)/'10m Buffer by County'!D187)</f>
        <v>0.36795913526675117</v>
      </c>
      <c r="J187" s="6">
        <f>(SUM('30m Buffer by County'!$F187,'30m Buffer by County'!$N187,'30m Buffer by County'!$O187))</f>
        <v>13889.219295947969</v>
      </c>
      <c r="K187" s="13">
        <f>(SUM('30m Buffer by County'!F187,'30m Buffer by County'!N187,'30m Buffer by County'!O187)/'30m Buffer by County'!D187)</f>
        <v>0.55066033664136416</v>
      </c>
      <c r="L187" s="6">
        <f>(SUM('30m Buffer by County'!$K187,'30m Buffer by County'!$G187,'30m Buffer by County'!$H187))</f>
        <v>1289.3764548316472</v>
      </c>
      <c r="M187" s="13">
        <f>(SUM('30m Buffer by County'!K187,'30m Buffer by County'!G187,'30m Buffer by County'!H187)/'30m Buffer by County'!D187)</f>
        <v>5.1119393937583003E-2</v>
      </c>
      <c r="N187" s="6">
        <f>(SUM('30m Buffer by County'!$E187,'30m Buffer by County'!$I187,'30m Buffer by County'!$J187,'30m Buffer by County'!$M187))</f>
        <v>9458.1337135458107</v>
      </c>
      <c r="O187" s="13">
        <f>(SUM('30m Buffer by County'!E186,'30m Buffer by County'!I187,'30m Buffer by County'!J187,'30m Buffer by County'!M187)/'30m Buffer by County'!D187)</f>
        <v>0.32513879851947597</v>
      </c>
      <c r="P187" s="13"/>
    </row>
    <row r="188" spans="1:16" x14ac:dyDescent="0.25">
      <c r="A188" s="1" t="s">
        <v>84</v>
      </c>
      <c r="B188" s="1" t="s">
        <v>375</v>
      </c>
      <c r="C188" s="1" t="s">
        <v>377</v>
      </c>
      <c r="D188" s="6">
        <f>(SUM('10m Buffer by County'!F188,'10m Buffer by County'!F188,'10m Buffer by County'!O188))</f>
        <v>21537.457189030509</v>
      </c>
      <c r="E188" s="13">
        <f>(SUM('10m Buffer by County'!F188,'10m Buffer by County'!N188,'10m Buffer by County'!O188)/'10m Buffer by County'!D188)</f>
        <v>0.7331669030282586</v>
      </c>
      <c r="F188" s="6">
        <f>(SUM('10m Buffer by County'!K188,'10m Buffer by County'!G188,'10m Buffer by County'!H188))</f>
        <v>321.00047938401622</v>
      </c>
      <c r="G188" s="13">
        <f>(SUM('10m Buffer by County'!K188,'10m Buffer by County'!G188,'10m Buffer by County'!H188)/'10m Buffer by County'!D188)</f>
        <v>2.1388604224825768E-2</v>
      </c>
      <c r="H188" s="6">
        <f>(SUM('10m Buffer by County'!$E188,'10m Buffer by County'!$I188,'10m Buffer by County'!$J188,'10m Buffer by County'!$M188))</f>
        <v>3371.5354620619446</v>
      </c>
      <c r="I188" s="13">
        <f>(SUM('10m Buffer by County'!E188,'10m Buffer by County'!I188,'10m Buffer by County'!J188,'10m Buffer by County'!M188)/'10m Buffer by County'!D188)</f>
        <v>0.22464900291235745</v>
      </c>
      <c r="J188" s="6">
        <f>(SUM('30m Buffer by County'!$F188,'30m Buffer by County'!$N188,'30m Buffer by County'!$O188))</f>
        <v>24729.025960868425</v>
      </c>
      <c r="K188" s="13">
        <f>(SUM('30m Buffer by County'!F188,'30m Buffer by County'!N188,'30m Buffer by County'!O188)/'30m Buffer by County'!D188)</f>
        <v>0.71365099650196939</v>
      </c>
      <c r="L188" s="6">
        <f>(SUM('30m Buffer by County'!$K188,'30m Buffer by County'!$G188,'30m Buffer by County'!$H188))</f>
        <v>751.45297835852989</v>
      </c>
      <c r="M188" s="13">
        <f>(SUM('30m Buffer by County'!K188,'30m Buffer by County'!G188,'30m Buffer by County'!H188)/'30m Buffer by County'!D188)</f>
        <v>2.1686061055479801E-2</v>
      </c>
      <c r="N188" s="6">
        <f>(SUM('30m Buffer by County'!$E188,'30m Buffer by County'!$I188,'30m Buffer by County'!$J188,'30m Buffer by County'!$M188))</f>
        <v>8491.7466875552909</v>
      </c>
      <c r="O188" s="13">
        <f>(SUM('30m Buffer by County'!E187,'30m Buffer by County'!I188,'30m Buffer by County'!J188,'30m Buffer by County'!M188)/'30m Buffer by County'!D188)</f>
        <v>0.26445146764684863</v>
      </c>
      <c r="P188" s="13"/>
    </row>
    <row r="189" spans="1:16" x14ac:dyDescent="0.25">
      <c r="A189" s="1" t="s">
        <v>102</v>
      </c>
      <c r="B189" s="1" t="s">
        <v>375</v>
      </c>
      <c r="C189" s="1" t="s">
        <v>378</v>
      </c>
      <c r="D189" s="6">
        <f>(SUM('10m Buffer by County'!F189,'10m Buffer by County'!F189,'10m Buffer by County'!O189))</f>
        <v>33751.357101555281</v>
      </c>
      <c r="E189" s="13">
        <f>(SUM('10m Buffer by County'!F189,'10m Buffer by County'!N189,'10m Buffer by County'!O189)/'10m Buffer by County'!D189)</f>
        <v>0.79785004029989381</v>
      </c>
      <c r="F189" s="6">
        <f>(SUM('10m Buffer by County'!K189,'10m Buffer by County'!G189,'10m Buffer by County'!H189))</f>
        <v>538.434737055396</v>
      </c>
      <c r="G189" s="13">
        <f>(SUM('10m Buffer by County'!K189,'10m Buffer by County'!G189,'10m Buffer by County'!H189)/'10m Buffer by County'!D189)</f>
        <v>2.5284995060016774E-2</v>
      </c>
      <c r="H189" s="6">
        <f>(SUM('10m Buffer by County'!$E189,'10m Buffer by County'!$I189,'10m Buffer by County'!$J189,'10m Buffer by County'!$M189))</f>
        <v>3357.6980671434148</v>
      </c>
      <c r="I189" s="13">
        <f>(SUM('10m Buffer by County'!E189,'10m Buffer by County'!I189,'10m Buffer by County'!J189,'10m Buffer by County'!M189)/'10m Buffer by County'!D189)</f>
        <v>0.15767812363862099</v>
      </c>
      <c r="J189" s="6">
        <f>(SUM('30m Buffer by County'!$F189,'30m Buffer by County'!$N189,'30m Buffer by County'!$O189))</f>
        <v>38681.383097018428</v>
      </c>
      <c r="K189" s="13">
        <f>(SUM('30m Buffer by County'!F189,'30m Buffer by County'!N189,'30m Buffer by County'!O189)/'30m Buffer by County'!D189)</f>
        <v>0.77798898027703445</v>
      </c>
      <c r="L189" s="6">
        <f>(SUM('30m Buffer by County'!$K189,'30m Buffer by County'!$G189,'30m Buffer by County'!$H189))</f>
        <v>1259.8592488991465</v>
      </c>
      <c r="M189" s="13">
        <f>(SUM('30m Buffer by County'!K189,'30m Buffer by County'!G189,'30m Buffer by County'!H189)/'30m Buffer by County'!D189)</f>
        <v>2.5339233860517986E-2</v>
      </c>
      <c r="N189" s="6">
        <f>(SUM('30m Buffer by County'!$E189,'30m Buffer by County'!$I189,'30m Buffer by County'!$J189,'30m Buffer by County'!$M189))</f>
        <v>8839.1421991371099</v>
      </c>
      <c r="O189" s="13">
        <f>(SUM('30m Buffer by County'!E188,'30m Buffer by County'!I189,'30m Buffer by County'!J189,'30m Buffer by County'!M189)/'30m Buffer by County'!D189)</f>
        <v>0.17057230153004127</v>
      </c>
      <c r="P189" s="13"/>
    </row>
    <row r="190" spans="1:16" x14ac:dyDescent="0.25">
      <c r="A190" s="1" t="s">
        <v>85</v>
      </c>
      <c r="B190" s="1" t="s">
        <v>375</v>
      </c>
      <c r="C190" s="1" t="s">
        <v>379</v>
      </c>
      <c r="D190" s="6">
        <f>(SUM('10m Buffer by County'!F190,'10m Buffer by County'!F190,'10m Buffer by County'!O190))</f>
        <v>29811.436521154672</v>
      </c>
      <c r="E190" s="13">
        <f>(SUM('10m Buffer by County'!F190,'10m Buffer by County'!N190,'10m Buffer by County'!O190)/'10m Buffer by County'!D190)</f>
        <v>0.737974306423404</v>
      </c>
      <c r="F190" s="6">
        <f>(SUM('10m Buffer by County'!K190,'10m Buffer by County'!G190,'10m Buffer by County'!H190))</f>
        <v>523.7275319630528</v>
      </c>
      <c r="G190" s="13">
        <f>(SUM('10m Buffer by County'!K190,'10m Buffer by County'!G190,'10m Buffer by County'!H190)/'10m Buffer by County'!D190)</f>
        <v>2.5770909313843089E-2</v>
      </c>
      <c r="H190" s="6">
        <f>(SUM('10m Buffer by County'!$E190,'10m Buffer by County'!$I190,'10m Buffer by County'!$J190,'10m Buffer by County'!$M190))</f>
        <v>4484.0688830352419</v>
      </c>
      <c r="I190" s="13">
        <f>(SUM('10m Buffer by County'!E190,'10m Buffer by County'!I190,'10m Buffer by County'!J190,'10m Buffer by County'!M190)/'10m Buffer by County'!D190)</f>
        <v>0.22064628168121425</v>
      </c>
      <c r="J190" s="6">
        <f>(SUM('30m Buffer by County'!$F190,'30m Buffer by County'!$N190,'30m Buffer by County'!$O190))</f>
        <v>33878.491225295664</v>
      </c>
      <c r="K190" s="13">
        <f>(SUM('30m Buffer by County'!F190,'30m Buffer by County'!N190,'30m Buffer by County'!O190)/'30m Buffer by County'!D190)</f>
        <v>0.72167571549081744</v>
      </c>
      <c r="L190" s="6">
        <f>(SUM('30m Buffer by County'!$K190,'30m Buffer by County'!$G190,'30m Buffer by County'!$H190))</f>
        <v>1199.5428554484217</v>
      </c>
      <c r="M190" s="13">
        <f>(SUM('30m Buffer by County'!K190,'30m Buffer by County'!G190,'30m Buffer by County'!H190)/'30m Buffer by County'!D190)</f>
        <v>2.5552523656108685E-2</v>
      </c>
      <c r="N190" s="6">
        <f>(SUM('30m Buffer by County'!$E190,'30m Buffer by County'!$I190,'30m Buffer by County'!$J190,'30m Buffer by County'!$M190))</f>
        <v>11180.44483871446</v>
      </c>
      <c r="O190" s="13">
        <f>(SUM('30m Buffer by County'!E189,'30m Buffer by County'!I190,'30m Buffer by County'!J190,'30m Buffer by County'!M190)/'30m Buffer by County'!D190)</f>
        <v>0.2311859464262383</v>
      </c>
      <c r="P190" s="13"/>
    </row>
    <row r="191" spans="1:16" x14ac:dyDescent="0.25">
      <c r="A191" s="1" t="s">
        <v>86</v>
      </c>
      <c r="B191" s="1" t="s">
        <v>375</v>
      </c>
      <c r="C191" s="1" t="s">
        <v>268</v>
      </c>
      <c r="D191" s="6">
        <f>(SUM('10m Buffer by County'!F191,'10m Buffer by County'!F191,'10m Buffer by County'!O191))</f>
        <v>4457.5841516632654</v>
      </c>
      <c r="E191" s="13">
        <f>(SUM('10m Buffer by County'!F191,'10m Buffer by County'!N191,'10m Buffer by County'!O191)/'10m Buffer by County'!D191)</f>
        <v>0.37466002553105621</v>
      </c>
      <c r="F191" s="6">
        <f>(SUM('10m Buffer by County'!K191,'10m Buffer by County'!G191,'10m Buffer by County'!H191))</f>
        <v>330.98698744211561</v>
      </c>
      <c r="G191" s="13">
        <f>(SUM('10m Buffer by County'!K191,'10m Buffer by County'!G191,'10m Buffer by County'!H191)/'10m Buffer by County'!D191)</f>
        <v>4.951750251837389E-2</v>
      </c>
      <c r="H191" s="6">
        <f>(SUM('10m Buffer by County'!$E191,'10m Buffer by County'!$I191,'10m Buffer by County'!$J191,'10m Buffer by County'!$M191))</f>
        <v>3631.8409828854965</v>
      </c>
      <c r="I191" s="13">
        <f>(SUM('10m Buffer by County'!E191,'10m Buffer by County'!I191,'10m Buffer by County'!J191,'10m Buffer by County'!M191)/'10m Buffer by County'!D191)</f>
        <v>0.54334370183606451</v>
      </c>
      <c r="J191" s="6">
        <f>(SUM('30m Buffer by County'!$F191,'30m Buffer by County'!$N191,'30m Buffer by County'!$O191))</f>
        <v>5595.8787800912314</v>
      </c>
      <c r="K191" s="13">
        <f>(SUM('30m Buffer by County'!F191,'30m Buffer by County'!N191,'30m Buffer by County'!O191)/'30m Buffer by County'!D191)</f>
        <v>0.36210766046131321</v>
      </c>
      <c r="L191" s="6">
        <f>(SUM('30m Buffer by County'!$K191,'30m Buffer by County'!$G191,'30m Buffer by County'!$H191))</f>
        <v>804.80323015869089</v>
      </c>
      <c r="M191" s="13">
        <f>(SUM('30m Buffer by County'!K191,'30m Buffer by County'!G191,'30m Buffer by County'!H191)/'30m Buffer by County'!D191)</f>
        <v>5.2078578943005653E-2</v>
      </c>
      <c r="N191" s="6">
        <f>(SUM('30m Buffer by County'!$E191,'30m Buffer by County'!$I191,'30m Buffer by County'!$J191,'30m Buffer by County'!$M191))</f>
        <v>8456.5927657492466</v>
      </c>
      <c r="O191" s="13">
        <f>(SUM('30m Buffer by County'!E190,'30m Buffer by County'!I191,'30m Buffer by County'!J191,'30m Buffer by County'!M191)/'30m Buffer by County'!D191)</f>
        <v>0.50248844363348333</v>
      </c>
      <c r="P191" s="13"/>
    </row>
    <row r="192" spans="1:16" x14ac:dyDescent="0.25">
      <c r="A192" s="1" t="s">
        <v>101</v>
      </c>
      <c r="B192" s="1" t="s">
        <v>375</v>
      </c>
      <c r="C192" s="1" t="s">
        <v>380</v>
      </c>
      <c r="D192" s="6">
        <f>(SUM('10m Buffer by County'!F192,'10m Buffer by County'!F192,'10m Buffer by County'!O192))</f>
        <v>14078.110683344617</v>
      </c>
      <c r="E192" s="13">
        <f>(SUM('10m Buffer by County'!F192,'10m Buffer by County'!N192,'10m Buffer by County'!O192)/'10m Buffer by County'!D192)</f>
        <v>0.67443925606826427</v>
      </c>
      <c r="F192" s="6">
        <f>(SUM('10m Buffer by County'!K192,'10m Buffer by County'!G192,'10m Buffer by County'!H192))</f>
        <v>440.60135512471396</v>
      </c>
      <c r="G192" s="13">
        <f>(SUM('10m Buffer by County'!K192,'10m Buffer by County'!G192,'10m Buffer by County'!H192)/'10m Buffer by County'!D192)</f>
        <v>4.1394203401886757E-2</v>
      </c>
      <c r="H192" s="6">
        <f>(SUM('10m Buffer by County'!$E192,'10m Buffer by County'!$I192,'10m Buffer by County'!$J192,'10m Buffer by County'!$M192))</f>
        <v>2614.4148796844961</v>
      </c>
      <c r="I192" s="13">
        <f>(SUM('10m Buffer by County'!E192,'10m Buffer by County'!I192,'10m Buffer by County'!J192,'10m Buffer by County'!M192)/'10m Buffer by County'!D192)</f>
        <v>0.2456225339478286</v>
      </c>
      <c r="J192" s="6">
        <f>(SUM('30m Buffer by County'!$F192,'30m Buffer by County'!$N192,'30m Buffer by County'!$O192))</f>
        <v>16552.681585229042</v>
      </c>
      <c r="K192" s="13">
        <f>(SUM('30m Buffer by County'!F192,'30m Buffer by County'!N192,'30m Buffer by County'!O192)/'30m Buffer by County'!D192)</f>
        <v>0.66729214610643461</v>
      </c>
      <c r="L192" s="6">
        <f>(SUM('30m Buffer by County'!$K192,'30m Buffer by County'!$G192,'30m Buffer by County'!$H192))</f>
        <v>1049.8490187453976</v>
      </c>
      <c r="M192" s="13">
        <f>(SUM('30m Buffer by County'!K192,'30m Buffer by County'!G192,'30m Buffer by County'!H192)/'30m Buffer by County'!D192)</f>
        <v>4.2322810427979196E-2</v>
      </c>
      <c r="N192" s="6">
        <f>(SUM('30m Buffer by County'!$E192,'30m Buffer by County'!$I192,'30m Buffer by County'!$J192,'30m Buffer by County'!$M192))</f>
        <v>6279.0145940309276</v>
      </c>
      <c r="O192" s="13">
        <f>(SUM('30m Buffer by County'!E191,'30m Buffer by County'!I192,'30m Buffer by County'!J192,'30m Buffer by County'!M192)/'30m Buffer by County'!D192)</f>
        <v>0.30214564879827038</v>
      </c>
      <c r="P192" s="13"/>
    </row>
    <row r="193" spans="1:16" x14ac:dyDescent="0.25">
      <c r="A193" s="1" t="s">
        <v>83</v>
      </c>
      <c r="B193" s="1" t="s">
        <v>375</v>
      </c>
      <c r="C193" s="1" t="s">
        <v>381</v>
      </c>
      <c r="D193" s="6">
        <f>(SUM('10m Buffer by County'!F193,'10m Buffer by County'!F193,'10m Buffer by County'!O193))</f>
        <v>4254.6423646975682</v>
      </c>
      <c r="E193" s="13">
        <f>(SUM('10m Buffer by County'!F193,'10m Buffer by County'!N193,'10m Buffer by County'!O193)/'10m Buffer by County'!D193)</f>
        <v>0.79230233674297212</v>
      </c>
      <c r="F193" s="6">
        <f>(SUM('10m Buffer by County'!K193,'10m Buffer by County'!G193,'10m Buffer by County'!H193))</f>
        <v>48.236904661886008</v>
      </c>
      <c r="G193" s="13">
        <f>(SUM('10m Buffer by County'!K193,'10m Buffer by County'!G193,'10m Buffer by County'!H193)/'10m Buffer by County'!D193)</f>
        <v>1.7965417069115704E-2</v>
      </c>
      <c r="H193" s="6">
        <f>(SUM('10m Buffer by County'!$E193,'10m Buffer by County'!$I193,'10m Buffer by County'!$J193,'10m Buffer by County'!$M193))</f>
        <v>436.7255106428193</v>
      </c>
      <c r="I193" s="13">
        <f>(SUM('10m Buffer by County'!E193,'10m Buffer by County'!I193,'10m Buffer by County'!J193,'10m Buffer by County'!M193)/'10m Buffer by County'!D193)</f>
        <v>0.16265463131219934</v>
      </c>
      <c r="J193" s="6">
        <f>(SUM('30m Buffer by County'!$F193,'30m Buffer by County'!$N193,'30m Buffer by County'!$O193))</f>
        <v>4784.985643190028</v>
      </c>
      <c r="K193" s="13">
        <f>(SUM('30m Buffer by County'!F193,'30m Buffer by County'!N193,'30m Buffer by County'!O193)/'30m Buffer by County'!D193)</f>
        <v>0.77871602159812403</v>
      </c>
      <c r="L193" s="6">
        <f>(SUM('30m Buffer by County'!$K193,'30m Buffer by County'!$G193,'30m Buffer by County'!$H193))</f>
        <v>99.730408267150338</v>
      </c>
      <c r="M193" s="13">
        <f>(SUM('30m Buffer by County'!K193,'30m Buffer by County'!G193,'30m Buffer by County'!H193)/'30m Buffer by County'!D193)</f>
        <v>1.6230282084269101E-2</v>
      </c>
      <c r="N193" s="6">
        <f>(SUM('30m Buffer by County'!$E193,'30m Buffer by County'!$I193,'30m Buffer by County'!$J193,'30m Buffer by County'!$M193))</f>
        <v>1121.8440964105503</v>
      </c>
      <c r="O193" s="13">
        <f>(SUM('30m Buffer by County'!E192,'30m Buffer by County'!I193,'30m Buffer by County'!J193,'30m Buffer by County'!M193)/'30m Buffer by County'!D193)</f>
        <v>0.29618697452252474</v>
      </c>
      <c r="P193" s="13"/>
    </row>
    <row r="194" spans="1:16" x14ac:dyDescent="0.25">
      <c r="A194" s="1" t="s">
        <v>87</v>
      </c>
      <c r="B194" s="1" t="s">
        <v>375</v>
      </c>
      <c r="C194" s="1" t="s">
        <v>382</v>
      </c>
      <c r="D194" s="6">
        <f>(SUM('10m Buffer by County'!F194,'10m Buffer by County'!F194,'10m Buffer by County'!O194))</f>
        <v>12387.452741137573</v>
      </c>
      <c r="E194" s="13">
        <f>(SUM('10m Buffer by County'!F194,'10m Buffer by County'!N194,'10m Buffer by County'!O194)/'10m Buffer by County'!D194)</f>
        <v>0.81555693204431778</v>
      </c>
      <c r="F194" s="6">
        <f>(SUM('10m Buffer by County'!K194,'10m Buffer by County'!G194,'10m Buffer by County'!H194))</f>
        <v>228.22534014025689</v>
      </c>
      <c r="G194" s="13">
        <f>(SUM('10m Buffer by County'!K194,'10m Buffer by County'!G194,'10m Buffer by County'!H194)/'10m Buffer by County'!D194)</f>
        <v>2.9675992410161774E-2</v>
      </c>
      <c r="H194" s="6">
        <f>(SUM('10m Buffer by County'!$E194,'10m Buffer by County'!$I194,'10m Buffer by County'!$J194,'10m Buffer by County'!$M194))</f>
        <v>998.09061840538095</v>
      </c>
      <c r="I194" s="13">
        <f>(SUM('10m Buffer by County'!E194,'10m Buffer by County'!I194,'10m Buffer by County'!J194,'10m Buffer by County'!M194)/'10m Buffer by County'!D194)</f>
        <v>0.12978107338233813</v>
      </c>
      <c r="J194" s="6">
        <f>(SUM('30m Buffer by County'!$F194,'30m Buffer by County'!$N194,'30m Buffer by County'!$O194))</f>
        <v>14405.45385805291</v>
      </c>
      <c r="K194" s="13">
        <f>(SUM('30m Buffer by County'!F194,'30m Buffer by County'!N194,'30m Buffer by County'!O194)/'30m Buffer by County'!D194)</f>
        <v>0.80460303864861815</v>
      </c>
      <c r="L194" s="6">
        <f>(SUM('30m Buffer by County'!$K194,'30m Buffer by County'!$G194,'30m Buffer by County'!$H194))</f>
        <v>517.77674542731893</v>
      </c>
      <c r="M194" s="13">
        <f>(SUM('30m Buffer by County'!K194,'30m Buffer by County'!G194,'30m Buffer by County'!H194)/'30m Buffer by County'!D194)</f>
        <v>2.8919931771502167E-2</v>
      </c>
      <c r="N194" s="6">
        <f>(SUM('30m Buffer by County'!$E194,'30m Buffer by County'!$I194,'30m Buffer by County'!$J194,'30m Buffer by County'!$M194))</f>
        <v>2533.7570363195168</v>
      </c>
      <c r="O194" s="13">
        <f>(SUM('30m Buffer by County'!E193,'30m Buffer by County'!I194,'30m Buffer by County'!J194,'30m Buffer by County'!M194)/'30m Buffer by County'!D194)</f>
        <v>0.10970077614015436</v>
      </c>
      <c r="P194" s="13"/>
    </row>
    <row r="195" spans="1:16" x14ac:dyDescent="0.25">
      <c r="A195" s="1" t="s">
        <v>105</v>
      </c>
      <c r="B195" s="1" t="s">
        <v>375</v>
      </c>
      <c r="C195" s="1" t="s">
        <v>383</v>
      </c>
      <c r="D195" s="6">
        <f>(SUM('10m Buffer by County'!F195,'10m Buffer by County'!F195,'10m Buffer by County'!O195))</f>
        <v>35209.632900569828</v>
      </c>
      <c r="E195" s="13">
        <f>(SUM('10m Buffer by County'!F195,'10m Buffer by County'!N195,'10m Buffer by County'!O195)/'10m Buffer by County'!D195)</f>
        <v>0.75170717561623657</v>
      </c>
      <c r="F195" s="6">
        <f>(SUM('10m Buffer by County'!K195,'10m Buffer by County'!G195,'10m Buffer by County'!H195))</f>
        <v>656.94044271360997</v>
      </c>
      <c r="G195" s="13">
        <f>(SUM('10m Buffer by County'!K195,'10m Buffer by County'!G195,'10m Buffer by County'!H195)/'10m Buffer by County'!D195)</f>
        <v>2.7950947057585267E-2</v>
      </c>
      <c r="H195" s="6">
        <f>(SUM('10m Buffer by County'!$E195,'10m Buffer by County'!$I195,'10m Buffer by County'!$J195,'10m Buffer by County'!$M195))</f>
        <v>4689.1058746781455</v>
      </c>
      <c r="I195" s="13">
        <f>(SUM('10m Buffer by County'!E195,'10m Buffer by County'!I195,'10m Buffer by County'!J195,'10m Buffer by County'!M195)/'10m Buffer by County'!D195)</f>
        <v>0.19950811600082602</v>
      </c>
      <c r="J195" s="6">
        <f>(SUM('30m Buffer by County'!$F195,'30m Buffer by County'!$N195,'30m Buffer by County'!$O195))</f>
        <v>40337.751491279661</v>
      </c>
      <c r="K195" s="13">
        <f>(SUM('30m Buffer by County'!F195,'30m Buffer by County'!N195,'30m Buffer by County'!O195)/'30m Buffer by County'!D195)</f>
        <v>0.74206870736989761</v>
      </c>
      <c r="L195" s="6">
        <f>(SUM('30m Buffer by County'!$K195,'30m Buffer by County'!$G195,'30m Buffer by County'!$H195))</f>
        <v>1368.9346802212085</v>
      </c>
      <c r="M195" s="13">
        <f>(SUM('30m Buffer by County'!K195,'30m Buffer by County'!G195,'30m Buffer by County'!H195)/'30m Buffer by County'!D195)</f>
        <v>2.518344605413082E-2</v>
      </c>
      <c r="N195" s="6">
        <f>(SUM('30m Buffer by County'!$E195,'30m Buffer by County'!$I195,'30m Buffer by County'!$J195,'30m Buffer by County'!$M195))</f>
        <v>11655.6710634912</v>
      </c>
      <c r="O195" s="13">
        <f>(SUM('30m Buffer by County'!E194,'30m Buffer by County'!I195,'30m Buffer by County'!J195,'30m Buffer by County'!M195)/'30m Buffer by County'!D195)</f>
        <v>0.21317436848220711</v>
      </c>
      <c r="P195" s="13"/>
    </row>
    <row r="196" spans="1:16" x14ac:dyDescent="0.25">
      <c r="A196" s="1" t="s">
        <v>104</v>
      </c>
      <c r="B196" s="1" t="s">
        <v>375</v>
      </c>
      <c r="C196" s="1" t="s">
        <v>384</v>
      </c>
      <c r="D196" s="6">
        <f>(SUM('10m Buffer by County'!F196,'10m Buffer by County'!F196,'10m Buffer by County'!O196))</f>
        <v>45.900772450739581</v>
      </c>
      <c r="E196" s="13">
        <f>(SUM('10m Buffer by County'!F196,'10m Buffer by County'!N196,'10m Buffer by County'!O196)/'10m Buffer by County'!D196)</f>
        <v>0.67720693749408156</v>
      </c>
      <c r="F196" s="6">
        <f>(SUM('10m Buffer by County'!K196,'10m Buffer by County'!G196,'10m Buffer by County'!H196))</f>
        <v>1.1804213637239735</v>
      </c>
      <c r="G196" s="13">
        <f>(SUM('10m Buffer by County'!K196,'10m Buffer by County'!G196,'10m Buffer by County'!H196)/'10m Buffer by County'!D196)</f>
        <v>3.4796733754361431E-2</v>
      </c>
      <c r="H196" s="6">
        <f>(SUM('10m Buffer by County'!$E196,'10m Buffer by County'!$I196,'10m Buffer by County'!$J196,'10m Buffer by County'!$M196))</f>
        <v>9.0267516049480339</v>
      </c>
      <c r="I196" s="13">
        <f>(SUM('10m Buffer by County'!E196,'10m Buffer by County'!I196,'10m Buffer by County'!J196,'10m Buffer by County'!M196)/'10m Buffer by County'!D196)</f>
        <v>0.26609266988629326</v>
      </c>
      <c r="J196" s="6">
        <f>(SUM('30m Buffer by County'!$F196,'30m Buffer by County'!$N196,'30m Buffer by County'!$O196))</f>
        <v>50.294302249151194</v>
      </c>
      <c r="K196" s="13">
        <f>(SUM('30m Buffer by County'!F196,'30m Buffer by County'!N196,'30m Buffer by County'!O196)/'30m Buffer by County'!D196)</f>
        <v>0.64786320433406963</v>
      </c>
      <c r="L196" s="6">
        <f>(SUM('30m Buffer by County'!$K196,'30m Buffer by County'!$G196,'30m Buffer by County'!$H196))</f>
        <v>2.6348823532318884</v>
      </c>
      <c r="M196" s="13">
        <f>(SUM('30m Buffer by County'!K196,'30m Buffer by County'!G196,'30m Buffer by County'!H196)/'30m Buffer by County'!D196)</f>
        <v>3.3941087719074871E-2</v>
      </c>
      <c r="N196" s="6">
        <f>(SUM('30m Buffer by County'!$E196,'30m Buffer by County'!$I196,'30m Buffer by County'!$J196,'30m Buffer by County'!$M196))</f>
        <v>22.944702806620441</v>
      </c>
      <c r="O196" s="13">
        <f>(SUM('30m Buffer by County'!E195,'30m Buffer by County'!I196,'30m Buffer by County'!J196,'30m Buffer by County'!M196)/'30m Buffer by County'!D196)</f>
        <v>9.0755279123509514</v>
      </c>
      <c r="P196" s="13"/>
    </row>
    <row r="197" spans="1:16" x14ac:dyDescent="0.25">
      <c r="A197" s="1" t="s">
        <v>100</v>
      </c>
      <c r="B197" s="1" t="s">
        <v>375</v>
      </c>
      <c r="C197" s="1" t="s">
        <v>385</v>
      </c>
      <c r="D197" s="6">
        <f>(SUM('10m Buffer by County'!F197,'10m Buffer by County'!F197,'10m Buffer by County'!O197))</f>
        <v>34.134118798278173</v>
      </c>
      <c r="E197" s="13">
        <f>(SUM('10m Buffer by County'!F197,'10m Buffer by County'!N197,'10m Buffer by County'!O197)/'10m Buffer by County'!D197)</f>
        <v>0.62776535601970507</v>
      </c>
      <c r="F197" s="6">
        <f>(SUM('10m Buffer by County'!K197,'10m Buffer by County'!G197,'10m Buffer by County'!H197))</f>
        <v>1.2340431840982886</v>
      </c>
      <c r="G197" s="13">
        <f>(SUM('10m Buffer by County'!K197,'10m Buffer by County'!G197,'10m Buffer by County'!H197)/'10m Buffer by County'!D197)</f>
        <v>4.5390921815636864E-2</v>
      </c>
      <c r="H197" s="6">
        <f>(SUM('10m Buffer by County'!$E197,'10m Buffer by County'!$I197,'10m Buffer by County'!$J197,'10m Buffer by County'!$M197))</f>
        <v>8.2340382419950267</v>
      </c>
      <c r="I197" s="13">
        <f>(SUM('10m Buffer by County'!E197,'10m Buffer by County'!I197,'10m Buffer by County'!J197,'10m Buffer by County'!M197)/'10m Buffer by County'!D197)</f>
        <v>0.30286669938739513</v>
      </c>
      <c r="J197" s="6">
        <f>(SUM('30m Buffer by County'!$F197,'30m Buffer by County'!$N197,'30m Buffer by County'!$O197))</f>
        <v>36.787039828410173</v>
      </c>
      <c r="K197" s="13">
        <f>(SUM('30m Buffer by County'!F197,'30m Buffer by County'!N197,'30m Buffer by County'!O197)/'30m Buffer by County'!D197)</f>
        <v>0.59903669337153298</v>
      </c>
      <c r="L197" s="6">
        <f>(SUM('30m Buffer by County'!$K197,'30m Buffer by County'!$G197,'30m Buffer by County'!$H197))</f>
        <v>2.5760713244342526</v>
      </c>
      <c r="M197" s="13">
        <f>(SUM('30m Buffer by County'!K197,'30m Buffer by County'!G197,'30m Buffer by County'!H197)/'30m Buffer by County'!D197)</f>
        <v>4.1948502931365407E-2</v>
      </c>
      <c r="N197" s="6">
        <f>(SUM('30m Buffer by County'!$E197,'30m Buffer by County'!$I197,'30m Buffer by County'!$J197,'30m Buffer by County'!$M197))</f>
        <v>20.102993431944768</v>
      </c>
      <c r="O197" s="13">
        <f>(SUM('30m Buffer by County'!E196,'30m Buffer by County'!I197,'30m Buffer by County'!J197,'30m Buffer by County'!M197)/'30m Buffer by County'!D197)</f>
        <v>0.34885863857491783</v>
      </c>
      <c r="P197" s="13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workbookViewId="0">
      <selection activeCell="N1" sqref="N1:N1048576"/>
    </sheetView>
  </sheetViews>
  <sheetFormatPr defaultRowHeight="15" x14ac:dyDescent="0.25"/>
  <cols>
    <col min="1" max="1" width="10.42578125" bestFit="1" customWidth="1"/>
    <col min="2" max="2" width="18.7109375" bestFit="1" customWidth="1"/>
    <col min="3" max="3" width="18.7109375" style="6" customWidth="1"/>
    <col min="4" max="4" width="13.85546875" style="13" bestFit="1" customWidth="1"/>
    <col min="5" max="5" width="19.42578125" style="6" bestFit="1" customWidth="1"/>
    <col min="6" max="6" width="17.42578125" style="13" bestFit="1" customWidth="1"/>
    <col min="7" max="7" width="19.85546875" style="6" bestFit="1" customWidth="1"/>
    <col min="8" max="8" width="17.85546875" style="13" bestFit="1" customWidth="1"/>
    <col min="9" max="9" width="17.85546875" style="6" customWidth="1"/>
    <col min="10" max="10" width="13.85546875" style="13" bestFit="1" customWidth="1"/>
    <col min="11" max="11" width="19.42578125" style="6" bestFit="1" customWidth="1"/>
    <col min="12" max="12" width="17.42578125" style="13" bestFit="1" customWidth="1"/>
    <col min="13" max="13" width="19.85546875" style="6" bestFit="1" customWidth="1"/>
    <col min="14" max="14" width="17.85546875" style="13" bestFit="1" customWidth="1"/>
    <col min="15" max="15" width="3.5703125" customWidth="1"/>
    <col min="16" max="16" width="12" bestFit="1" customWidth="1"/>
    <col min="17" max="17" width="21.5703125" bestFit="1" customWidth="1"/>
  </cols>
  <sheetData>
    <row r="1" spans="1:17" x14ac:dyDescent="0.25">
      <c r="A1" s="7" t="s">
        <v>197</v>
      </c>
      <c r="B1" s="3" t="s">
        <v>198</v>
      </c>
      <c r="C1" s="5" t="s">
        <v>427</v>
      </c>
      <c r="D1" s="12" t="s">
        <v>416</v>
      </c>
      <c r="E1" s="5" t="s">
        <v>428</v>
      </c>
      <c r="F1" s="12" t="s">
        <v>417</v>
      </c>
      <c r="G1" s="5" t="s">
        <v>429</v>
      </c>
      <c r="H1" s="12" t="s">
        <v>418</v>
      </c>
      <c r="I1" s="5" t="s">
        <v>430</v>
      </c>
      <c r="J1" s="12" t="s">
        <v>420</v>
      </c>
      <c r="K1" s="5" t="s">
        <v>431</v>
      </c>
      <c r="L1" s="12" t="s">
        <v>421</v>
      </c>
      <c r="M1" s="5" t="s">
        <v>432</v>
      </c>
      <c r="N1" s="12" t="s">
        <v>422</v>
      </c>
      <c r="O1" s="12"/>
    </row>
    <row r="2" spans="1:17" x14ac:dyDescent="0.25">
      <c r="A2">
        <v>10</v>
      </c>
      <c r="B2" s="1" t="s">
        <v>234</v>
      </c>
      <c r="C2" s="6">
        <f>(SUM((SUMIF('10m Buffer by County'!$B:$B,'10m Buffer by County'!$B$2,'10m Buffer by County'!$F:$F)),(SUMIF('10m Buffer by County'!$B:$B,'10m Buffer by County'!$B$2,'10m Buffer by County'!$N:$N)),(SUMIF('10m Buffer by County'!$B:$B,'10m Buffer by County'!$B$2,'10m Buffer by County'!$O:$O))))</f>
        <v>15247.244530327216</v>
      </c>
      <c r="D2" s="13">
        <f>(SUM((SUMIF('10m Buffer by County'!$B:$B,'10m Buffer by County'!$B$2,'10m Buffer by County'!$F:$F)),(SUMIF('10m Buffer by County'!$B:$B,'10m Buffer by County'!$B$2,'10m Buffer by County'!$N:$N)),(SUMIF('10m Buffer by County'!$B:$B,'10m Buffer by County'!$B$2,'10m Buffer by County'!$O:$O)))/(SUMIF('10m Buffer by County'!$B:$B,'10m Buffer by County'!$B$2,'10m Buffer by County'!$D:$D)))</f>
        <v>0.54002941078370847</v>
      </c>
      <c r="E2" s="6">
        <f>(SUM((SUMIF('10m Buffer by County'!$B:$B,'10m Buffer by County'!$B$2,'10m Buffer by County'!$K:$K)),(SUMIF('10m Buffer by County'!$B:$B,'10m Buffer by County'!$B$2,'10m Buffer by County'!$G:$G)),(SUMIF('10m Buffer by County'!$B:$B,'10m Buffer by County'!$B$2,'10m Buffer by County'!$H:$H))))</f>
        <v>677.69134588298084</v>
      </c>
      <c r="F2" s="13">
        <f>(SUM((SUMIF('10m Buffer by County'!$B:$B,'10m Buffer by County'!$B$2,'10m Buffer by County'!$K:$K)),(SUMIF('10m Buffer by County'!$B:$B,'10m Buffer by County'!$B$2,'10m Buffer by County'!$G:$G)),(SUMIF('10m Buffer by County'!$B:$B,'10m Buffer by County'!$B$2,'10m Buffer by County'!$H:$H)))/(SUMIF('10m Buffer by County'!$B:$B,'10m Buffer by County'!$B$2,'10m Buffer by County'!$D:$D)))</f>
        <v>2.4002583383671255E-2</v>
      </c>
      <c r="G2" s="6">
        <f>(SUM((SUMIF('10m Buffer by County'!$B:$B,'10m Buffer by County'!$B$2,'10m Buffer by County'!$E:$E)),(SUMIF('10m Buffer by County'!$B:$B,'10m Buffer by County'!$B$2,'10m Buffer by County'!$J:$J)),(SUMIF('10m Buffer by County'!$B:$B,'10m Buffer by County'!$B$2,'10m Buffer by County'!$I:$I)),(SUMIF('10m Buffer by County'!$B:$B,'10m Buffer by County'!$B$2,'10m Buffer by County'!$M:$M))))</f>
        <v>11339.76020914981</v>
      </c>
      <c r="H2" s="13">
        <f>(SUM((SUMIF('10m Buffer by County'!$B:$B,'10m Buffer by County'!$B$2,'10m Buffer by County'!$E:$E)),(SUMIF('10m Buffer by County'!$B:$B,'10m Buffer by County'!$B$2,'10m Buffer by County'!$J:$J)),(SUMIF('10m Buffer by County'!$B:$B,'10m Buffer by County'!$B$2,'10m Buffer by County'!$I:$I)),(SUMIF('10m Buffer by County'!$B:$B,'10m Buffer by County'!$B$2,'10m Buffer by County'!$M:$M)))/(SUMIF('10m Buffer by County'!$B:$B,'10m Buffer by County'!$B$2,'10m Buffer by County'!$D:$D)))</f>
        <v>0.40163348938198562</v>
      </c>
      <c r="I2" s="6">
        <f>(SUM((SUMIF('30m Buffer by County'!$B:$B,'30m Buffer by County'!$B$2,'30m Buffer by County'!$F:$F)),(SUMIF('30m Buffer by County'!$B:$B,'30m Buffer by County'!$B$2,'30m Buffer by County'!$N:$N)),(SUMIF('30m Buffer by County'!$B:$B,'30m Buffer by County'!$B$2,'30m Buffer by County'!$O:$O))))</f>
        <v>34618.792594752478</v>
      </c>
      <c r="J2" s="13">
        <f>(SUM((SUMIF('30m Buffer by County'!$B:$B,'30m Buffer by County'!$B$2,'30m Buffer by County'!$F:$F)),(SUMIF('30m Buffer by County'!$B:$B,'30m Buffer by County'!$B$2,'30m Buffer by County'!$N:$N)),(SUMIF('30m Buffer by County'!$B:$B,'30m Buffer by County'!$B$2,'30m Buffer by County'!$O:$O)))/(SUMIF('30m Buffer by County'!$B:$B,'30m Buffer by County'!$B$2,'30m Buffer by County'!$D:$D)))</f>
        <v>0.53795808007140855</v>
      </c>
      <c r="K2" s="6">
        <f>(SUM((SUMIF('30m Buffer by County'!$B:$B,'30m Buffer by County'!$B$2,'30m Buffer by County'!$K:$K)),(SUMIF('30m Buffer by County'!$B:$B,'30m Buffer by County'!$B$2,'30m Buffer by County'!$G:$G)),(SUMIF('30m Buffer by County'!$B:$B,'30m Buffer by County'!$B$2,'30m Buffer by County'!$H:$H))))</f>
        <v>1689.5017371492961</v>
      </c>
      <c r="L2" s="13">
        <f>(SUM((SUMIF('30m Buffer by County'!$B:$B,'30m Buffer by County'!$B$2,'30m Buffer by County'!$K:$K)),(SUMIF('30m Buffer by County'!$B:$B,'30m Buffer by County'!$B$2,'30m Buffer by County'!$G:$G)),(SUMIF('30m Buffer by County'!$B:$B,'30m Buffer by County'!$B$2,'30m Buffer by County'!$H:$H)))/(SUMIF('30m Buffer by County'!$B:$B,'30m Buffer by County'!$B$2,'30m Buffer by County'!$D:$D)))</f>
        <v>2.6253980646682436E-2</v>
      </c>
      <c r="M2" s="6">
        <f>(SUM((SUMIF('30m Buffer by County'!$B:$B,'30m Buffer by County'!$B$2,'30m Buffer by County'!$E:$E)),(SUMIF('30m Buffer by County'!$B:$B,'30m Buffer by County'!$B$2,'30m Buffer by County'!$J:$J)),(SUMIF('30m Buffer by County'!$B:$B,'30m Buffer by County'!$B$2,'30m Buffer by County'!$I:$I)),(SUMIF('30m Buffer by County'!$B:$B,'30m Buffer by County'!$B$2,'30m Buffer by County'!$M:$M))))</f>
        <v>26011.031762897652</v>
      </c>
      <c r="N2" s="13">
        <f>(SUM((SUMIF('30m Buffer by County'!$B:$B,'30m Buffer by County'!$B$2,'30m Buffer by County'!$E:$E)),(SUMIF('30m Buffer by County'!$B:$B,'30m Buffer by County'!$B$2,'30m Buffer by County'!$J:$J)),(SUMIF('30m Buffer by County'!$B:$B,'30m Buffer by County'!$B$2,'30m Buffer by County'!$I:$I)),(SUMIF('30m Buffer by County'!$B:$B,'30m Buffer by County'!$B$2,'30m Buffer by County'!$M:$M)))/(SUMIF('30m Buffer by County'!$B:$B,'30m Buffer by County'!$B$2,'30m Buffer by County'!$D:$D)))</f>
        <v>0.40419794161064654</v>
      </c>
      <c r="P2" s="4" t="s">
        <v>426</v>
      </c>
    </row>
    <row r="3" spans="1:17" x14ac:dyDescent="0.25">
      <c r="A3">
        <v>11</v>
      </c>
      <c r="B3" s="1" t="s">
        <v>205</v>
      </c>
      <c r="C3" s="6">
        <f>(SUM((SUMIF('10m Buffer by County'!$B:$B,'10m Buffer by County'!$B$5,'10m Buffer by County'!$F:$F)),(SUMIF('10m Buffer by County'!$B:$B,'10m Buffer by County'!$B$5,'10m Buffer by County'!$N:$N)),(SUMIF('10m Buffer by County'!$B:$B,'10m Buffer by County'!$B$5,'10m Buffer by County'!$O:$O))))</f>
        <v>548.33401699095089</v>
      </c>
      <c r="D3" s="13">
        <f>(SUM((SUMIF('10m Buffer by County'!B:B,'10m Buffer by County'!B5,'10m Buffer by County'!F:F)),(SUMIF('10m Buffer by County'!B:B,'10m Buffer by County'!B5,'10m Buffer by County'!N:N)),(SUMIF('10m Buffer by County'!B:B,'10m Buffer by County'!B5,'10m Buffer by County'!O:O)))/(SUMIF('10m Buffer by County'!B:B,'10m Buffer by County'!B5,'10m Buffer by County'!D:D)))</f>
        <v>0.23983915977269304</v>
      </c>
      <c r="E3" s="6">
        <f>(SUM((SUMIF('10m Buffer by County'!$B:$B,'10m Buffer by County'!$B$5,'10m Buffer by County'!J:J)),(SUMIF('10m Buffer by County'!$B:$B,'10m Buffer by County'!$B$5,'10m Buffer by County'!F:F)),(SUMIF('10m Buffer by County'!$B:$B,'10m Buffer by County'!$B$5,'10m Buffer by County'!G:G))))</f>
        <v>1146.4560177520348</v>
      </c>
      <c r="F3" s="13">
        <f>(SUM((SUMIF('10m Buffer by County'!$B:$B,'10m Buffer by County'!$B$5,'10m Buffer by County'!K:K)),(SUMIF('10m Buffer by County'!$B:$B,'10m Buffer by County'!$B$5,'10m Buffer by County'!G:G)),(SUMIF('10m Buffer by County'!$B:$B,'10m Buffer by County'!$B$5,'10m Buffer by County'!H:H)))/(SUMIF('10m Buffer by County'!$B:$B,'10m Buffer by County'!$B$5,'10m Buffer by County'!D:D)))</f>
        <v>0.48559142332447008</v>
      </c>
      <c r="G3" s="6">
        <f>(SUM((SUMIF('10m Buffer by County'!$B:$B,'10m Buffer by County'!$B$5,'10m Buffer by County'!$E:$E)),(SUMIF('10m Buffer by County'!$B:$B,'10m Buffer by County'!$B$5,'10m Buffer by County'!$J:$J)),(SUMIF('10m Buffer by County'!$B:$B,'10m Buffer by County'!$B$5,'10m Buffer by County'!$I:$I)),(SUMIF('10m Buffer by County'!$B:$B,'10m Buffer by County'!$B$5,'10m Buffer by County'!$M:$M))))</f>
        <v>372.56317243492481</v>
      </c>
      <c r="H3" s="13">
        <f>(SUM((SUMIF('10m Buffer by County'!$B:$B,'10m Buffer by County'!$B$5,'10m Buffer by County'!E:E)),(SUMIF('10m Buffer by County'!$B:$B,'10m Buffer by County'!$B$5,'10m Buffer by County'!J:J)),(SUMIF('10m Buffer by County'!$B:$B,'10m Buffer by County'!$B$5,'10m Buffer by County'!I:I)),(SUMIF('10m Buffer by County'!$B:$B,'10m Buffer by County'!$B$5,'10m Buffer by County'!M:M)))/(SUMIF('10m Buffer by County'!$B:$B,'10m Buffer by County'!$B$5,'10m Buffer by County'!$D:$D)))</f>
        <v>0.16295767811267478</v>
      </c>
      <c r="I3" s="6">
        <f>(SUM((SUMIF('30m Buffer by County'!$B:$B,'30m Buffer by County'!$B$5,'30m Buffer by County'!$F:$F)),(SUMIF('30m Buffer by County'!$B:$B,'30m Buffer by County'!$B$5,'30m Buffer by County'!$N:$N)),(SUMIF('30m Buffer by County'!$B:$B,'30m Buffer by County'!$B$5,'30m Buffer by County'!$O:$O))))</f>
        <v>1119.8887532556107</v>
      </c>
      <c r="J3" s="13">
        <f>(SUM((SUMIF('30m Buffer by County'!$B:$B,'30m Buffer by County'!$B$5,'30m Buffer by County'!$F:$F)),(SUMIF('30m Buffer by County'!$B:$B,'30m Buffer by County'!$B$5,'30m Buffer by County'!$N:$N)),(SUMIF('30m Buffer by County'!$B:$B,'30m Buffer by County'!$B$5,'30m Buffer by County'!$O:$O)))/(SUMIF('30m Buffer by County'!$B:$B,'30m Buffer by County'!$B$5,'30m Buffer by County'!$D:$D)))</f>
        <v>0.22415749273855201</v>
      </c>
      <c r="K3" s="6">
        <f>(SUM((SUMIF('30m Buffer by County'!$B:$B,'30m Buffer by County'!$B$5,'30m Buffer by County'!$K:$K)),(SUMIF('30m Buffer by County'!$B:$B,'30m Buffer by County'!$B$5,'30m Buffer by County'!$G:$G)),(SUMIF('30m Buffer by County'!$B:$B,'30m Buffer by County'!$B$5,'30m Buffer by County'!$H:$H))))</f>
        <v>2374.1915954591955</v>
      </c>
      <c r="L3" s="13">
        <f>(SUM((SUMIF('30m Buffer by County'!$B:$B,'30m Buffer by County'!$B$5,'30m Buffer by County'!$K:$K)),(SUMIF('30m Buffer by County'!$B:$B,'30m Buffer by County'!$B$5,'30m Buffer by County'!$G:$G)),(SUMIF('30m Buffer by County'!$B:$B,'30m Buffer by County'!$B$5,'30m Buffer by County'!$H:$H)))/(SUMIF('30m Buffer by County'!$B:$B,'30m Buffer by County'!$B$5,'30m Buffer by County'!$D:$D)))</f>
        <v>0.4752193767210775</v>
      </c>
      <c r="M3" s="6">
        <f>(SUM((SUMIF('30m Buffer by County'!$B:$B,'30m Buffer by County'!$B$5,'30m Buffer by County'!$E:$E)),(SUMIF('30m Buffer by County'!$B:$B,'30m Buffer by County'!$B$5,'30m Buffer by County'!$J:$J)),(SUMIF('30m Buffer by County'!$B:$B,'30m Buffer by County'!$B$5,'30m Buffer by County'!$I:$I)),(SUMIF('30m Buffer by County'!$B:$B,'30m Buffer by County'!$B$5,'30m Buffer by County'!$M:$M))))</f>
        <v>901.25875370039978</v>
      </c>
      <c r="N3" s="13">
        <f>(SUM((SUMIF('30m Buffer by County'!$B:$B,'30m Buffer by County'!$B$5,'30m Buffer by County'!$E:$E)),(SUMIF('30m Buffer by County'!$B:$B,'30m Buffer by County'!$B$5,'30m Buffer by County'!$J:$J)),(SUMIF('30m Buffer by County'!$B:$B,'30m Buffer by County'!$B$5,'30m Buffer by County'!$I:$I)),(SUMIF('30m Buffer by County'!$B:$B,'30m Buffer by County'!$B$5,'30m Buffer by County'!$M:$M)))/(SUMIF('30m Buffer by County'!$B:$B,'30m Buffer by County'!$B$5,'30m Buffer by County'!$D:$D)))</f>
        <v>0.18039640272380034</v>
      </c>
      <c r="P3" s="19" t="s">
        <v>423</v>
      </c>
      <c r="Q3" s="14" t="s">
        <v>386</v>
      </c>
    </row>
    <row r="4" spans="1:17" x14ac:dyDescent="0.25">
      <c r="A4">
        <v>24</v>
      </c>
      <c r="B4" s="1" t="s">
        <v>400</v>
      </c>
      <c r="C4" s="6">
        <f>(SUM((SUMIF('10m Buffer by County'!$B:$B,'10m Buffer by County'!$B$6,'10m Buffer by County'!$F:$F)),(SUMIF('10m Buffer by County'!$B:$B,'10m Buffer by County'!$B$6,'10m Buffer by County'!$N:$N)),(SUMIF('10m Buffer by County'!$B:$B,'10m Buffer by County'!$B$6,'10m Buffer by County'!$O:$O))))</f>
        <v>187423.24345294869</v>
      </c>
      <c r="D4" s="13">
        <f>(SUM((SUMIF('10m Buffer by County'!B:B,'10m Buffer by County'!B6,'10m Buffer by County'!F:F)),(SUMIF('10m Buffer by County'!B:B,'10m Buffer by County'!B6,'10m Buffer by County'!N:N)),(SUMIF('10m Buffer by County'!B:B,'10m Buffer by County'!B6,'10m Buffer by County'!O:O)))/(SUMIF('10m Buffer by County'!B:B,'10m Buffer by County'!B6,'10m Buffer by County'!D:D)))</f>
        <v>0.60910346286590455</v>
      </c>
      <c r="E4" s="6">
        <f>(SUM((SUMIF('10m Buffer by County'!$B:$B,'10m Buffer by County'!$B$6,'10m Buffer by County'!J:J)),(SUMIF('10m Buffer by County'!$B:$B,'10m Buffer by County'!$B$6,'10m Buffer by County'!F:F)),(SUMIF('10m Buffer by County'!$B:$B,'10m Buffer by County'!$B$6,'10m Buffer by County'!G:G))))</f>
        <v>156853.8830105316</v>
      </c>
      <c r="F4" s="13">
        <f>(SUM((SUMIF('10m Buffer by County'!$B:$B,'10m Buffer by County'!$B$6,'10m Buffer by County'!K:K)),(SUMIF('10m Buffer by County'!$B:$B,'10m Buffer by County'!$B$6,'10m Buffer by County'!G:G)),(SUMIF('10m Buffer by County'!$B:$B,'10m Buffer by County'!$B$6,'10m Buffer by County'!H:H)))/(SUMIF('10m Buffer by County'!$B:$B,'10m Buffer by County'!$B$6,'10m Buffer by County'!D:D)))</f>
        <v>4.7893184075205868E-2</v>
      </c>
      <c r="G4" s="6">
        <f>(SUM((SUMIF('10m Buffer by County'!$B:$B,'10m Buffer by County'!$B$6,'10m Buffer by County'!$E:$E)),(SUMIF('10m Buffer by County'!$B:$B,'10m Buffer by County'!$B$6,'10m Buffer by County'!$J:$J)),(SUMIF('10m Buffer by County'!$B:$B,'10m Buffer by County'!$B$6,'10m Buffer by County'!$I:$I)),(SUMIF('10m Buffer by County'!$B:$B,'10m Buffer by County'!$B$6,'10m Buffer by County'!$M:$M))))</f>
        <v>61714.462570980962</v>
      </c>
      <c r="H4" s="13">
        <f>(SUM((SUMIF('10m Buffer by County'!$B:$B,'10m Buffer by County'!$B$6,'10m Buffer by County'!E:E)),(SUMIF('10m Buffer by County'!$B:$B,'10m Buffer by County'!$B$6,'10m Buffer by County'!J:J)),(SUMIF('10m Buffer by County'!$B:$B,'10m Buffer by County'!$B$6,'10m Buffer by County'!I:I)),(SUMIF('10m Buffer by County'!$B:$B,'10m Buffer by County'!$B$6,'10m Buffer by County'!M:M)))/(SUMIF('10m Buffer by County'!$B:$B,'10m Buffer by County'!$B$6,'10m Buffer by County'!$D:$D)))</f>
        <v>0.20056473342555076</v>
      </c>
      <c r="I4" s="6">
        <f>(SUM((SUMIF('30m Buffer by County'!$B:$B,'30m Buffer by County'!$B$6,'30m Buffer by County'!$F:$F)),(SUMIF('30m Buffer by County'!$B:$B,'30m Buffer by County'!$B$6,'30m Buffer by County'!$N:$N)),(SUMIF('30m Buffer by County'!$B:$B,'30m Buffer by County'!$B$6,'30m Buffer by County'!$O:$O))))</f>
        <v>415771.56264362991</v>
      </c>
      <c r="J4" s="13">
        <f>(SUM((SUMIF('30m Buffer by County'!$B:$B,'30m Buffer by County'!$B$6,'30m Buffer by County'!$F:$F)),(SUMIF('30m Buffer by County'!$B:$B,'30m Buffer by County'!$B$6,'30m Buffer by County'!$N:$N)),(SUMIF('30m Buffer by County'!$B:$B,'30m Buffer by County'!$B$6,'30m Buffer by County'!$O:$O)))/(SUMIF('30m Buffer by County'!$B:$B,'30m Buffer by County'!$B$6,'30m Buffer by County'!$D:$D)))</f>
        <v>0.57870823005321681</v>
      </c>
      <c r="K4" s="6">
        <f>(SUM((SUMIF('30m Buffer by County'!$B:$B,'30m Buffer by County'!$B$6,'30m Buffer by County'!$K:$K)),(SUMIF('30m Buffer by County'!$B:$B,'30m Buffer by County'!$B$6,'30m Buffer by County'!$G:$G)),(SUMIF('30m Buffer by County'!$B:$B,'30m Buffer by County'!$B$6,'30m Buffer by County'!$H:$H))))</f>
        <v>36674.706068408588</v>
      </c>
      <c r="L4" s="13">
        <f>(SUM((SUMIF('30m Buffer by County'!$B:$B,'30m Buffer by County'!$B$6,'30m Buffer by County'!$K:$K)),(SUMIF('30m Buffer by County'!$B:$B,'30m Buffer by County'!$B$6,'30m Buffer by County'!$G:$G)),(SUMIF('30m Buffer by County'!$B:$B,'30m Buffer by County'!$B$6,'30m Buffer by County'!$H:$H)))/(SUMIF('30m Buffer by County'!$B:$B,'30m Buffer by County'!$B$6,'30m Buffer by County'!$D:$D)))</f>
        <v>5.1047152194875781E-2</v>
      </c>
      <c r="M4" s="6">
        <f>(SUM((SUMIF('30m Buffer by County'!$B:$B,'30m Buffer by County'!$B$6,'30m Buffer by County'!$E:$E)),(SUMIF('30m Buffer by County'!$B:$B,'30m Buffer by County'!$B$6,'30m Buffer by County'!$J:$J)),(SUMIF('30m Buffer by County'!$B:$B,'30m Buffer by County'!$B$6,'30m Buffer by County'!$I:$I)),(SUMIF('30m Buffer by County'!$B:$B,'30m Buffer by County'!$B$6,'30m Buffer by County'!$M:$M))))</f>
        <v>166279.99486021261</v>
      </c>
      <c r="N4" s="13">
        <f>(SUM((SUMIF('30m Buffer by County'!$B:$B,'30m Buffer by County'!$B$6,'30m Buffer by County'!$E:$E)),(SUMIF('30m Buffer by County'!$B:$B,'30m Buffer by County'!$B$6,'30m Buffer by County'!$J:$J)),(SUMIF('30m Buffer by County'!$B:$B,'30m Buffer by County'!$B$6,'30m Buffer by County'!$I:$I)),(SUMIF('30m Buffer by County'!$B:$B,'30m Buffer by County'!$B$6,'30m Buffer by County'!$M:$M)))/(SUMIF('30m Buffer by County'!$B:$B,'30m Buffer by County'!$B$6,'30m Buffer by County'!$D:$D)))</f>
        <v>0.23144344193951319</v>
      </c>
      <c r="P4" s="15"/>
      <c r="Q4" s="16" t="s">
        <v>394</v>
      </c>
    </row>
    <row r="5" spans="1:17" x14ac:dyDescent="0.25">
      <c r="A5">
        <v>36</v>
      </c>
      <c r="B5" s="1" t="s">
        <v>401</v>
      </c>
      <c r="C5" s="6">
        <f>(SUM((SUMIF('10m Buffer by County'!$B:$B,'10m Buffer by County'!$B$30,'10m Buffer by County'!$F:$F)),(SUMIF('10m Buffer by County'!$B:$B,'10m Buffer by County'!$B$30,'10m Buffer by County'!$N:$N)),(SUMIF('10m Buffer by County'!$B:$B,'10m Buffer by County'!$B$30,'10m Buffer by County'!$O:$O))))</f>
        <v>115425.70882116011</v>
      </c>
      <c r="D5" s="13">
        <f>(SUM((SUMIF('10m Buffer by County'!B:B,'10m Buffer by County'!B30,'10m Buffer by County'!F:F)),(SUMIF('10m Buffer by County'!B:B,'10m Buffer by County'!B30,'10m Buffer by County'!N:N)),(SUMIF('10m Buffer by County'!B:B,'10m Buffer by County'!B30,'10m Buffer by County'!O:O)))/(SUMIF('10m Buffer by County'!B:B,'10m Buffer by County'!B30,'10m Buffer by County'!D:D)))</f>
        <v>0.65847060754686437</v>
      </c>
      <c r="E5" s="6">
        <f>(SUM((SUMIF('10m Buffer by County'!$B:$B,'10m Buffer by County'!$B$30,'10m Buffer by County'!J:J)),(SUMIF('10m Buffer by County'!$B:$B,'10m Buffer by County'!$B$30,'10m Buffer by County'!F:F)),(SUMIF('10m Buffer by County'!$B:$B,'10m Buffer by County'!$B$30,'10m Buffer by County'!G:G))))</f>
        <v>122265.40527717787</v>
      </c>
      <c r="F5" s="13">
        <f>(SUM((SUMIF('10m Buffer by County'!$B:$B,'10m Buffer by County'!$B$30,'10m Buffer by County'!K:K)),(SUMIF('10m Buffer by County'!$B:$B,'10m Buffer by County'!$B$30,'10m Buffer by County'!G:G)),(SUMIF('10m Buffer by County'!$B:$B,'10m Buffer by County'!$B$30,'10m Buffer by County'!H:H)))/(SUMIF('10m Buffer by County'!$B:$B,'10m Buffer by County'!$B$30,'10m Buffer by County'!D:D)))</f>
        <v>4.2352824522613901E-2</v>
      </c>
      <c r="G5" s="6">
        <f>(SUM((SUMIF('10m Buffer by County'!$B:$B,'10m Buffer by County'!$B$30,'10m Buffer by County'!$E:$E)),(SUMIF('10m Buffer by County'!$B:$B,'10m Buffer by County'!$B$30,'10m Buffer by County'!$J:$J)),(SUMIF('10m Buffer by County'!$B:$B,'10m Buffer by County'!$B$30,'10m Buffer by County'!$I:$I)),(SUMIF('10m Buffer by County'!$B:$B,'10m Buffer by County'!$B$30,'10m Buffer by County'!$M:$M))))</f>
        <v>50496.529160880295</v>
      </c>
      <c r="H5" s="13">
        <f>(SUM((SUMIF('10m Buffer by County'!$B:$B,'10m Buffer by County'!$B$30,'10m Buffer by County'!E:E)),(SUMIF('10m Buffer by County'!$B:$B,'10m Buffer by County'!$B$30,'10m Buffer by County'!J:J)),(SUMIF('10m Buffer by County'!$B:$B,'10m Buffer by County'!$B$30,'10m Buffer by County'!I:I)),(SUMIF('10m Buffer by County'!$B:$B,'10m Buffer by County'!$B$30,'10m Buffer by County'!M:M)))/(SUMIF('10m Buffer by County'!$B:$B,'10m Buffer by County'!$B$30,'10m Buffer by County'!$D:$D)))</f>
        <v>0.28806823518918906</v>
      </c>
      <c r="I5" s="6">
        <f>(SUM((SUMIF('30m Buffer by County'!$B:$B,'30m Buffer by County'!$B$30,'30m Buffer by County'!$F:$F)),(SUMIF('30m Buffer by County'!$B:$B,'30m Buffer by County'!$B$30,'30m Buffer by County'!$N:$N)),(SUMIF('30m Buffer by County'!$B:$B,'30m Buffer by County'!$B$30,'30m Buffer by County'!$O:$O))))</f>
        <v>257642.48009567909</v>
      </c>
      <c r="J5" s="13">
        <f>(SUM((SUMIF('30m Buffer by County'!$B:$B,'30m Buffer by County'!$B$30,'30m Buffer by County'!$F:$F)),(SUMIF('30m Buffer by County'!$B:$B,'30m Buffer by County'!$B$30,'30m Buffer by County'!$N:$N)),(SUMIF('30m Buffer by County'!$B:$B,'30m Buffer by County'!$B$30,'30m Buffer by County'!$O:$O)))/(SUMIF('30m Buffer by County'!$B:$B,'30m Buffer by County'!$B$30,'30m Buffer by County'!$D:$D)))</f>
        <v>0.62934200371377924</v>
      </c>
      <c r="K5" s="6">
        <f>(SUM((SUMIF('30m Buffer by County'!$B:$B,'30m Buffer by County'!$B$30,'30m Buffer by County'!$K:$K)),(SUMIF('30m Buffer by County'!$B:$B,'30m Buffer by County'!$B$30,'30m Buffer by County'!$G:$G)),(SUMIF('30m Buffer by County'!$B:$B,'30m Buffer by County'!$B$30,'30m Buffer by County'!$H:$H))))</f>
        <v>18538.475015196967</v>
      </c>
      <c r="L5" s="13">
        <f>(SUM((SUMIF('30m Buffer by County'!$B:$B,'30m Buffer by County'!$B$30,'30m Buffer by County'!$K:$K)),(SUMIF('30m Buffer by County'!$B:$B,'30m Buffer by County'!$B$30,'30m Buffer by County'!$G:$G)),(SUMIF('30m Buffer by County'!$B:$B,'30m Buffer by County'!$B$30,'30m Buffer by County'!$H:$H)))/(SUMIF('30m Buffer by County'!$B:$B,'30m Buffer by County'!$B$30,'30m Buffer by County'!$D:$D)))</f>
        <v>4.5283840644326889E-2</v>
      </c>
      <c r="M5" s="6">
        <f>(SUM((SUMIF('30m Buffer by County'!$B:$B,'30m Buffer by County'!$B$30,'30m Buffer by County'!$E:$E)),(SUMIF('30m Buffer by County'!$B:$B,'30m Buffer by County'!$B$30,'30m Buffer by County'!$J:$J)),(SUMIF('30m Buffer by County'!$B:$B,'30m Buffer by County'!$B$30,'30m Buffer by County'!$I:$I)),(SUMIF('30m Buffer by County'!$B:$B,'30m Buffer by County'!$B$30,'30m Buffer by County'!$M:$M))))</f>
        <v>128640.56206540378</v>
      </c>
      <c r="N5" s="13">
        <f>(SUM((SUMIF('30m Buffer by County'!$B:$B,'30m Buffer by County'!$B$30,'30m Buffer by County'!$E:$E)),(SUMIF('30m Buffer by County'!$B:$B,'30m Buffer by County'!$B$30,'30m Buffer by County'!$J:$J)),(SUMIF('30m Buffer by County'!$B:$B,'30m Buffer by County'!$B$30,'30m Buffer by County'!$I:$I)),(SUMIF('30m Buffer by County'!$B:$B,'30m Buffer by County'!$B$30,'30m Buffer by County'!$M:$M)))/(SUMIF('30m Buffer by County'!$B:$B,'30m Buffer by County'!$B$30,'30m Buffer by County'!$D:$D)))</f>
        <v>0.31422966064851882</v>
      </c>
      <c r="P5" s="15"/>
      <c r="Q5" s="16" t="s">
        <v>395</v>
      </c>
    </row>
    <row r="6" spans="1:17" x14ac:dyDescent="0.25">
      <c r="A6">
        <v>42</v>
      </c>
      <c r="B6" s="1" t="s">
        <v>402</v>
      </c>
      <c r="C6" s="6">
        <f>(SUM((SUMIF('10m Buffer by County'!$B:$B,'10m Buffer by County'!$B$49,'10m Buffer by County'!$F:$F)),(SUMIF('10m Buffer by County'!$B:$B,'10m Buffer by County'!$B$49,'10m Buffer by County'!$N:$N)),(SUMIF('10m Buffer by County'!$B:$B,'10m Buffer by County'!$B$49,'10m Buffer by County'!$O:$O))))</f>
        <v>468435.1114197179</v>
      </c>
      <c r="D6" s="13">
        <f>(SUM((SUMIF('10m Buffer by County'!B:B,'10m Buffer by County'!B49,'10m Buffer by County'!F:F)),(SUMIF('10m Buffer by County'!B:B,'10m Buffer by County'!B49,'10m Buffer by County'!N:N)),(SUMIF('10m Buffer by County'!B:B,'10m Buffer by County'!B49,'10m Buffer by County'!O:O)))/(SUMIF('10m Buffer by County'!B:B,'10m Buffer by County'!B49,'10m Buffer by County'!D:D)))</f>
        <v>0.68314064941175578</v>
      </c>
      <c r="E6" s="6">
        <f>(SUM((SUMIF('10m Buffer by County'!$B:$B,'10m Buffer by County'!$B$49,'10m Buffer by County'!J:J)),(SUMIF('10m Buffer by County'!$B:$B,'10m Buffer by County'!$B$49,'10m Buffer by County'!F:F)),(SUMIF('10m Buffer by County'!$B:$B,'10m Buffer by County'!$B$49,'10m Buffer by County'!G:G))))</f>
        <v>499104.78099069389</v>
      </c>
      <c r="F6" s="13">
        <f>(SUM((SUMIF('10m Buffer by County'!$B:$B,'10m Buffer by County'!$B$49,'10m Buffer by County'!K:K)),(SUMIF('10m Buffer by County'!$B:$B,'10m Buffer by County'!$B$49,'10m Buffer by County'!G:G)),(SUMIF('10m Buffer by County'!$B:$B,'10m Buffer by County'!$B$49,'10m Buffer by County'!H:H)))/(SUMIF('10m Buffer by County'!$B:$B,'10m Buffer by County'!$B$49,'10m Buffer by County'!D:D)))</f>
        <v>4.3670327710348421E-2</v>
      </c>
      <c r="G6" s="6">
        <f>(SUM((SUMIF('10m Buffer by County'!$B:$B,'10m Buffer by County'!$B$49,'10m Buffer by County'!$E:$E)),(SUMIF('10m Buffer by County'!$B:$B,'10m Buffer by County'!$B$49,'10m Buffer by County'!$J:$J)),(SUMIF('10m Buffer by County'!$B:$B,'10m Buffer by County'!$B$49,'10m Buffer by County'!$I:$I)),(SUMIF('10m Buffer by County'!$B:$B,'10m Buffer by County'!$B$49,'10m Buffer by County'!$M:$M))))</f>
        <v>176155.66785112408</v>
      </c>
      <c r="H6" s="13">
        <f>(SUM((SUMIF('10m Buffer by County'!$B:$B,'10m Buffer by County'!$B$49,'10m Buffer by County'!E:E)),(SUMIF('10m Buffer by County'!$B:$B,'10m Buffer by County'!$B$49,'10m Buffer by County'!J:J)),(SUMIF('10m Buffer by County'!$B:$B,'10m Buffer by County'!$B$49,'10m Buffer by County'!I:I)),(SUMIF('10m Buffer by County'!$B:$B,'10m Buffer by County'!$B$49,'10m Buffer by County'!M:M)))/(SUMIF('10m Buffer by County'!$B:$B,'10m Buffer by County'!$B$49,'10m Buffer by County'!$D:$D)))</f>
        <v>0.25689598068056563</v>
      </c>
      <c r="I6" s="6">
        <f>(SUM((SUMIF('30m Buffer by County'!$B:$B,'30m Buffer by County'!$B$49,'30m Buffer by County'!$F:$F)),(SUMIF('30m Buffer by County'!$B:$B,'30m Buffer by County'!$B$49,'30m Buffer by County'!$N:$N)),(SUMIF('30m Buffer by County'!$B:$B,'30m Buffer by County'!$B$49,'30m Buffer by County'!$O:$O))))</f>
        <v>1035413.7859970443</v>
      </c>
      <c r="J6" s="13">
        <f>(SUM((SUMIF('30m Buffer by County'!$B:$B,'30m Buffer by County'!$B$49,'30m Buffer by County'!$F:$F)),(SUMIF('30m Buffer by County'!$B:$B,'30m Buffer by County'!$B$49,'30m Buffer by County'!$N:$N)),(SUMIF('30m Buffer by County'!$B:$B,'30m Buffer by County'!$B$49,'30m Buffer by County'!$O:$O)))/(SUMIF('30m Buffer by County'!$B:$B,'30m Buffer by County'!$B$49,'30m Buffer by County'!$D:$D)))</f>
        <v>0.653852837907413</v>
      </c>
      <c r="K6" s="6">
        <f>(SUM((SUMIF('30m Buffer by County'!$B:$B,'30m Buffer by County'!$B$49,'30m Buffer by County'!$K:$K)),(SUMIF('30m Buffer by County'!$B:$B,'30m Buffer by County'!$B$49,'30m Buffer by County'!$G:$G)),(SUMIF('30m Buffer by County'!$B:$B,'30m Buffer by County'!$B$49,'30m Buffer by County'!$H:$H))))</f>
        <v>74132.180752484652</v>
      </c>
      <c r="L6" s="13">
        <f>(SUM((SUMIF('30m Buffer by County'!$B:$B,'30m Buffer by County'!$B$49,'30m Buffer by County'!$K:$K)),(SUMIF('30m Buffer by County'!$B:$B,'30m Buffer by County'!$B$49,'30m Buffer by County'!$G:$G)),(SUMIF('30m Buffer by County'!$B:$B,'30m Buffer by County'!$B$49,'30m Buffer by County'!$H:$H)))/(SUMIF('30m Buffer by County'!$B:$B,'30m Buffer by County'!$B$49,'30m Buffer by County'!$D:$D)))</f>
        <v>4.6813686876500359E-2</v>
      </c>
      <c r="M6" s="6">
        <f>(SUM((SUMIF('30m Buffer by County'!$B:$B,'30m Buffer by County'!$B$49,'30m Buffer by County'!$E:$E)),(SUMIF('30m Buffer by County'!$B:$B,'30m Buffer by County'!$B$49,'30m Buffer by County'!$J:$J)),(SUMIF('30m Buffer by County'!$B:$B,'30m Buffer by County'!$B$49,'30m Buffer by County'!$I:$I)),(SUMIF('30m Buffer by County'!$B:$B,'30m Buffer by County'!$B$49,'30m Buffer by County'!$M:$M))))</f>
        <v>447774.82937388495</v>
      </c>
      <c r="N6" s="13">
        <f>(SUM((SUMIF('30m Buffer by County'!$B:$B,'30m Buffer by County'!$B$49,'30m Buffer by County'!$E:$E)),(SUMIF('30m Buffer by County'!$B:$B,'30m Buffer by County'!$B$49,'30m Buffer by County'!$J:$J)),(SUMIF('30m Buffer by County'!$B:$B,'30m Buffer by County'!$B$49,'30m Buffer by County'!$I:$I)),(SUMIF('30m Buffer by County'!$B:$B,'30m Buffer by County'!$B$49,'30m Buffer by County'!$M:$M)))/(SUMIF('30m Buffer by County'!$B:$B,'30m Buffer by County'!$B$49,'30m Buffer by County'!$D:$D)))</f>
        <v>0.28276506155236575</v>
      </c>
      <c r="P6" s="19" t="s">
        <v>424</v>
      </c>
      <c r="Q6" s="14" t="s">
        <v>391</v>
      </c>
    </row>
    <row r="7" spans="1:17" x14ac:dyDescent="0.25">
      <c r="A7">
        <v>51</v>
      </c>
      <c r="B7" s="1" t="s">
        <v>403</v>
      </c>
      <c r="C7" s="6">
        <f>(SUM((SUMIF('10m Buffer by County'!$B:$B,'10m Buffer by County'!$B$91,'10m Buffer by County'!$F:$F)),(SUMIF('10m Buffer by County'!$B:$B,'10m Buffer by County'!$B$91,'10m Buffer by County'!$N:$N)),(SUMIF('10m Buffer by County'!$B:$B,'10m Buffer by County'!$B$91,'10m Buffer by County'!$O:$O))))</f>
        <v>538895.77549013309</v>
      </c>
      <c r="D7" s="13">
        <f>(SUM((SUMIF('10m Buffer by County'!B:B,'10m Buffer by County'!B91,'10m Buffer by County'!F:F)),(SUMIF('10m Buffer by County'!B:B,'10m Buffer by County'!B91,'10m Buffer by County'!N:N)),(SUMIF('10m Buffer by County'!B:B,'10m Buffer by County'!B91,'10m Buffer by County'!O:O)))/(SUMIF('10m Buffer by County'!B:B,'10m Buffer by County'!B91,'10m Buffer by County'!D:D)))</f>
        <v>0.7372280632474747</v>
      </c>
      <c r="E7" s="6">
        <f>(SUM((SUMIF('10m Buffer by County'!$B:$B,'10m Buffer by County'!$B$91,'10m Buffer by County'!J:J)),(SUMIF('10m Buffer by County'!$B:$B,'10m Buffer by County'!$B$91,'10m Buffer by County'!F:F)),(SUMIF('10m Buffer by County'!$B:$B,'10m Buffer by County'!$B$91,'10m Buffer by County'!G:G))))</f>
        <v>495290.2373692196</v>
      </c>
      <c r="F7" s="13">
        <f>(SUM((SUMIF('10m Buffer by County'!$B:$B,'10m Buffer by County'!$B$91,'10m Buffer by County'!K:K)),(SUMIF('10m Buffer by County'!$B:$B,'10m Buffer by County'!$B$91,'10m Buffer by County'!G:G)),(SUMIF('10m Buffer by County'!$B:$B,'10m Buffer by County'!$B$91,'10m Buffer by County'!H:H)))/(SUMIF('10m Buffer by County'!$B:$B,'10m Buffer by County'!$B$91,'10m Buffer by County'!D:D)))</f>
        <v>3.6419844699417274E-2</v>
      </c>
      <c r="G7" s="6">
        <f>(SUM((SUMIF('10m Buffer by County'!$B:$B,'10m Buffer by County'!$B$91,'10m Buffer by County'!$E:$E)),(SUMIF('10m Buffer by County'!$B:$B,'10m Buffer by County'!$B$91,'10m Buffer by County'!$J:$J)),(SUMIF('10m Buffer by County'!$B:$B,'10m Buffer by County'!$B$91,'10m Buffer by County'!$I:$I)),(SUMIF('10m Buffer by County'!$B:$B,'10m Buffer by County'!$B$91,'10m Buffer by County'!$M:$M))))</f>
        <v>107554.95050483586</v>
      </c>
      <c r="H7" s="13">
        <f>(SUM((SUMIF('10m Buffer by County'!$B:$B,'10m Buffer by County'!$B$91,'10m Buffer by County'!E:E)),(SUMIF('10m Buffer by County'!$B:$B,'10m Buffer by County'!$B$91,'10m Buffer by County'!J:J)),(SUMIF('10m Buffer by County'!$B:$B,'10m Buffer by County'!$B$91,'10m Buffer by County'!I:I)),(SUMIF('10m Buffer by County'!$B:$B,'10m Buffer by County'!$B$91,'10m Buffer by County'!M:M)))/(SUMIF('10m Buffer by County'!$B:$B,'10m Buffer by County'!$B$91,'10m Buffer by County'!$D:$D)))</f>
        <v>0.14713889300995261</v>
      </c>
      <c r="I7" s="6">
        <f>(SUM((SUMIF('30m Buffer by County'!$B:$B,'30m Buffer by County'!$B$91,'30m Buffer by County'!$F:$F)),(SUMIF('30m Buffer by County'!$B:$B,'30m Buffer by County'!$B$91,'30m Buffer by County'!$N:$N)),(SUMIF('30m Buffer by County'!$B:$B,'30m Buffer by County'!$B$91,'30m Buffer by County'!$O:$O))))</f>
        <v>1214383.1363081501</v>
      </c>
      <c r="J7" s="13">
        <f>(SUM((SUMIF('30m Buffer by County'!$B:$B,'30m Buffer by County'!$B$91,'30m Buffer by County'!$F:$F)),(SUMIF('30m Buffer by County'!$B:$B,'30m Buffer by County'!$B$91,'30m Buffer by County'!$N:$N)),(SUMIF('30m Buffer by County'!$B:$B,'30m Buffer by County'!$B$91,'30m Buffer by County'!$O:$O)))/(SUMIF('30m Buffer by County'!$B:$B,'30m Buffer by County'!$B$91,'30m Buffer by County'!$D:$D)))</f>
        <v>0.72108385987501267</v>
      </c>
      <c r="K7" s="6">
        <f>(SUM((SUMIF('30m Buffer by County'!$B:$B,'30m Buffer by County'!$B$91,'30m Buffer by County'!$K:$K)),(SUMIF('30m Buffer by County'!$B:$B,'30m Buffer by County'!$B$91,'30m Buffer by County'!$G:$G)),(SUMIF('30m Buffer by County'!$B:$B,'30m Buffer by County'!$B$91,'30m Buffer by County'!$H:$H))))</f>
        <v>62791.163272265403</v>
      </c>
      <c r="L7" s="13">
        <f>(SUM((SUMIF('30m Buffer by County'!$B:$B,'30m Buffer by County'!$B$91,'30m Buffer by County'!$K:$K)),(SUMIF('30m Buffer by County'!$B:$B,'30m Buffer by County'!$B$91,'30m Buffer by County'!$G:$G)),(SUMIF('30m Buffer by County'!$B:$B,'30m Buffer by County'!$B$91,'30m Buffer by County'!$H:$H)))/(SUMIF('30m Buffer by County'!$B:$B,'30m Buffer by County'!$B$91,'30m Buffer by County'!$D:$D)))</f>
        <v>3.7284521684034684E-2</v>
      </c>
      <c r="M7" s="6">
        <f>(SUM((SUMIF('30m Buffer by County'!$B:$B,'30m Buffer by County'!$B$91,'30m Buffer by County'!$E:$E)),(SUMIF('30m Buffer by County'!$B:$B,'30m Buffer by County'!$B$91,'30m Buffer by County'!$J:$J)),(SUMIF('30m Buffer by County'!$B:$B,'30m Buffer by County'!$B$91,'30m Buffer by County'!$I:$I)),(SUMIF('30m Buffer by County'!$B:$B,'30m Buffer by County'!$B$91,'30m Buffer by County'!$M:$M))))</f>
        <v>288818.07302451774</v>
      </c>
      <c r="N7" s="13">
        <f>(SUM((SUMIF('30m Buffer by County'!$B:$B,'30m Buffer by County'!$B$91,'30m Buffer by County'!$E:$E)),(SUMIF('30m Buffer by County'!$B:$B,'30m Buffer by County'!$B$91,'30m Buffer by County'!$J:$J)),(SUMIF('30m Buffer by County'!$B:$B,'30m Buffer by County'!$B$91,'30m Buffer by County'!$I:$I)),(SUMIF('30m Buffer by County'!$B:$B,'30m Buffer by County'!$B$91,'30m Buffer by County'!$M:$M)))/(SUMIF('30m Buffer by County'!$B:$B,'30m Buffer by County'!$B$91,'30m Buffer by County'!$D:$D)))</f>
        <v>0.17149616514876898</v>
      </c>
      <c r="P7" s="15"/>
      <c r="Q7" s="16" t="s">
        <v>387</v>
      </c>
    </row>
    <row r="8" spans="1:17" x14ac:dyDescent="0.25">
      <c r="A8">
        <v>54</v>
      </c>
      <c r="B8" s="1" t="s">
        <v>404</v>
      </c>
      <c r="C8" s="6">
        <f>(SUM((SUMIF('10m Buffer by County'!$B:$B,'10m Buffer by County'!$B$187,'10m Buffer by County'!$F:$F)),(SUMIF('10m Buffer by County'!$B:$B,'10m Buffer by County'!$B$187,'10m Buffer by County'!$N:$N)),(SUMIF('10m Buffer by County'!$B:$B,'10m Buffer by County'!$B$187,'10m Buffer by County'!$O:$O))))</f>
        <v>84960.502216533307</v>
      </c>
      <c r="D8" s="13">
        <f>(SUM((SUMIF('10m Buffer by County'!B:B,'10m Buffer by County'!B187,'10m Buffer by County'!F:F)),(SUMIF('10m Buffer by County'!B:B,'10m Buffer by County'!B187,'10m Buffer by County'!N:N)),(SUMIF('10m Buffer by County'!B:B,'10m Buffer by County'!B187,'10m Buffer by County'!O:O)))/(SUMIF('10m Buffer by County'!B:B,'10m Buffer by County'!B187,'10m Buffer by County'!D:D)))</f>
        <v>0.71457383319763501</v>
      </c>
      <c r="E8" s="6">
        <f>(SUM((SUMIF('10m Buffer by County'!$B:$B,'10m Buffer by County'!$B$187,'10m Buffer by County'!J:J)),(SUMIF('10m Buffer by County'!$B:$B,'10m Buffer by County'!$B$187,'10m Buffer by County'!F:F)),(SUMIF('10m Buffer by County'!$B:$B,'10m Buffer by County'!$B$187,'10m Buffer by County'!G:G))))</f>
        <v>99958.672897011507</v>
      </c>
      <c r="F8" s="13">
        <f>(SUM((SUMIF('10m Buffer by County'!$B:$B,'10m Buffer by County'!$B$187,'10m Buffer by County'!K:K)),(SUMIF('10m Buffer by County'!$B:$B,'10m Buffer by County'!$B$187,'10m Buffer by County'!G:G)),(SUMIF('10m Buffer by County'!$B:$B,'10m Buffer by County'!$B$187,'10m Buffer by County'!H:H)))/(SUMIF('10m Buffer by County'!$B:$B,'10m Buffer by County'!$B$187,'10m Buffer by County'!D:D)))</f>
        <v>3.0428224107899852E-2</v>
      </c>
      <c r="G8" s="6">
        <f>(SUM((SUMIF('10m Buffer by County'!$B:$B,'10m Buffer by County'!$B$187,'10m Buffer by County'!$E:$E)),(SUMIF('10m Buffer by County'!$B:$B,'10m Buffer by County'!$B$187,'10m Buffer by County'!$J:$J)),(SUMIF('10m Buffer by County'!$B:$B,'10m Buffer by County'!$B$187,'10m Buffer by County'!$I:$I)),(SUMIF('10m Buffer by County'!$B:$B,'10m Buffer by County'!$B$187,'10m Buffer by County'!$M:$M))))</f>
        <v>27649.536677819346</v>
      </c>
      <c r="H8" s="13">
        <f>(SUM((SUMIF('10m Buffer by County'!$B:$B,'10m Buffer by County'!$B$187,'10m Buffer by County'!E:E)),(SUMIF('10m Buffer by County'!$B:$B,'10m Buffer by County'!$B$187,'10m Buffer by County'!J:J)),(SUMIF('10m Buffer by County'!$B:$B,'10m Buffer by County'!$B$187,'10m Buffer by County'!I:I)),(SUMIF('10m Buffer by County'!$B:$B,'10m Buffer by County'!$B$187,'10m Buffer by County'!M:M)))/(SUMIF('10m Buffer by County'!$B:$B,'10m Buffer by County'!$B$187,'10m Buffer by County'!$D:$D)))</f>
        <v>0.23255083120451633</v>
      </c>
      <c r="I8" s="6">
        <f>(SUM((SUMIF('30m Buffer by County'!$B:$B,'30m Buffer by County'!$B$187,'30m Buffer by County'!$F:$F)),(SUMIF('30m Buffer by County'!$B:$B,'30m Buffer by County'!$B$187,'30m Buffer by County'!$N:$N)),(SUMIF('30m Buffer by County'!$B:$B,'30m Buffer by County'!$B$187,'30m Buffer by County'!$O:$O))))</f>
        <v>192941.95227905092</v>
      </c>
      <c r="J8" s="13">
        <f>(SUM((SUMIF('30m Buffer by County'!$B:$B,'30m Buffer by County'!$B$187,'30m Buffer by County'!$F:$F)),(SUMIF('30m Buffer by County'!$B:$B,'30m Buffer by County'!$B$187,'30m Buffer by County'!$N:$N)),(SUMIF('30m Buffer by County'!$B:$B,'30m Buffer by County'!$B$187,'30m Buffer by County'!$O:$O)))/(SUMIF('30m Buffer by County'!$B:$B,'30m Buffer by County'!$B$187,'30m Buffer by County'!$D:$D)))</f>
        <v>0.70073149029373005</v>
      </c>
      <c r="K8" s="6">
        <f>(SUM((SUMIF('30m Buffer by County'!$B:$B,'30m Buffer by County'!$B$187,'30m Buffer by County'!$K:$K)),(SUMIF('30m Buffer by County'!$B:$B,'30m Buffer by County'!$B$187,'30m Buffer by County'!$G:$G)),(SUMIF('30m Buffer by County'!$B:$B,'30m Buffer by County'!$B$187,'30m Buffer by County'!$H:$H))))</f>
        <v>8346.5365740351772</v>
      </c>
      <c r="L8" s="13">
        <f>(SUM((SUMIF('30m Buffer by County'!$B:$B,'30m Buffer by County'!$B$187,'30m Buffer by County'!$K:$K)),(SUMIF('30m Buffer by County'!$B:$B,'30m Buffer by County'!$B$187,'30m Buffer by County'!$G:$G)),(SUMIF('30m Buffer by County'!$B:$B,'30m Buffer by County'!$B$187,'30m Buffer by County'!$H:$H)))/(SUMIF('30m Buffer by County'!$B:$B,'30m Buffer by County'!$B$187,'30m Buffer by County'!$D:$D)))</f>
        <v>3.0313163846584685E-2</v>
      </c>
      <c r="M8" s="6">
        <f>(SUM((SUMIF('30m Buffer by County'!$B:$B,'30m Buffer by County'!$B$187,'30m Buffer by County'!$E:$E)),(SUMIF('30m Buffer by County'!$B:$B,'30m Buffer by County'!$B$187,'30m Buffer by County'!$J:$J)),(SUMIF('30m Buffer by County'!$B:$B,'30m Buffer by County'!$B$187,'30m Buffer by County'!$I:$I)),(SUMIF('30m Buffer by County'!$B:$B,'30m Buffer by County'!$B$187,'30m Buffer by County'!$M:$M))))</f>
        <v>68059.394691192676</v>
      </c>
      <c r="N8" s="13">
        <f>(SUM((SUMIF('30m Buffer by County'!$B:$B,'30m Buffer by County'!$B$187,'30m Buffer by County'!$E:$E)),(SUMIF('30m Buffer by County'!$B:$B,'30m Buffer by County'!$B$187,'30m Buffer by County'!$J:$J)),(SUMIF('30m Buffer by County'!$B:$B,'30m Buffer by County'!$B$187,'30m Buffer by County'!$I:$I)),(SUMIF('30m Buffer by County'!$B:$B,'30m Buffer by County'!$B$187,'30m Buffer by County'!$M:$M)))/(SUMIF('30m Buffer by County'!$B:$B,'30m Buffer by County'!$B$187,'30m Buffer by County'!$D:$D)))</f>
        <v>0.2471798409164683</v>
      </c>
      <c r="P8" s="17"/>
      <c r="Q8" s="18" t="s">
        <v>388</v>
      </c>
    </row>
    <row r="9" spans="1:17" x14ac:dyDescent="0.25">
      <c r="P9" s="19" t="s">
        <v>425</v>
      </c>
      <c r="Q9" s="14" t="s">
        <v>419</v>
      </c>
    </row>
    <row r="10" spans="1:17" x14ac:dyDescent="0.25">
      <c r="P10" s="15"/>
      <c r="Q10" s="16" t="s">
        <v>390</v>
      </c>
    </row>
    <row r="11" spans="1:17" x14ac:dyDescent="0.25">
      <c r="P11" s="15"/>
      <c r="Q11" s="16" t="s">
        <v>389</v>
      </c>
    </row>
    <row r="12" spans="1:17" x14ac:dyDescent="0.25">
      <c r="P12" s="17"/>
      <c r="Q12" s="18" t="s">
        <v>393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10m Buffer by County</vt:lpstr>
      <vt:lpstr>10m Buffer by State</vt:lpstr>
      <vt:lpstr>30m Buffer by County</vt:lpstr>
      <vt:lpstr>30m Buffer by State</vt:lpstr>
      <vt:lpstr>County-Wide Tree Cover</vt:lpstr>
      <vt:lpstr>State-Wide Tree Cover</vt:lpstr>
      <vt:lpstr>County Calculations</vt:lpstr>
      <vt:lpstr>State Calculations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Lindsey Gordon</dc:creator>
  <cp:lastModifiedBy>Katherine Wares</cp:lastModifiedBy>
  <dcterms:created xsi:type="dcterms:W3CDTF">2017-03-27T16:37:15Z</dcterms:created>
  <dcterms:modified xsi:type="dcterms:W3CDTF">2017-08-01T20:02:52Z</dcterms:modified>
</cp:coreProperties>
</file>