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3395" windowHeight="9525"/>
  </bookViews>
  <sheets>
    <sheet name="Summary" sheetId="1" r:id="rId1"/>
    <sheet name="Parcel_Acres" sheetId="2" r:id="rId2"/>
    <sheet name="PropView" sheetId="3" r:id="rId3"/>
    <sheet name="Updated" sheetId="4" r:id="rId4"/>
  </sheets>
  <calcPr calcId="125725"/>
</workbook>
</file>

<file path=xl/calcChain.xml><?xml version="1.0" encoding="utf-8"?>
<calcChain xmlns="http://schemas.openxmlformats.org/spreadsheetml/2006/main">
  <c r="H63" i="4"/>
  <c r="AE62"/>
  <c r="U62"/>
  <c r="V62"/>
  <c r="W62"/>
  <c r="X62"/>
  <c r="Y62"/>
  <c r="Z62"/>
  <c r="AA62"/>
  <c r="AB62"/>
  <c r="AC62"/>
  <c r="AD62"/>
  <c r="T62"/>
  <c r="H62"/>
  <c r="G62"/>
  <c r="H79" i="2"/>
  <c r="AD6" i="4"/>
  <c r="AC6"/>
  <c r="AB6"/>
  <c r="AA6"/>
  <c r="Z6"/>
  <c r="Y6"/>
  <c r="X6"/>
  <c r="AE6" s="1"/>
  <c r="W6"/>
  <c r="V6"/>
  <c r="U6"/>
  <c r="T6"/>
  <c r="AD60"/>
  <c r="AC60"/>
  <c r="AB60"/>
  <c r="AA60"/>
  <c r="Z60"/>
  <c r="Y60"/>
  <c r="X60"/>
  <c r="AE60" s="1"/>
  <c r="W60"/>
  <c r="V60"/>
  <c r="U60"/>
  <c r="T60"/>
  <c r="AD36"/>
  <c r="AC36"/>
  <c r="AB36"/>
  <c r="AA36"/>
  <c r="Z36"/>
  <c r="Y36"/>
  <c r="X36"/>
  <c r="AE36" s="1"/>
  <c r="W36"/>
  <c r="V36"/>
  <c r="U36"/>
  <c r="T36"/>
  <c r="AD59"/>
  <c r="AC59"/>
  <c r="AB59"/>
  <c r="AA59"/>
  <c r="Z59"/>
  <c r="Y59"/>
  <c r="X59"/>
  <c r="AE59" s="1"/>
  <c r="W59"/>
  <c r="V59"/>
  <c r="U59"/>
  <c r="T59"/>
  <c r="AD35"/>
  <c r="AC35"/>
  <c r="AB35"/>
  <c r="AA35"/>
  <c r="Z35"/>
  <c r="Y35"/>
  <c r="X35"/>
  <c r="AE35" s="1"/>
  <c r="W35"/>
  <c r="V35"/>
  <c r="U35"/>
  <c r="T35"/>
  <c r="AD34"/>
  <c r="AC34"/>
  <c r="AB34"/>
  <c r="AA34"/>
  <c r="Z34"/>
  <c r="Y34"/>
  <c r="X34"/>
  <c r="AE34" s="1"/>
  <c r="W34"/>
  <c r="V34"/>
  <c r="U34"/>
  <c r="T34"/>
  <c r="AD33"/>
  <c r="AC33"/>
  <c r="AB33"/>
  <c r="AA33"/>
  <c r="Z33"/>
  <c r="Y33"/>
  <c r="X33"/>
  <c r="AE33" s="1"/>
  <c r="W33"/>
  <c r="V33"/>
  <c r="U33"/>
  <c r="T33"/>
  <c r="AD58"/>
  <c r="AC58"/>
  <c r="AB58"/>
  <c r="AA58"/>
  <c r="Z58"/>
  <c r="Y58"/>
  <c r="X58"/>
  <c r="AE58" s="1"/>
  <c r="W58"/>
  <c r="V58"/>
  <c r="U58"/>
  <c r="T58"/>
  <c r="AD32"/>
  <c r="AC32"/>
  <c r="AB32"/>
  <c r="AA32"/>
  <c r="Z32"/>
  <c r="Y32"/>
  <c r="X32"/>
  <c r="AE32" s="1"/>
  <c r="W32"/>
  <c r="V32"/>
  <c r="U32"/>
  <c r="T32"/>
  <c r="AD57"/>
  <c r="AC57"/>
  <c r="AB57"/>
  <c r="AA57"/>
  <c r="Z57"/>
  <c r="Y57"/>
  <c r="X57"/>
  <c r="AE57" s="1"/>
  <c r="W57"/>
  <c r="V57"/>
  <c r="U57"/>
  <c r="T57"/>
  <c r="AD31"/>
  <c r="AC31"/>
  <c r="AB31"/>
  <c r="AA31"/>
  <c r="Z31"/>
  <c r="Y31"/>
  <c r="X31"/>
  <c r="AE31" s="1"/>
  <c r="W31"/>
  <c r="V31"/>
  <c r="U31"/>
  <c r="T31"/>
  <c r="AD30"/>
  <c r="AC30"/>
  <c r="AB30"/>
  <c r="AA30"/>
  <c r="Z30"/>
  <c r="Y30"/>
  <c r="X30"/>
  <c r="AE30" s="1"/>
  <c r="W30"/>
  <c r="V30"/>
  <c r="U30"/>
  <c r="T30"/>
  <c r="AD5"/>
  <c r="AC5"/>
  <c r="AB5"/>
  <c r="AA5"/>
  <c r="Z5"/>
  <c r="Y5"/>
  <c r="X5"/>
  <c r="AE5" s="1"/>
  <c r="W5"/>
  <c r="V5"/>
  <c r="U5"/>
  <c r="T5"/>
  <c r="AD29"/>
  <c r="AC29"/>
  <c r="AB29"/>
  <c r="AA29"/>
  <c r="Z29"/>
  <c r="Y29"/>
  <c r="X29"/>
  <c r="AE29" s="1"/>
  <c r="W29"/>
  <c r="V29"/>
  <c r="U29"/>
  <c r="T29"/>
  <c r="AD28"/>
  <c r="AC28"/>
  <c r="AB28"/>
  <c r="AA28"/>
  <c r="Z28"/>
  <c r="Y28"/>
  <c r="X28"/>
  <c r="AE28" s="1"/>
  <c r="W28"/>
  <c r="V28"/>
  <c r="U28"/>
  <c r="T28"/>
  <c r="AD27"/>
  <c r="AC27"/>
  <c r="AB27"/>
  <c r="AA27"/>
  <c r="Z27"/>
  <c r="Y27"/>
  <c r="X27"/>
  <c r="AE27" s="1"/>
  <c r="W27"/>
  <c r="V27"/>
  <c r="U27"/>
  <c r="T27"/>
  <c r="AD56"/>
  <c r="AC56"/>
  <c r="AB56"/>
  <c r="AA56"/>
  <c r="Z56"/>
  <c r="Y56"/>
  <c r="X56"/>
  <c r="AE56" s="1"/>
  <c r="W56"/>
  <c r="V56"/>
  <c r="U56"/>
  <c r="T56"/>
  <c r="AD55"/>
  <c r="AC55"/>
  <c r="AB55"/>
  <c r="AA55"/>
  <c r="Z55"/>
  <c r="Y55"/>
  <c r="X55"/>
  <c r="AE55" s="1"/>
  <c r="W55"/>
  <c r="V55"/>
  <c r="U55"/>
  <c r="T55"/>
  <c r="AD54"/>
  <c r="AC54"/>
  <c r="AB54"/>
  <c r="AA54"/>
  <c r="Z54"/>
  <c r="Y54"/>
  <c r="X54"/>
  <c r="AE54" s="1"/>
  <c r="W54"/>
  <c r="V54"/>
  <c r="U54"/>
  <c r="T54"/>
  <c r="AD26"/>
  <c r="AC26"/>
  <c r="AB26"/>
  <c r="AA26"/>
  <c r="Z26"/>
  <c r="Y26"/>
  <c r="X26"/>
  <c r="AE26" s="1"/>
  <c r="W26"/>
  <c r="V26"/>
  <c r="U26"/>
  <c r="T26"/>
  <c r="AD25"/>
  <c r="AC25"/>
  <c r="AB25"/>
  <c r="AA25"/>
  <c r="Z25"/>
  <c r="Y25"/>
  <c r="X25"/>
  <c r="AE25" s="1"/>
  <c r="W25"/>
  <c r="V25"/>
  <c r="U25"/>
  <c r="T25"/>
  <c r="AD7"/>
  <c r="AC7"/>
  <c r="AB7"/>
  <c r="AA7"/>
  <c r="Z7"/>
  <c r="Y7"/>
  <c r="X7"/>
  <c r="AE7" s="1"/>
  <c r="W7"/>
  <c r="V7"/>
  <c r="U7"/>
  <c r="T7"/>
  <c r="AD24"/>
  <c r="AC24"/>
  <c r="AB24"/>
  <c r="AA24"/>
  <c r="Z24"/>
  <c r="Y24"/>
  <c r="X24"/>
  <c r="AE24" s="1"/>
  <c r="W24"/>
  <c r="V24"/>
  <c r="U24"/>
  <c r="T24"/>
  <c r="AD23"/>
  <c r="AC23"/>
  <c r="AB23"/>
  <c r="AA23"/>
  <c r="Z23"/>
  <c r="Y23"/>
  <c r="X23"/>
  <c r="AE23" s="1"/>
  <c r="W23"/>
  <c r="V23"/>
  <c r="U23"/>
  <c r="T23"/>
  <c r="AD4"/>
  <c r="AC4"/>
  <c r="AB4"/>
  <c r="AA4"/>
  <c r="Z4"/>
  <c r="Y4"/>
  <c r="X4"/>
  <c r="AE4" s="1"/>
  <c r="W4"/>
  <c r="V4"/>
  <c r="U4"/>
  <c r="T4"/>
  <c r="AD22"/>
  <c r="AC22"/>
  <c r="AB22"/>
  <c r="AA22"/>
  <c r="Z22"/>
  <c r="Y22"/>
  <c r="X22"/>
  <c r="AE22" s="1"/>
  <c r="W22"/>
  <c r="V22"/>
  <c r="U22"/>
  <c r="T22"/>
  <c r="AD53"/>
  <c r="AC53"/>
  <c r="AB53"/>
  <c r="AA53"/>
  <c r="Z53"/>
  <c r="Y53"/>
  <c r="X53"/>
  <c r="AE53" s="1"/>
  <c r="W53"/>
  <c r="V53"/>
  <c r="U53"/>
  <c r="T53"/>
  <c r="AD21"/>
  <c r="AC21"/>
  <c r="AB21"/>
  <c r="AA21"/>
  <c r="Z21"/>
  <c r="Y21"/>
  <c r="X21"/>
  <c r="AE21" s="1"/>
  <c r="W21"/>
  <c r="V21"/>
  <c r="U21"/>
  <c r="T21"/>
  <c r="AD20"/>
  <c r="AC20"/>
  <c r="AB20"/>
  <c r="AA20"/>
  <c r="Z20"/>
  <c r="Y20"/>
  <c r="X20"/>
  <c r="AE20" s="1"/>
  <c r="W20"/>
  <c r="V20"/>
  <c r="U20"/>
  <c r="T20"/>
  <c r="AD3"/>
  <c r="AC3"/>
  <c r="AB3"/>
  <c r="AA3"/>
  <c r="Z3"/>
  <c r="Y3"/>
  <c r="X3"/>
  <c r="AE3" s="1"/>
  <c r="W3"/>
  <c r="V3"/>
  <c r="U3"/>
  <c r="T3"/>
  <c r="AD52"/>
  <c r="AC52"/>
  <c r="AB52"/>
  <c r="AA52"/>
  <c r="Z52"/>
  <c r="Y52"/>
  <c r="X52"/>
  <c r="AE52" s="1"/>
  <c r="W52"/>
  <c r="V52"/>
  <c r="U52"/>
  <c r="T52"/>
  <c r="AD61"/>
  <c r="AC61"/>
  <c r="AB61"/>
  <c r="AA61"/>
  <c r="Z61"/>
  <c r="Y61"/>
  <c r="X61"/>
  <c r="AE61" s="1"/>
  <c r="W61"/>
  <c r="V61"/>
  <c r="U61"/>
  <c r="T61"/>
  <c r="AD19"/>
  <c r="AC19"/>
  <c r="AB19"/>
  <c r="AA19"/>
  <c r="Z19"/>
  <c r="Y19"/>
  <c r="X19"/>
  <c r="AE19" s="1"/>
  <c r="W19"/>
  <c r="V19"/>
  <c r="U19"/>
  <c r="T19"/>
  <c r="AD51"/>
  <c r="AC51"/>
  <c r="AB51"/>
  <c r="AA51"/>
  <c r="Z51"/>
  <c r="Y51"/>
  <c r="X51"/>
  <c r="AE51" s="1"/>
  <c r="W51"/>
  <c r="V51"/>
  <c r="U51"/>
  <c r="T51"/>
  <c r="AD50"/>
  <c r="AC50"/>
  <c r="AB50"/>
  <c r="AA50"/>
  <c r="Z50"/>
  <c r="Y50"/>
  <c r="X50"/>
  <c r="AE50" s="1"/>
  <c r="W50"/>
  <c r="V50"/>
  <c r="U50"/>
  <c r="T50"/>
  <c r="AD18"/>
  <c r="AC18"/>
  <c r="AB18"/>
  <c r="AA18"/>
  <c r="Z18"/>
  <c r="Y18"/>
  <c r="X18"/>
  <c r="AE18" s="1"/>
  <c r="W18"/>
  <c r="V18"/>
  <c r="U18"/>
  <c r="T18"/>
  <c r="AD17"/>
  <c r="AC17"/>
  <c r="AB17"/>
  <c r="AA17"/>
  <c r="Z17"/>
  <c r="Y17"/>
  <c r="X17"/>
  <c r="AE17" s="1"/>
  <c r="W17"/>
  <c r="V17"/>
  <c r="U17"/>
  <c r="T17"/>
  <c r="AD16"/>
  <c r="AC16"/>
  <c r="AB16"/>
  <c r="AA16"/>
  <c r="Z16"/>
  <c r="Y16"/>
  <c r="X16"/>
  <c r="AE16" s="1"/>
  <c r="W16"/>
  <c r="V16"/>
  <c r="U16"/>
  <c r="T16"/>
  <c r="AD49"/>
  <c r="AC49"/>
  <c r="AB49"/>
  <c r="AA49"/>
  <c r="Z49"/>
  <c r="Y49"/>
  <c r="X49"/>
  <c r="AE49" s="1"/>
  <c r="W49"/>
  <c r="V49"/>
  <c r="U49"/>
  <c r="T49"/>
  <c r="AD48"/>
  <c r="AC48"/>
  <c r="AB48"/>
  <c r="AA48"/>
  <c r="Z48"/>
  <c r="Y48"/>
  <c r="X48"/>
  <c r="AE48" s="1"/>
  <c r="W48"/>
  <c r="V48"/>
  <c r="U48"/>
  <c r="T48"/>
  <c r="AD2"/>
  <c r="AC2"/>
  <c r="AB2"/>
  <c r="AA2"/>
  <c r="Z2"/>
  <c r="Y2"/>
  <c r="X2"/>
  <c r="AE2" s="1"/>
  <c r="W2"/>
  <c r="V2"/>
  <c r="U2"/>
  <c r="T2"/>
  <c r="AD15"/>
  <c r="AC15"/>
  <c r="AB15"/>
  <c r="AA15"/>
  <c r="Z15"/>
  <c r="Y15"/>
  <c r="X15"/>
  <c r="AE15" s="1"/>
  <c r="W15"/>
  <c r="V15"/>
  <c r="U15"/>
  <c r="T15"/>
  <c r="AD47"/>
  <c r="AC47"/>
  <c r="AB47"/>
  <c r="AA47"/>
  <c r="Z47"/>
  <c r="Y47"/>
  <c r="X47"/>
  <c r="AE47" s="1"/>
  <c r="W47"/>
  <c r="V47"/>
  <c r="U47"/>
  <c r="T47"/>
  <c r="AD46"/>
  <c r="AC46"/>
  <c r="AB46"/>
  <c r="AA46"/>
  <c r="Z46"/>
  <c r="Y46"/>
  <c r="X46"/>
  <c r="AE46" s="1"/>
  <c r="W46"/>
  <c r="V46"/>
  <c r="U46"/>
  <c r="T46"/>
  <c r="AD14"/>
  <c r="AC14"/>
  <c r="AB14"/>
  <c r="AA14"/>
  <c r="Z14"/>
  <c r="Y14"/>
  <c r="X14"/>
  <c r="AE14" s="1"/>
  <c r="W14"/>
  <c r="V14"/>
  <c r="U14"/>
  <c r="T14"/>
  <c r="AD45"/>
  <c r="AC45"/>
  <c r="AB45"/>
  <c r="AA45"/>
  <c r="Z45"/>
  <c r="Y45"/>
  <c r="X45"/>
  <c r="AE45" s="1"/>
  <c r="W45"/>
  <c r="V45"/>
  <c r="U45"/>
  <c r="T45"/>
  <c r="AD13"/>
  <c r="AC13"/>
  <c r="AB13"/>
  <c r="AA13"/>
  <c r="Z13"/>
  <c r="Y13"/>
  <c r="X13"/>
  <c r="AE13" s="1"/>
  <c r="W13"/>
  <c r="V13"/>
  <c r="U13"/>
  <c r="T13"/>
  <c r="AD12"/>
  <c r="AC12"/>
  <c r="AB12"/>
  <c r="AA12"/>
  <c r="Z12"/>
  <c r="Y12"/>
  <c r="X12"/>
  <c r="AE12" s="1"/>
  <c r="W12"/>
  <c r="V12"/>
  <c r="U12"/>
  <c r="T12"/>
  <c r="AD44"/>
  <c r="AC44"/>
  <c r="AB44"/>
  <c r="AA44"/>
  <c r="Z44"/>
  <c r="Y44"/>
  <c r="X44"/>
  <c r="AE44" s="1"/>
  <c r="W44"/>
  <c r="V44"/>
  <c r="U44"/>
  <c r="T44"/>
  <c r="AD11"/>
  <c r="AC11"/>
  <c r="AB11"/>
  <c r="AA11"/>
  <c r="Z11"/>
  <c r="Y11"/>
  <c r="X11"/>
  <c r="AE11" s="1"/>
  <c r="W11"/>
  <c r="V11"/>
  <c r="U11"/>
  <c r="T11"/>
  <c r="AD10"/>
  <c r="AC10"/>
  <c r="AB10"/>
  <c r="AA10"/>
  <c r="Z10"/>
  <c r="Y10"/>
  <c r="X10"/>
  <c r="AE10" s="1"/>
  <c r="W10"/>
  <c r="V10"/>
  <c r="U10"/>
  <c r="T10"/>
  <c r="AD43"/>
  <c r="AC43"/>
  <c r="AB43"/>
  <c r="AA43"/>
  <c r="Z43"/>
  <c r="Y43"/>
  <c r="X43"/>
  <c r="AE43" s="1"/>
  <c r="W43"/>
  <c r="V43"/>
  <c r="U43"/>
  <c r="T43"/>
  <c r="AD42"/>
  <c r="AC42"/>
  <c r="AB42"/>
  <c r="AA42"/>
  <c r="Z42"/>
  <c r="Y42"/>
  <c r="X42"/>
  <c r="AE42" s="1"/>
  <c r="W42"/>
  <c r="V42"/>
  <c r="U42"/>
  <c r="T42"/>
  <c r="AD41"/>
  <c r="AC41"/>
  <c r="AB41"/>
  <c r="AA41"/>
  <c r="Z41"/>
  <c r="Y41"/>
  <c r="X41"/>
  <c r="AE41" s="1"/>
  <c r="W41"/>
  <c r="V41"/>
  <c r="U41"/>
  <c r="T41"/>
  <c r="AD40"/>
  <c r="AC40"/>
  <c r="AB40"/>
  <c r="AA40"/>
  <c r="Z40"/>
  <c r="Y40"/>
  <c r="X40"/>
  <c r="AE40" s="1"/>
  <c r="W40"/>
  <c r="V40"/>
  <c r="U40"/>
  <c r="T40"/>
  <c r="AD9"/>
  <c r="AC9"/>
  <c r="AB9"/>
  <c r="AA9"/>
  <c r="Z9"/>
  <c r="Y9"/>
  <c r="X9"/>
  <c r="AE9" s="1"/>
  <c r="W9"/>
  <c r="V9"/>
  <c r="U9"/>
  <c r="T9"/>
  <c r="AD8"/>
  <c r="AC8"/>
  <c r="AB8"/>
  <c r="AA8"/>
  <c r="Z8"/>
  <c r="Y8"/>
  <c r="X8"/>
  <c r="AE8" s="1"/>
  <c r="W8"/>
  <c r="V8"/>
  <c r="U8"/>
  <c r="T8"/>
  <c r="AD39"/>
  <c r="AC39"/>
  <c r="AB39"/>
  <c r="AA39"/>
  <c r="Z39"/>
  <c r="Y39"/>
  <c r="X39"/>
  <c r="AE39" s="1"/>
  <c r="W39"/>
  <c r="V39"/>
  <c r="U39"/>
  <c r="T39"/>
  <c r="AD38"/>
  <c r="AC38"/>
  <c r="AB38"/>
  <c r="AA38"/>
  <c r="Z38"/>
  <c r="Y38"/>
  <c r="X38"/>
  <c r="AE38" s="1"/>
  <c r="W38"/>
  <c r="V38"/>
  <c r="U38"/>
  <c r="T38"/>
  <c r="AD37"/>
  <c r="AC37"/>
  <c r="AB37"/>
  <c r="AA37"/>
  <c r="Z37"/>
  <c r="Y37"/>
  <c r="X37"/>
  <c r="AE37" s="1"/>
  <c r="W37"/>
  <c r="V37"/>
  <c r="U37"/>
  <c r="T37"/>
  <c r="H78" i="2"/>
  <c r="B5" i="1"/>
  <c r="G78" i="2"/>
  <c r="T34"/>
  <c r="U34"/>
  <c r="V34"/>
  <c r="W34"/>
  <c r="X34"/>
  <c r="AE34" s="1"/>
  <c r="Y34"/>
  <c r="Z34"/>
  <c r="AA34"/>
  <c r="AB34"/>
  <c r="AC34"/>
  <c r="AD34"/>
  <c r="T35"/>
  <c r="U35"/>
  <c r="V35"/>
  <c r="W35"/>
  <c r="X35"/>
  <c r="AE35" s="1"/>
  <c r="Y35"/>
  <c r="Z35"/>
  <c r="AA35"/>
  <c r="AB35"/>
  <c r="AC35"/>
  <c r="AD35"/>
  <c r="T36"/>
  <c r="U36"/>
  <c r="V36"/>
  <c r="W36"/>
  <c r="X36"/>
  <c r="AE36" s="1"/>
  <c r="Y36"/>
  <c r="Z36"/>
  <c r="AA36"/>
  <c r="AB36"/>
  <c r="AC36"/>
  <c r="AD36"/>
  <c r="T37"/>
  <c r="U37"/>
  <c r="V37"/>
  <c r="W37"/>
  <c r="X37"/>
  <c r="AE37" s="1"/>
  <c r="Y37"/>
  <c r="Z37"/>
  <c r="AA37"/>
  <c r="AB37"/>
  <c r="AC37"/>
  <c r="AD37"/>
  <c r="T38"/>
  <c r="U38"/>
  <c r="V38"/>
  <c r="W38"/>
  <c r="X38"/>
  <c r="AE38" s="1"/>
  <c r="Y38"/>
  <c r="Z38"/>
  <c r="AA38"/>
  <c r="AB38"/>
  <c r="AC38"/>
  <c r="AD38"/>
  <c r="T39"/>
  <c r="U39"/>
  <c r="V39"/>
  <c r="W39"/>
  <c r="X39"/>
  <c r="AE39" s="1"/>
  <c r="Y39"/>
  <c r="Z39"/>
  <c r="AA39"/>
  <c r="AB39"/>
  <c r="AC39"/>
  <c r="AD39"/>
  <c r="T40"/>
  <c r="U40"/>
  <c r="V40"/>
  <c r="W40"/>
  <c r="X40"/>
  <c r="AE40" s="1"/>
  <c r="Y40"/>
  <c r="Z40"/>
  <c r="AA40"/>
  <c r="AB40"/>
  <c r="AC40"/>
  <c r="AD40"/>
  <c r="T41"/>
  <c r="U41"/>
  <c r="V41"/>
  <c r="W41"/>
  <c r="X41"/>
  <c r="AE41" s="1"/>
  <c r="Y41"/>
  <c r="Z41"/>
  <c r="AA41"/>
  <c r="AB41"/>
  <c r="AC41"/>
  <c r="AD41"/>
  <c r="T42"/>
  <c r="U42"/>
  <c r="V42"/>
  <c r="W42"/>
  <c r="X42"/>
  <c r="AE42" s="1"/>
  <c r="Y42"/>
  <c r="Z42"/>
  <c r="AA42"/>
  <c r="AB42"/>
  <c r="AC42"/>
  <c r="AD42"/>
  <c r="T43"/>
  <c r="U43"/>
  <c r="V43"/>
  <c r="W43"/>
  <c r="X43"/>
  <c r="AE43" s="1"/>
  <c r="Y43"/>
  <c r="Z43"/>
  <c r="AA43"/>
  <c r="AB43"/>
  <c r="AC43"/>
  <c r="AD43"/>
  <c r="T44"/>
  <c r="U44"/>
  <c r="V44"/>
  <c r="W44"/>
  <c r="X44"/>
  <c r="AE44" s="1"/>
  <c r="Y44"/>
  <c r="Z44"/>
  <c r="AA44"/>
  <c r="AB44"/>
  <c r="AC44"/>
  <c r="AD44"/>
  <c r="T45"/>
  <c r="U45"/>
  <c r="V45"/>
  <c r="W45"/>
  <c r="X45"/>
  <c r="AE45" s="1"/>
  <c r="Y45"/>
  <c r="Z45"/>
  <c r="AA45"/>
  <c r="AB45"/>
  <c r="AC45"/>
  <c r="AD45"/>
  <c r="T46"/>
  <c r="U46"/>
  <c r="V46"/>
  <c r="W46"/>
  <c r="X46"/>
  <c r="AE46" s="1"/>
  <c r="Y46"/>
  <c r="Z46"/>
  <c r="AA46"/>
  <c r="AB46"/>
  <c r="AC46"/>
  <c r="AD46"/>
  <c r="T47"/>
  <c r="U47"/>
  <c r="V47"/>
  <c r="W47"/>
  <c r="X47"/>
  <c r="AE47" s="1"/>
  <c r="Y47"/>
  <c r="Z47"/>
  <c r="AA47"/>
  <c r="AB47"/>
  <c r="AC47"/>
  <c r="AD47"/>
  <c r="T48"/>
  <c r="U48"/>
  <c r="V48"/>
  <c r="W48"/>
  <c r="X48"/>
  <c r="AE48" s="1"/>
  <c r="Y48"/>
  <c r="Z48"/>
  <c r="AA48"/>
  <c r="AB48"/>
  <c r="AC48"/>
  <c r="AD48"/>
  <c r="T49"/>
  <c r="U49"/>
  <c r="V49"/>
  <c r="W49"/>
  <c r="X49"/>
  <c r="AE49" s="1"/>
  <c r="Y49"/>
  <c r="Z49"/>
  <c r="AA49"/>
  <c r="AB49"/>
  <c r="AC49"/>
  <c r="AD49"/>
  <c r="T50"/>
  <c r="U50"/>
  <c r="V50"/>
  <c r="W50"/>
  <c r="X50"/>
  <c r="AE50" s="1"/>
  <c r="Y50"/>
  <c r="Z50"/>
  <c r="AA50"/>
  <c r="AB50"/>
  <c r="AC50"/>
  <c r="AD50"/>
  <c r="T51"/>
  <c r="U51"/>
  <c r="V51"/>
  <c r="W51"/>
  <c r="X51"/>
  <c r="AE51" s="1"/>
  <c r="Y51"/>
  <c r="Z51"/>
  <c r="AA51"/>
  <c r="AB51"/>
  <c r="AC51"/>
  <c r="AD51"/>
  <c r="T52"/>
  <c r="U52"/>
  <c r="V52"/>
  <c r="W52"/>
  <c r="X52"/>
  <c r="AE52" s="1"/>
  <c r="Y52"/>
  <c r="Z52"/>
  <c r="AA52"/>
  <c r="AB52"/>
  <c r="AC52"/>
  <c r="AD52"/>
  <c r="T53"/>
  <c r="U53"/>
  <c r="V53"/>
  <c r="W53"/>
  <c r="X53"/>
  <c r="AE53" s="1"/>
  <c r="Y53"/>
  <c r="Z53"/>
  <c r="AA53"/>
  <c r="AB53"/>
  <c r="AC53"/>
  <c r="AD53"/>
  <c r="T54"/>
  <c r="U54"/>
  <c r="V54"/>
  <c r="W54"/>
  <c r="X54"/>
  <c r="AE54" s="1"/>
  <c r="Y54"/>
  <c r="Z54"/>
  <c r="AA54"/>
  <c r="AB54"/>
  <c r="AC54"/>
  <c r="AD54"/>
  <c r="T55"/>
  <c r="U55"/>
  <c r="V55"/>
  <c r="W55"/>
  <c r="X55"/>
  <c r="AE55" s="1"/>
  <c r="Y55"/>
  <c r="Z55"/>
  <c r="AA55"/>
  <c r="AB55"/>
  <c r="AC55"/>
  <c r="AD55"/>
  <c r="T56"/>
  <c r="U56"/>
  <c r="V56"/>
  <c r="W56"/>
  <c r="X56"/>
  <c r="AE56" s="1"/>
  <c r="Y56"/>
  <c r="Z56"/>
  <c r="AA56"/>
  <c r="AB56"/>
  <c r="AC56"/>
  <c r="AD56"/>
  <c r="T57"/>
  <c r="U57"/>
  <c r="V57"/>
  <c r="W57"/>
  <c r="X57"/>
  <c r="AE57" s="1"/>
  <c r="Y57"/>
  <c r="Z57"/>
  <c r="AA57"/>
  <c r="AB57"/>
  <c r="AC57"/>
  <c r="AD57"/>
  <c r="T58"/>
  <c r="U58"/>
  <c r="V58"/>
  <c r="W58"/>
  <c r="X58"/>
  <c r="AE58" s="1"/>
  <c r="Y58"/>
  <c r="Z58"/>
  <c r="AA58"/>
  <c r="AB58"/>
  <c r="AC58"/>
  <c r="AD58"/>
  <c r="T59"/>
  <c r="U59"/>
  <c r="V59"/>
  <c r="W59"/>
  <c r="X59"/>
  <c r="AE59" s="1"/>
  <c r="Y59"/>
  <c r="Z59"/>
  <c r="AA59"/>
  <c r="AB59"/>
  <c r="AC59"/>
  <c r="AD59"/>
  <c r="T60"/>
  <c r="U60"/>
  <c r="V60"/>
  <c r="W60"/>
  <c r="X60"/>
  <c r="AE60" s="1"/>
  <c r="Y60"/>
  <c r="Z60"/>
  <c r="AA60"/>
  <c r="AB60"/>
  <c r="AC60"/>
  <c r="AD60"/>
  <c r="T61"/>
  <c r="U61"/>
  <c r="V61"/>
  <c r="W61"/>
  <c r="X61"/>
  <c r="AE61" s="1"/>
  <c r="Y61"/>
  <c r="Z61"/>
  <c r="AA61"/>
  <c r="AB61"/>
  <c r="AC61"/>
  <c r="AD61"/>
  <c r="T62"/>
  <c r="U62"/>
  <c r="V62"/>
  <c r="W62"/>
  <c r="X62"/>
  <c r="AE62" s="1"/>
  <c r="Y62"/>
  <c r="Z62"/>
  <c r="AA62"/>
  <c r="AB62"/>
  <c r="AC62"/>
  <c r="AD62"/>
  <c r="T63"/>
  <c r="U63"/>
  <c r="V63"/>
  <c r="W63"/>
  <c r="X63"/>
  <c r="AE63" s="1"/>
  <c r="Y63"/>
  <c r="Z63"/>
  <c r="AA63"/>
  <c r="AB63"/>
  <c r="AC63"/>
  <c r="AD63"/>
  <c r="T64"/>
  <c r="U64"/>
  <c r="V64"/>
  <c r="W64"/>
  <c r="X64"/>
  <c r="AE64" s="1"/>
  <c r="Y64"/>
  <c r="Z64"/>
  <c r="AA64"/>
  <c r="AB64"/>
  <c r="AC64"/>
  <c r="AD64"/>
  <c r="T65"/>
  <c r="U65"/>
  <c r="V65"/>
  <c r="W65"/>
  <c r="X65"/>
  <c r="AE65" s="1"/>
  <c r="Y65"/>
  <c r="Z65"/>
  <c r="AA65"/>
  <c r="AB65"/>
  <c r="AC65"/>
  <c r="AD65"/>
  <c r="T66"/>
  <c r="U66"/>
  <c r="V66"/>
  <c r="W66"/>
  <c r="X66"/>
  <c r="AE66" s="1"/>
  <c r="Y66"/>
  <c r="Z66"/>
  <c r="AA66"/>
  <c r="AB66"/>
  <c r="AC66"/>
  <c r="AD66"/>
  <c r="T67"/>
  <c r="U67"/>
  <c r="V67"/>
  <c r="W67"/>
  <c r="X67"/>
  <c r="AE67" s="1"/>
  <c r="Y67"/>
  <c r="Z67"/>
  <c r="AA67"/>
  <c r="AB67"/>
  <c r="AC67"/>
  <c r="AD67"/>
  <c r="T68"/>
  <c r="U68"/>
  <c r="V68"/>
  <c r="W68"/>
  <c r="X68"/>
  <c r="AE68" s="1"/>
  <c r="Y68"/>
  <c r="Z68"/>
  <c r="AA68"/>
  <c r="AB68"/>
  <c r="AC68"/>
  <c r="AD68"/>
  <c r="T69"/>
  <c r="U69"/>
  <c r="V69"/>
  <c r="W69"/>
  <c r="X69"/>
  <c r="AE69" s="1"/>
  <c r="Y69"/>
  <c r="Z69"/>
  <c r="AA69"/>
  <c r="AB69"/>
  <c r="AC69"/>
  <c r="AD69"/>
  <c r="T70"/>
  <c r="U70"/>
  <c r="V70"/>
  <c r="W70"/>
  <c r="X70"/>
  <c r="AE70" s="1"/>
  <c r="Y70"/>
  <c r="Z70"/>
  <c r="AA70"/>
  <c r="AB70"/>
  <c r="AC70"/>
  <c r="AD70"/>
  <c r="T71"/>
  <c r="U71"/>
  <c r="V71"/>
  <c r="W71"/>
  <c r="X71"/>
  <c r="AE71" s="1"/>
  <c r="Y71"/>
  <c r="Z71"/>
  <c r="AA71"/>
  <c r="AB71"/>
  <c r="AC71"/>
  <c r="AD71"/>
  <c r="T72"/>
  <c r="U72"/>
  <c r="V72"/>
  <c r="W72"/>
  <c r="X72"/>
  <c r="AE72" s="1"/>
  <c r="Y72"/>
  <c r="Z72"/>
  <c r="AA72"/>
  <c r="AB72"/>
  <c r="AC72"/>
  <c r="AD72"/>
  <c r="T73"/>
  <c r="U73"/>
  <c r="V73"/>
  <c r="W73"/>
  <c r="X73"/>
  <c r="AE73" s="1"/>
  <c r="Y73"/>
  <c r="Z73"/>
  <c r="AA73"/>
  <c r="AB73"/>
  <c r="AC73"/>
  <c r="AD73"/>
  <c r="T74"/>
  <c r="U74"/>
  <c r="V74"/>
  <c r="W74"/>
  <c r="X74"/>
  <c r="AE74" s="1"/>
  <c r="Y74"/>
  <c r="Z74"/>
  <c r="AA74"/>
  <c r="AB74"/>
  <c r="AC74"/>
  <c r="AD74"/>
  <c r="T75"/>
  <c r="U75"/>
  <c r="V75"/>
  <c r="W75"/>
  <c r="X75"/>
  <c r="AE75" s="1"/>
  <c r="Y75"/>
  <c r="Z75"/>
  <c r="AA75"/>
  <c r="AB75"/>
  <c r="AC75"/>
  <c r="AD75"/>
  <c r="T76"/>
  <c r="U76"/>
  <c r="V76"/>
  <c r="W76"/>
  <c r="X76"/>
  <c r="AE76" s="1"/>
  <c r="Y76"/>
  <c r="Z76"/>
  <c r="AA76"/>
  <c r="AB76"/>
  <c r="AC76"/>
  <c r="AD76"/>
  <c r="T77"/>
  <c r="U77"/>
  <c r="V77"/>
  <c r="W77"/>
  <c r="X77"/>
  <c r="AE77" s="1"/>
  <c r="Y77"/>
  <c r="Z77"/>
  <c r="AA77"/>
  <c r="AB77"/>
  <c r="AC77"/>
  <c r="AD77"/>
  <c r="U33"/>
  <c r="V33"/>
  <c r="W33"/>
  <c r="X33"/>
  <c r="AE33" s="1"/>
  <c r="Y33"/>
  <c r="Z33"/>
  <c r="AA33"/>
  <c r="AB33"/>
  <c r="AC33"/>
  <c r="AD33"/>
  <c r="T33"/>
  <c r="T3"/>
  <c r="U3"/>
  <c r="V3"/>
  <c r="W3"/>
  <c r="X3"/>
  <c r="AE3" s="1"/>
  <c r="Y3"/>
  <c r="Z3"/>
  <c r="AA3"/>
  <c r="AB3"/>
  <c r="AC3"/>
  <c r="AD3"/>
  <c r="T4"/>
  <c r="U4"/>
  <c r="V4"/>
  <c r="W4"/>
  <c r="X4"/>
  <c r="AE4" s="1"/>
  <c r="Y4"/>
  <c r="Z4"/>
  <c r="AA4"/>
  <c r="AB4"/>
  <c r="AC4"/>
  <c r="AD4"/>
  <c r="T5"/>
  <c r="U5"/>
  <c r="V5"/>
  <c r="W5"/>
  <c r="X5"/>
  <c r="AE5" s="1"/>
  <c r="Y5"/>
  <c r="Z5"/>
  <c r="AA5"/>
  <c r="AB5"/>
  <c r="AC5"/>
  <c r="AD5"/>
  <c r="T6"/>
  <c r="U6"/>
  <c r="V6"/>
  <c r="W6"/>
  <c r="X6"/>
  <c r="AE6" s="1"/>
  <c r="Y6"/>
  <c r="Z6"/>
  <c r="AA6"/>
  <c r="AB6"/>
  <c r="AC6"/>
  <c r="AD6"/>
  <c r="T7"/>
  <c r="U7"/>
  <c r="V7"/>
  <c r="W7"/>
  <c r="X7"/>
  <c r="AE7" s="1"/>
  <c r="Y7"/>
  <c r="Z7"/>
  <c r="AA7"/>
  <c r="AB7"/>
  <c r="AC7"/>
  <c r="AD7"/>
  <c r="T8"/>
  <c r="U8"/>
  <c r="V8"/>
  <c r="W8"/>
  <c r="X8"/>
  <c r="AE8" s="1"/>
  <c r="Y8"/>
  <c r="Z8"/>
  <c r="AA8"/>
  <c r="AB8"/>
  <c r="AC8"/>
  <c r="AD8"/>
  <c r="T9"/>
  <c r="U9"/>
  <c r="V9"/>
  <c r="W9"/>
  <c r="X9"/>
  <c r="AE9" s="1"/>
  <c r="Y9"/>
  <c r="Z9"/>
  <c r="AA9"/>
  <c r="AB9"/>
  <c r="AC9"/>
  <c r="AD9"/>
  <c r="T10"/>
  <c r="U10"/>
  <c r="V10"/>
  <c r="W10"/>
  <c r="X10"/>
  <c r="AE10" s="1"/>
  <c r="Y10"/>
  <c r="Z10"/>
  <c r="AA10"/>
  <c r="AB10"/>
  <c r="AC10"/>
  <c r="AD10"/>
  <c r="T11"/>
  <c r="U11"/>
  <c r="V11"/>
  <c r="W11"/>
  <c r="X11"/>
  <c r="AE11" s="1"/>
  <c r="Y11"/>
  <c r="Z11"/>
  <c r="AA11"/>
  <c r="AB11"/>
  <c r="AC11"/>
  <c r="AD11"/>
  <c r="T12"/>
  <c r="U12"/>
  <c r="V12"/>
  <c r="W12"/>
  <c r="X12"/>
  <c r="AE12" s="1"/>
  <c r="Y12"/>
  <c r="Z12"/>
  <c r="AA12"/>
  <c r="AB12"/>
  <c r="AC12"/>
  <c r="AD12"/>
  <c r="T13"/>
  <c r="U13"/>
  <c r="V13"/>
  <c r="W13"/>
  <c r="X13"/>
  <c r="AE13" s="1"/>
  <c r="Y13"/>
  <c r="Z13"/>
  <c r="AA13"/>
  <c r="AB13"/>
  <c r="AC13"/>
  <c r="AD13"/>
  <c r="T14"/>
  <c r="U14"/>
  <c r="V14"/>
  <c r="W14"/>
  <c r="X14"/>
  <c r="AE14" s="1"/>
  <c r="Y14"/>
  <c r="Z14"/>
  <c r="AA14"/>
  <c r="AB14"/>
  <c r="AC14"/>
  <c r="AD14"/>
  <c r="T15"/>
  <c r="U15"/>
  <c r="V15"/>
  <c r="W15"/>
  <c r="X15"/>
  <c r="AE15" s="1"/>
  <c r="Y15"/>
  <c r="Z15"/>
  <c r="AA15"/>
  <c r="AB15"/>
  <c r="AC15"/>
  <c r="AD15"/>
  <c r="T16"/>
  <c r="U16"/>
  <c r="V16"/>
  <c r="W16"/>
  <c r="X16"/>
  <c r="AE16" s="1"/>
  <c r="Y16"/>
  <c r="Z16"/>
  <c r="AA16"/>
  <c r="AB16"/>
  <c r="AC16"/>
  <c r="AD16"/>
  <c r="T17"/>
  <c r="U17"/>
  <c r="V17"/>
  <c r="W17"/>
  <c r="X17"/>
  <c r="AE17" s="1"/>
  <c r="Y17"/>
  <c r="Z17"/>
  <c r="AA17"/>
  <c r="AB17"/>
  <c r="AC17"/>
  <c r="AD17"/>
  <c r="T18"/>
  <c r="U18"/>
  <c r="V18"/>
  <c r="W18"/>
  <c r="X18"/>
  <c r="AE18" s="1"/>
  <c r="Y18"/>
  <c r="Z18"/>
  <c r="AA18"/>
  <c r="AB18"/>
  <c r="AC18"/>
  <c r="AD18"/>
  <c r="T19"/>
  <c r="U19"/>
  <c r="V19"/>
  <c r="W19"/>
  <c r="X19"/>
  <c r="AE19" s="1"/>
  <c r="Y19"/>
  <c r="Z19"/>
  <c r="AA19"/>
  <c r="AB19"/>
  <c r="AC19"/>
  <c r="AD19"/>
  <c r="T20"/>
  <c r="U20"/>
  <c r="V20"/>
  <c r="W20"/>
  <c r="X20"/>
  <c r="AE20" s="1"/>
  <c r="Y20"/>
  <c r="Z20"/>
  <c r="AA20"/>
  <c r="AB20"/>
  <c r="AC20"/>
  <c r="AD20"/>
  <c r="T21"/>
  <c r="U21"/>
  <c r="V21"/>
  <c r="W21"/>
  <c r="X21"/>
  <c r="AE21" s="1"/>
  <c r="Y21"/>
  <c r="Z21"/>
  <c r="AA21"/>
  <c r="AB21"/>
  <c r="AC21"/>
  <c r="AD21"/>
  <c r="T22"/>
  <c r="U22"/>
  <c r="V22"/>
  <c r="W22"/>
  <c r="X22"/>
  <c r="AE22" s="1"/>
  <c r="Y22"/>
  <c r="Z22"/>
  <c r="AA22"/>
  <c r="AB22"/>
  <c r="AC22"/>
  <c r="AD22"/>
  <c r="T23"/>
  <c r="U23"/>
  <c r="V23"/>
  <c r="W23"/>
  <c r="X23"/>
  <c r="AE23" s="1"/>
  <c r="Y23"/>
  <c r="Z23"/>
  <c r="AA23"/>
  <c r="AB23"/>
  <c r="AC23"/>
  <c r="AD23"/>
  <c r="T24"/>
  <c r="U24"/>
  <c r="V24"/>
  <c r="W24"/>
  <c r="X24"/>
  <c r="AE24" s="1"/>
  <c r="Y24"/>
  <c r="Z24"/>
  <c r="AA24"/>
  <c r="AB24"/>
  <c r="AC24"/>
  <c r="AD24"/>
  <c r="T25"/>
  <c r="U25"/>
  <c r="V25"/>
  <c r="W25"/>
  <c r="X25"/>
  <c r="AE25" s="1"/>
  <c r="Y25"/>
  <c r="Z25"/>
  <c r="AA25"/>
  <c r="AB25"/>
  <c r="AC25"/>
  <c r="AD25"/>
  <c r="T26"/>
  <c r="U26"/>
  <c r="V26"/>
  <c r="W26"/>
  <c r="X26"/>
  <c r="AE26" s="1"/>
  <c r="Y26"/>
  <c r="Z26"/>
  <c r="AA26"/>
  <c r="AB26"/>
  <c r="AC26"/>
  <c r="AD26"/>
  <c r="T27"/>
  <c r="U27"/>
  <c r="V27"/>
  <c r="W27"/>
  <c r="X27"/>
  <c r="AE27" s="1"/>
  <c r="Y27"/>
  <c r="Z27"/>
  <c r="AA27"/>
  <c r="AB27"/>
  <c r="AC27"/>
  <c r="AD27"/>
  <c r="T28"/>
  <c r="U28"/>
  <c r="V28"/>
  <c r="W28"/>
  <c r="X28"/>
  <c r="AE28" s="1"/>
  <c r="Y28"/>
  <c r="Z28"/>
  <c r="AA28"/>
  <c r="AB28"/>
  <c r="AC28"/>
  <c r="AD28"/>
  <c r="T29"/>
  <c r="U29"/>
  <c r="V29"/>
  <c r="W29"/>
  <c r="X29"/>
  <c r="AE29" s="1"/>
  <c r="Y29"/>
  <c r="Z29"/>
  <c r="AA29"/>
  <c r="AB29"/>
  <c r="AC29"/>
  <c r="AD29"/>
  <c r="T30"/>
  <c r="U30"/>
  <c r="V30"/>
  <c r="W30"/>
  <c r="X30"/>
  <c r="AE30" s="1"/>
  <c r="Y30"/>
  <c r="Z30"/>
  <c r="AA30"/>
  <c r="AB30"/>
  <c r="AC30"/>
  <c r="AD30"/>
  <c r="T31"/>
  <c r="U31"/>
  <c r="V31"/>
  <c r="W31"/>
  <c r="X31"/>
  <c r="AE31" s="1"/>
  <c r="Y31"/>
  <c r="Z31"/>
  <c r="AA31"/>
  <c r="AB31"/>
  <c r="AC31"/>
  <c r="AD31"/>
  <c r="T32"/>
  <c r="U32"/>
  <c r="V32"/>
  <c r="W32"/>
  <c r="X32"/>
  <c r="AE32" s="1"/>
  <c r="Y32"/>
  <c r="Z32"/>
  <c r="AA32"/>
  <c r="AB32"/>
  <c r="AC32"/>
  <c r="AD32"/>
  <c r="U2"/>
  <c r="V2"/>
  <c r="W2"/>
  <c r="X2"/>
  <c r="X78" s="1"/>
  <c r="Y2"/>
  <c r="Z2"/>
  <c r="AA2"/>
  <c r="AB2"/>
  <c r="AB78" s="1"/>
  <c r="AC2"/>
  <c r="AD2"/>
  <c r="T2"/>
  <c r="U78" l="1"/>
  <c r="AD78"/>
  <c r="V78"/>
  <c r="T78"/>
  <c r="AA78"/>
  <c r="W78"/>
  <c r="AD79" s="1"/>
  <c r="Y78"/>
  <c r="AC78"/>
  <c r="Z78"/>
  <c r="AE2"/>
  <c r="AE78" s="1"/>
</calcChain>
</file>

<file path=xl/sharedStrings.xml><?xml version="1.0" encoding="utf-8"?>
<sst xmlns="http://schemas.openxmlformats.org/spreadsheetml/2006/main" count="1389" uniqueCount="268">
  <si>
    <t>Turf</t>
  </si>
  <si>
    <t>FID</t>
  </si>
  <si>
    <t>Shape</t>
  </si>
  <si>
    <t>OBJECTID</t>
  </si>
  <si>
    <t>Shape_Leng</t>
  </si>
  <si>
    <t>Shape_Area</t>
  </si>
  <si>
    <t>NEWID</t>
  </si>
  <si>
    <t>Polygon</t>
  </si>
  <si>
    <t>PG17010011833</t>
  </si>
  <si>
    <t>PG17020123075</t>
  </si>
  <si>
    <t>PG17020184697</t>
  </si>
  <si>
    <t>PG17050281576</t>
  </si>
  <si>
    <t>PG17050311381</t>
  </si>
  <si>
    <t>PG17050313924</t>
  </si>
  <si>
    <t>PG17060518811</t>
  </si>
  <si>
    <t>PG17060551846</t>
  </si>
  <si>
    <t>PG17060639955</t>
  </si>
  <si>
    <t>PG17063093929</t>
  </si>
  <si>
    <t>PG17070741694</t>
  </si>
  <si>
    <t>PG17070776286</t>
  </si>
  <si>
    <t>PG17070785279</t>
  </si>
  <si>
    <t>PG17090982603</t>
  </si>
  <si>
    <t>PG17090983064</t>
  </si>
  <si>
    <t>PG17101024637</t>
  </si>
  <si>
    <t>PG17101035245</t>
  </si>
  <si>
    <t>PG17101094176</t>
  </si>
  <si>
    <t>PG17101094614</t>
  </si>
  <si>
    <t>PG17101102003</t>
  </si>
  <si>
    <t>PG17111142538</t>
  </si>
  <si>
    <t>PG17111163336</t>
  </si>
  <si>
    <t>PG17121273028</t>
  </si>
  <si>
    <t>PG17121286376</t>
  </si>
  <si>
    <t>PG17121350594</t>
  </si>
  <si>
    <t>PG17121369073</t>
  </si>
  <si>
    <t>PG17131491695</t>
  </si>
  <si>
    <t>PG17171915032</t>
  </si>
  <si>
    <t>PG17171924745</t>
  </si>
  <si>
    <t>PG17182081453</t>
  </si>
  <si>
    <t>PG17182112399</t>
  </si>
  <si>
    <t>PG17192149029</t>
  </si>
  <si>
    <t>PG17192149094</t>
  </si>
  <si>
    <t>PG17202232262</t>
  </si>
  <si>
    <t>PG17202253433</t>
  </si>
  <si>
    <t>PG17212332831</t>
  </si>
  <si>
    <t>PG17212333359</t>
  </si>
  <si>
    <t>PG17212335313</t>
  </si>
  <si>
    <t>PG17212336675</t>
  </si>
  <si>
    <t>PG17212338135</t>
  </si>
  <si>
    <t>PG17212349066</t>
  </si>
  <si>
    <t>PG17212390011</t>
  </si>
  <si>
    <t>PG17212411197</t>
  </si>
  <si>
    <t>PG17212421527</t>
  </si>
  <si>
    <t>PG17213949252</t>
  </si>
  <si>
    <t>MO160100001458</t>
  </si>
  <si>
    <t>MO160100006655</t>
  </si>
  <si>
    <t>MO160100010123</t>
  </si>
  <si>
    <t>MO160200024676</t>
  </si>
  <si>
    <t>MO160203192878</t>
  </si>
  <si>
    <t>MO160400060960</t>
  </si>
  <si>
    <t>MO160400061075</t>
  </si>
  <si>
    <t>MO160500268675</t>
  </si>
  <si>
    <t>MO160500281901</t>
  </si>
  <si>
    <t>MO160502185296</t>
  </si>
  <si>
    <t>MO160502253301</t>
  </si>
  <si>
    <t>MO160502522622</t>
  </si>
  <si>
    <t>MO160600410352</t>
  </si>
  <si>
    <t>MO160700428323</t>
  </si>
  <si>
    <t>MO160800713451</t>
  </si>
  <si>
    <t>MO160800742008</t>
  </si>
  <si>
    <t>MO160802884571</t>
  </si>
  <si>
    <t>MO160900766948</t>
  </si>
  <si>
    <t>MO160900767806</t>
  </si>
  <si>
    <t>MO160900776093</t>
  </si>
  <si>
    <t>MO160901958712</t>
  </si>
  <si>
    <t>MO160902229562</t>
  </si>
  <si>
    <t>MO160902357886</t>
  </si>
  <si>
    <t>MO161000864377</t>
  </si>
  <si>
    <t>MO161100915796</t>
  </si>
  <si>
    <t>MO161202347661</t>
  </si>
  <si>
    <t>MO161300953862</t>
  </si>
  <si>
    <t>MO161300954525</t>
  </si>
  <si>
    <t>MO161300969468</t>
  </si>
  <si>
    <t>MO161300977823</t>
  </si>
  <si>
    <t>MO161303129285</t>
  </si>
  <si>
    <t>Acres</t>
  </si>
  <si>
    <t>parcel_acres</t>
  </si>
  <si>
    <t>turf_acres</t>
  </si>
  <si>
    <t>CC_Water</t>
  </si>
  <si>
    <t>CC_Wetland</t>
  </si>
  <si>
    <t>CC_Canopy</t>
  </si>
  <si>
    <t>CC_Scrub</t>
  </si>
  <si>
    <t>CC_Low_Veg</t>
  </si>
  <si>
    <t>CC_Barren</t>
  </si>
  <si>
    <t>CC_Structures</t>
  </si>
  <si>
    <t>CC_Impervious</t>
  </si>
  <si>
    <t>CC_Roads</t>
  </si>
  <si>
    <t>CC_Canopy_Roads</t>
  </si>
  <si>
    <t>CC_Canopy_Imp</t>
  </si>
  <si>
    <t>CC_Water_acres</t>
  </si>
  <si>
    <t>CC_Wetland_acres</t>
  </si>
  <si>
    <t>CC_Canopy_acres</t>
  </si>
  <si>
    <t>CC_Scrub_acres</t>
  </si>
  <si>
    <t>CC_Low_Veg_acres</t>
  </si>
  <si>
    <t>CC_Barren_acres</t>
  </si>
  <si>
    <t>CC_Structures_acres</t>
  </si>
  <si>
    <t>CC_Impervious_acres</t>
  </si>
  <si>
    <t>CC_Roads_acres</t>
  </si>
  <si>
    <t>CC_Canopy_Roads_acres</t>
  </si>
  <si>
    <t>CC_Canopy_Imp_acres</t>
  </si>
  <si>
    <t>Total Parcel</t>
  </si>
  <si>
    <t>Low Vegetation</t>
  </si>
  <si>
    <t>Fractional Component</t>
  </si>
  <si>
    <t>% Turf - Low Veg</t>
  </si>
  <si>
    <t>pcnt_turf</t>
  </si>
  <si>
    <t>ACCTID</t>
  </si>
  <si>
    <t>JURSCODE</t>
  </si>
  <si>
    <t>LU</t>
  </si>
  <si>
    <t>DESCLU</t>
  </si>
  <si>
    <t>YEARBLT</t>
  </si>
  <si>
    <t>SQFTSTRC</t>
  </si>
  <si>
    <t>STRUBLDG</t>
  </si>
  <si>
    <t>DESCBLDG</t>
  </si>
  <si>
    <t>NFMIMPVL</t>
  </si>
  <si>
    <t>17020123075</t>
  </si>
  <si>
    <t>PRIN</t>
  </si>
  <si>
    <t>C</t>
  </si>
  <si>
    <t>Commercial</t>
  </si>
  <si>
    <t>1956</t>
  </si>
  <si>
    <t>C191</t>
  </si>
  <si>
    <t>AUTO Service Station</t>
  </si>
  <si>
    <t>17060551846</t>
  </si>
  <si>
    <t>1948</t>
  </si>
  <si>
    <t>C158</t>
  </si>
  <si>
    <t>COMMUNITY Church</t>
  </si>
  <si>
    <t>17121350594</t>
  </si>
  <si>
    <t/>
  </si>
  <si>
    <t>17213949252</t>
  </si>
  <si>
    <t>160900776093</t>
  </si>
  <si>
    <t>MONT</t>
  </si>
  <si>
    <t>1949</t>
  </si>
  <si>
    <t>0001</t>
  </si>
  <si>
    <t>DWEL Standard Unit</t>
  </si>
  <si>
    <t>17070741694</t>
  </si>
  <si>
    <t>CR</t>
  </si>
  <si>
    <t>Commercial Residential</t>
  </si>
  <si>
    <t>1968</t>
  </si>
  <si>
    <t>17020184697</t>
  </si>
  <si>
    <t>E</t>
  </si>
  <si>
    <t>Exempt</t>
  </si>
  <si>
    <t>17050281576</t>
  </si>
  <si>
    <t>17060518811</t>
  </si>
  <si>
    <t>17060639955</t>
  </si>
  <si>
    <t>17063093929</t>
  </si>
  <si>
    <t>17070776286</t>
  </si>
  <si>
    <t>1990</t>
  </si>
  <si>
    <t>17070785279</t>
  </si>
  <si>
    <t>17101102003</t>
  </si>
  <si>
    <t>17111163336</t>
  </si>
  <si>
    <t>1978</t>
  </si>
  <si>
    <t>17121286376</t>
  </si>
  <si>
    <t>17131491695</t>
  </si>
  <si>
    <t>17171915032</t>
  </si>
  <si>
    <t>17182081453</t>
  </si>
  <si>
    <t>17192149029</t>
  </si>
  <si>
    <t>17192149094</t>
  </si>
  <si>
    <t>17202232262</t>
  </si>
  <si>
    <t>17212411197</t>
  </si>
  <si>
    <t>1900</t>
  </si>
  <si>
    <t>160200024676</t>
  </si>
  <si>
    <t>160203192878</t>
  </si>
  <si>
    <t>1870</t>
  </si>
  <si>
    <t>160502185296</t>
  </si>
  <si>
    <t>1984</t>
  </si>
  <si>
    <t>0003</t>
  </si>
  <si>
    <t>DWEL Center Unit</t>
  </si>
  <si>
    <t>160502253301</t>
  </si>
  <si>
    <t>160600410352</t>
  </si>
  <si>
    <t>160700428323</t>
  </si>
  <si>
    <t>160800742008</t>
  </si>
  <si>
    <t>160900767806</t>
  </si>
  <si>
    <t>160902357886</t>
  </si>
  <si>
    <t>161000864377</t>
  </si>
  <si>
    <t>161202347661</t>
  </si>
  <si>
    <t>161300969468</t>
  </si>
  <si>
    <t>17050313924</t>
  </si>
  <si>
    <t>EC</t>
  </si>
  <si>
    <t>Exempt Commercial</t>
  </si>
  <si>
    <t>1995</t>
  </si>
  <si>
    <t>C138</t>
  </si>
  <si>
    <t>OFFICE Building</t>
  </si>
  <si>
    <t>17090982603</t>
  </si>
  <si>
    <t>17090983064</t>
  </si>
  <si>
    <t>17101035245</t>
  </si>
  <si>
    <t>17171924745</t>
  </si>
  <si>
    <t>17182112399</t>
  </si>
  <si>
    <t>17202253433</t>
  </si>
  <si>
    <t>1988</t>
  </si>
  <si>
    <t>C132</t>
  </si>
  <si>
    <t>AUTO Service Garage</t>
  </si>
  <si>
    <t>17212421527</t>
  </si>
  <si>
    <t>1940</t>
  </si>
  <si>
    <t>C129</t>
  </si>
  <si>
    <t>TRANSPORT Hangar</t>
  </si>
  <si>
    <t>160100001458</t>
  </si>
  <si>
    <t>160100006655</t>
  </si>
  <si>
    <t>1965</t>
  </si>
  <si>
    <t>160100010123</t>
  </si>
  <si>
    <t>160400060960</t>
  </si>
  <si>
    <t>160400061075</t>
  </si>
  <si>
    <t>160500268675</t>
  </si>
  <si>
    <t>160500281901</t>
  </si>
  <si>
    <t>160502522622</t>
  </si>
  <si>
    <t>160800713451</t>
  </si>
  <si>
    <t>160802884571</t>
  </si>
  <si>
    <t>C150</t>
  </si>
  <si>
    <t>SCHOOL Elementary</t>
  </si>
  <si>
    <t>160900766948</t>
  </si>
  <si>
    <t>C140</t>
  </si>
  <si>
    <t>PUBLIC Government Building</t>
  </si>
  <si>
    <t>160901958712</t>
  </si>
  <si>
    <t>160902229562</t>
  </si>
  <si>
    <t>161300953862</t>
  </si>
  <si>
    <t>161300954525</t>
  </si>
  <si>
    <t>161303129285</t>
  </si>
  <si>
    <t>161300977823</t>
  </si>
  <si>
    <t>I</t>
  </si>
  <si>
    <t>Industrial</t>
  </si>
  <si>
    <t>1979</t>
  </si>
  <si>
    <t>C149</t>
  </si>
  <si>
    <t>BANK Bank Branch</t>
  </si>
  <si>
    <t>17050311381</t>
  </si>
  <si>
    <t>R</t>
  </si>
  <si>
    <t>Residential</t>
  </si>
  <si>
    <t>1961</t>
  </si>
  <si>
    <t>17111142538</t>
  </si>
  <si>
    <t>17121369073</t>
  </si>
  <si>
    <t>1925</t>
  </si>
  <si>
    <t>161100915796</t>
  </si>
  <si>
    <t>1972</t>
  </si>
  <si>
    <t>17010011833</t>
  </si>
  <si>
    <t>U</t>
  </si>
  <si>
    <t>Residential Condominium</t>
  </si>
  <si>
    <t>1969</t>
  </si>
  <si>
    <t>0008</t>
  </si>
  <si>
    <t>DWEL Condominium Garden Unit</t>
  </si>
  <si>
    <t>17101024637</t>
  </si>
  <si>
    <t>17101094176</t>
  </si>
  <si>
    <t>1982</t>
  </si>
  <si>
    <t>17101094614</t>
  </si>
  <si>
    <t>17121273028</t>
  </si>
  <si>
    <t>1973</t>
  </si>
  <si>
    <t>17212332831</t>
  </si>
  <si>
    <t>1974</t>
  </si>
  <si>
    <t>17212333359</t>
  </si>
  <si>
    <t>17212335313</t>
  </si>
  <si>
    <t>1975</t>
  </si>
  <si>
    <t>17212336675</t>
  </si>
  <si>
    <t>17212338135</t>
  </si>
  <si>
    <t>1977</t>
  </si>
  <si>
    <t>17212349066</t>
  </si>
  <si>
    <t>1964</t>
  </si>
  <si>
    <t>0007</t>
  </si>
  <si>
    <t>DWEL Condominium Townhouse</t>
  </si>
  <si>
    <t>17212390011</t>
  </si>
  <si>
    <t>1970</t>
  </si>
  <si>
    <t>0009</t>
  </si>
  <si>
    <t>DWEL Condominium High Rise</t>
  </si>
  <si>
    <t>Sum/Avg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</si>
</sst>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1" xfId="0" applyBorder="1"/>
    <xf numFmtId="0" fontId="1" fillId="0" borderId="3" xfId="0" applyFont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0" fillId="0" borderId="0" xfId="0" applyAlignment="1"/>
    <xf numFmtId="0" fontId="4" fillId="0" borderId="6" xfId="1" applyFont="1" applyFill="1" applyBorder="1" applyAlignment="1">
      <alignment horizontal="right"/>
    </xf>
    <xf numFmtId="0" fontId="4" fillId="0" borderId="6" xfId="1" applyFont="1" applyFill="1" applyBorder="1" applyAlignment="1"/>
    <xf numFmtId="0" fontId="5" fillId="0" borderId="6" xfId="1" applyFont="1" applyFill="1" applyBorder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I13" sqref="I13"/>
    </sheetView>
  </sheetViews>
  <sheetFormatPr defaultRowHeight="15"/>
  <cols>
    <col min="1" max="1" width="21.7109375" bestFit="1" customWidth="1"/>
    <col min="2" max="2" width="6.28515625" style="6" bestFit="1" customWidth="1"/>
  </cols>
  <sheetData>
    <row r="1" spans="1:2">
      <c r="A1" s="3" t="s">
        <v>111</v>
      </c>
      <c r="B1" s="4" t="s">
        <v>84</v>
      </c>
    </row>
    <row r="2" spans="1:2">
      <c r="A2" s="1" t="s">
        <v>109</v>
      </c>
      <c r="B2" s="7">
        <v>1795.77639</v>
      </c>
    </row>
    <row r="3" spans="1:2">
      <c r="A3" s="1" t="s">
        <v>0</v>
      </c>
      <c r="B3" s="7">
        <v>404.89592999999996</v>
      </c>
    </row>
    <row r="4" spans="1:2">
      <c r="A4" s="1" t="s">
        <v>110</v>
      </c>
      <c r="B4" s="7">
        <v>576.11302895085441</v>
      </c>
    </row>
    <row r="5" spans="1:2">
      <c r="A5" s="2" t="s">
        <v>112</v>
      </c>
      <c r="B5" s="5">
        <f>B3/B4</f>
        <v>0.70280641064019367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79"/>
  <sheetViews>
    <sheetView workbookViewId="0">
      <pane xSplit="6" ySplit="1" topLeftCell="G50" activePane="bottomRight" state="frozen"/>
      <selection pane="topRight" activeCell="G1" sqref="G1"/>
      <selection pane="bottomLeft" activeCell="A2" sqref="A2"/>
      <selection pane="bottomRight" activeCell="H79" sqref="H79"/>
    </sheetView>
  </sheetViews>
  <sheetFormatPr defaultColWidth="8.28515625" defaultRowHeight="15"/>
  <cols>
    <col min="1" max="1" width="3.85546875" style="13" bestFit="1" customWidth="1"/>
    <col min="2" max="2" width="8.140625" style="13" bestFit="1" customWidth="1"/>
    <col min="3" max="3" width="9.28515625" style="13" bestFit="1" customWidth="1"/>
    <col min="4" max="5" width="12" style="13" bestFit="1" customWidth="1"/>
    <col min="6" max="6" width="16.28515625" style="13" bestFit="1" customWidth="1"/>
    <col min="7" max="7" width="12" style="13" bestFit="1" customWidth="1"/>
    <col min="8" max="8" width="11" style="13" bestFit="1" customWidth="1"/>
    <col min="9" max="9" width="12" style="13" customWidth="1"/>
    <col min="10" max="10" width="11.85546875" style="13" bestFit="1" customWidth="1"/>
    <col min="11" max="12" width="12" style="13" bestFit="1" customWidth="1"/>
    <col min="13" max="13" width="12.28515625" style="13" bestFit="1" customWidth="1"/>
    <col min="14" max="14" width="12" style="13" bestFit="1" customWidth="1"/>
    <col min="15" max="15" width="13.42578125" style="13" bestFit="1" customWidth="1"/>
    <col min="16" max="16" width="14.42578125" style="13" bestFit="1" customWidth="1"/>
    <col min="17" max="17" width="12" style="13" bestFit="1" customWidth="1"/>
    <col min="18" max="18" width="17.42578125" style="13" bestFit="1" customWidth="1"/>
    <col min="19" max="20" width="15.42578125" style="13" bestFit="1" customWidth="1"/>
    <col min="21" max="21" width="17.7109375" style="13" bestFit="1" customWidth="1"/>
    <col min="22" max="22" width="16.5703125" style="13" bestFit="1" customWidth="1"/>
    <col min="23" max="23" width="14.85546875" style="13" bestFit="1" customWidth="1"/>
    <col min="24" max="24" width="18.140625" style="13" bestFit="1" customWidth="1"/>
    <col min="25" max="25" width="15.85546875" style="13" bestFit="1" customWidth="1"/>
    <col min="26" max="26" width="19.140625" style="13" bestFit="1" customWidth="1"/>
    <col min="27" max="27" width="20.140625" style="13" bestFit="1" customWidth="1"/>
    <col min="28" max="28" width="15.28515625" style="13" bestFit="1" customWidth="1"/>
    <col min="29" max="29" width="23.140625" style="13" bestFit="1" customWidth="1"/>
    <col min="30" max="30" width="21.140625" style="13" bestFit="1" customWidth="1"/>
    <col min="31" max="31" width="12" style="13" bestFit="1" customWidth="1"/>
    <col min="32" max="16384" width="8.28515625" style="13"/>
  </cols>
  <sheetData>
    <row r="1" spans="1:31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85</v>
      </c>
      <c r="H1" s="13" t="s">
        <v>86</v>
      </c>
      <c r="I1" s="13" t="s">
        <v>87</v>
      </c>
      <c r="J1" s="13" t="s">
        <v>88</v>
      </c>
      <c r="K1" s="13" t="s">
        <v>89</v>
      </c>
      <c r="L1" s="13" t="s">
        <v>90</v>
      </c>
      <c r="M1" s="13" t="s">
        <v>91</v>
      </c>
      <c r="N1" s="13" t="s">
        <v>92</v>
      </c>
      <c r="O1" s="13" t="s">
        <v>93</v>
      </c>
      <c r="P1" s="13" t="s">
        <v>94</v>
      </c>
      <c r="Q1" s="13" t="s">
        <v>95</v>
      </c>
      <c r="R1" s="13" t="s">
        <v>96</v>
      </c>
      <c r="S1" s="13" t="s">
        <v>97</v>
      </c>
      <c r="T1" s="13" t="s">
        <v>98</v>
      </c>
      <c r="U1" s="13" t="s">
        <v>99</v>
      </c>
      <c r="V1" s="13" t="s">
        <v>100</v>
      </c>
      <c r="W1" s="13" t="s">
        <v>101</v>
      </c>
      <c r="X1" s="13" t="s">
        <v>102</v>
      </c>
      <c r="Y1" s="13" t="s">
        <v>103</v>
      </c>
      <c r="Z1" s="13" t="s">
        <v>104</v>
      </c>
      <c r="AA1" s="13" t="s">
        <v>105</v>
      </c>
      <c r="AB1" s="13" t="s">
        <v>106</v>
      </c>
      <c r="AC1" s="13" t="s">
        <v>107</v>
      </c>
      <c r="AD1" s="13" t="s">
        <v>108</v>
      </c>
      <c r="AE1" s="13" t="s">
        <v>113</v>
      </c>
    </row>
    <row r="2" spans="1:31">
      <c r="A2" s="13">
        <v>45</v>
      </c>
      <c r="B2" s="13" t="s">
        <v>7</v>
      </c>
      <c r="C2" s="13">
        <v>108</v>
      </c>
      <c r="D2" s="13">
        <v>1829.226733</v>
      </c>
      <c r="E2" s="13">
        <v>42520.838924000003</v>
      </c>
      <c r="F2" s="13" t="s">
        <v>53</v>
      </c>
      <c r="G2" s="13">
        <v>10.507128</v>
      </c>
      <c r="H2" s="13">
        <v>1.3042560000000001</v>
      </c>
      <c r="I2" s="13">
        <v>0</v>
      </c>
      <c r="J2" s="13">
        <v>0</v>
      </c>
      <c r="K2" s="13">
        <v>33863.305439000003</v>
      </c>
      <c r="L2" s="13">
        <v>0</v>
      </c>
      <c r="M2" s="13">
        <v>6149.8738620000004</v>
      </c>
      <c r="N2" s="13">
        <v>0</v>
      </c>
      <c r="O2" s="13">
        <v>703.98556099999996</v>
      </c>
      <c r="P2" s="13">
        <v>285.99413399999997</v>
      </c>
      <c r="Q2" s="13">
        <v>572.988248</v>
      </c>
      <c r="R2" s="13">
        <v>942.98065899999995</v>
      </c>
      <c r="S2" s="13">
        <v>0</v>
      </c>
      <c r="T2" s="13">
        <f>I2/4047</f>
        <v>0</v>
      </c>
      <c r="U2" s="13">
        <f t="shared" ref="U2:AD2" si="0">J2/4047</f>
        <v>0</v>
      </c>
      <c r="V2" s="13">
        <f t="shared" si="0"/>
        <v>8.3675081391153956</v>
      </c>
      <c r="W2" s="13">
        <f t="shared" si="0"/>
        <v>0</v>
      </c>
      <c r="X2" s="13">
        <f t="shared" si="0"/>
        <v>1.5196130126019274</v>
      </c>
      <c r="Y2" s="13">
        <f t="shared" si="0"/>
        <v>0</v>
      </c>
      <c r="Z2" s="13">
        <f t="shared" si="0"/>
        <v>0.17395244897454903</v>
      </c>
      <c r="AA2" s="13">
        <f t="shared" si="0"/>
        <v>7.0668182357301698E-2</v>
      </c>
      <c r="AB2" s="13">
        <f t="shared" si="0"/>
        <v>0.14158345638744749</v>
      </c>
      <c r="AC2" s="13">
        <f t="shared" si="0"/>
        <v>0.23300732863849763</v>
      </c>
      <c r="AD2" s="13">
        <f t="shared" si="0"/>
        <v>0</v>
      </c>
      <c r="AE2" s="13">
        <f>H2/X2</f>
        <v>0.85828167381036935</v>
      </c>
    </row>
    <row r="3" spans="1:31">
      <c r="A3" s="13">
        <v>46</v>
      </c>
      <c r="B3" s="13" t="s">
        <v>7</v>
      </c>
      <c r="C3" s="13">
        <v>491</v>
      </c>
      <c r="D3" s="13">
        <v>4473.3299029999998</v>
      </c>
      <c r="E3" s="13">
        <v>379934.36913800001</v>
      </c>
      <c r="F3" s="13" t="s">
        <v>54</v>
      </c>
      <c r="G3" s="13">
        <v>93.883826999999997</v>
      </c>
      <c r="H3" s="13">
        <v>56.123705999999999</v>
      </c>
      <c r="I3" s="13">
        <v>782.98393999999996</v>
      </c>
      <c r="J3" s="13">
        <v>0</v>
      </c>
      <c r="K3" s="13">
        <v>21147.566247999999</v>
      </c>
      <c r="L3" s="13">
        <v>0</v>
      </c>
      <c r="M3" s="13">
        <v>224927.38657599999</v>
      </c>
      <c r="N3" s="13">
        <v>0</v>
      </c>
      <c r="O3" s="13">
        <v>12604.741468</v>
      </c>
      <c r="P3" s="13">
        <v>120106.536528</v>
      </c>
      <c r="Q3" s="13">
        <v>404.991693</v>
      </c>
      <c r="R3" s="13">
        <v>0</v>
      </c>
      <c r="S3" s="13">
        <v>11.999753999999999</v>
      </c>
      <c r="T3" s="13">
        <f t="shared" ref="T3:T32" si="1">I3/4047</f>
        <v>0.19347268099827031</v>
      </c>
      <c r="U3" s="13">
        <f t="shared" ref="U3:U32" si="2">J3/4047</f>
        <v>0</v>
      </c>
      <c r="V3" s="13">
        <f t="shared" ref="V3:V32" si="3">K3/4047</f>
        <v>5.2254920306399804</v>
      </c>
      <c r="W3" s="13">
        <f t="shared" ref="W3:W32" si="4">L3/4047</f>
        <v>0</v>
      </c>
      <c r="X3" s="13">
        <f t="shared" ref="X3:X32" si="5">M3/4047</f>
        <v>55.578795793427226</v>
      </c>
      <c r="Y3" s="13">
        <f t="shared" ref="Y3:Y32" si="6">N3/4047</f>
        <v>0</v>
      </c>
      <c r="Z3" s="13">
        <f t="shared" ref="Z3:Z32" si="7">O3/4047</f>
        <v>3.1145889468742278</v>
      </c>
      <c r="AA3" s="13">
        <f t="shared" ref="AA3:AA32" si="8">P3/4047</f>
        <v>29.677918588584134</v>
      </c>
      <c r="AB3" s="13">
        <f t="shared" ref="AB3:AB32" si="9">Q3/4047</f>
        <v>0.10007207635285396</v>
      </c>
      <c r="AC3" s="13">
        <f t="shared" ref="AC3:AC32" si="10">R3/4047</f>
        <v>0</v>
      </c>
      <c r="AD3" s="13">
        <f t="shared" ref="AD3:AD32" si="11">S3/4047</f>
        <v>2.9650985915492954E-3</v>
      </c>
      <c r="AE3" s="13">
        <f t="shared" ref="AE3:AE66" si="12">H3/X3</f>
        <v>1.0098042823489388</v>
      </c>
    </row>
    <row r="4" spans="1:31">
      <c r="A4" s="13">
        <v>47</v>
      </c>
      <c r="B4" s="13" t="s">
        <v>7</v>
      </c>
      <c r="C4" s="13">
        <v>750</v>
      </c>
      <c r="D4" s="13">
        <v>1111.2454049999999</v>
      </c>
      <c r="E4" s="13">
        <v>55393.500774</v>
      </c>
      <c r="F4" s="13" t="s">
        <v>55</v>
      </c>
      <c r="G4" s="13">
        <v>13.688032</v>
      </c>
      <c r="H4" s="13">
        <v>5.4961399999999996</v>
      </c>
      <c r="I4" s="13">
        <v>0</v>
      </c>
      <c r="J4" s="13">
        <v>0</v>
      </c>
      <c r="K4" s="13">
        <v>6189.8730409999998</v>
      </c>
      <c r="L4" s="13">
        <v>22.999528000000002</v>
      </c>
      <c r="M4" s="13">
        <v>31503.353843000001</v>
      </c>
      <c r="N4" s="13">
        <v>0</v>
      </c>
      <c r="O4" s="13">
        <v>650.98664799999995</v>
      </c>
      <c r="P4" s="13">
        <v>8660.8223600000001</v>
      </c>
      <c r="Q4" s="13">
        <v>8102.8338050000002</v>
      </c>
      <c r="R4" s="13">
        <v>115.997621</v>
      </c>
      <c r="S4" s="13">
        <v>155.99680000000001</v>
      </c>
      <c r="T4" s="13">
        <f t="shared" si="1"/>
        <v>0</v>
      </c>
      <c r="U4" s="13">
        <f t="shared" si="2"/>
        <v>0</v>
      </c>
      <c r="V4" s="13">
        <f t="shared" si="3"/>
        <v>1.5294966743266616</v>
      </c>
      <c r="W4" s="13">
        <f t="shared" si="4"/>
        <v>5.6831055102545096E-3</v>
      </c>
      <c r="X4" s="13">
        <f t="shared" si="5"/>
        <v>7.784372088707685</v>
      </c>
      <c r="Y4" s="13">
        <f t="shared" si="6"/>
        <v>0</v>
      </c>
      <c r="Z4" s="13">
        <f t="shared" si="7"/>
        <v>0.16085659698542129</v>
      </c>
      <c r="AA4" s="13">
        <f t="shared" si="8"/>
        <v>2.1400598863355573</v>
      </c>
      <c r="AB4" s="13">
        <f t="shared" si="9"/>
        <v>2.0021828033110949</v>
      </c>
      <c r="AC4" s="13">
        <f t="shared" si="10"/>
        <v>2.8662619471213242E-2</v>
      </c>
      <c r="AD4" s="13">
        <f t="shared" si="11"/>
        <v>3.8546281195947614E-2</v>
      </c>
      <c r="AE4" s="13">
        <f t="shared" si="12"/>
        <v>0.7060479557462207</v>
      </c>
    </row>
    <row r="5" spans="1:31">
      <c r="A5" s="13">
        <v>48</v>
      </c>
      <c r="B5" s="13" t="s">
        <v>7</v>
      </c>
      <c r="C5" s="13">
        <v>9314</v>
      </c>
      <c r="D5" s="13">
        <v>1476.652593</v>
      </c>
      <c r="E5" s="13">
        <v>115388.260374</v>
      </c>
      <c r="F5" s="13" t="s">
        <v>56</v>
      </c>
      <c r="G5" s="13">
        <v>28.513059999999999</v>
      </c>
      <c r="H5" s="13">
        <v>0.26992100000000002</v>
      </c>
      <c r="I5" s="13">
        <v>0</v>
      </c>
      <c r="J5" s="13">
        <v>0</v>
      </c>
      <c r="K5" s="13">
        <v>60411.760910999998</v>
      </c>
      <c r="L5" s="13">
        <v>0</v>
      </c>
      <c r="M5" s="13">
        <v>52663.919824999997</v>
      </c>
      <c r="N5" s="13">
        <v>0</v>
      </c>
      <c r="O5" s="13">
        <v>1028.978895</v>
      </c>
      <c r="P5" s="13">
        <v>37.999220999999999</v>
      </c>
      <c r="Q5" s="13">
        <v>176.99637000000001</v>
      </c>
      <c r="R5" s="13">
        <v>1071.9780129999999</v>
      </c>
      <c r="S5" s="13">
        <v>0</v>
      </c>
      <c r="T5" s="13">
        <f t="shared" si="1"/>
        <v>0</v>
      </c>
      <c r="U5" s="13">
        <f t="shared" si="2"/>
        <v>0</v>
      </c>
      <c r="V5" s="13">
        <f t="shared" si="3"/>
        <v>14.927541613787991</v>
      </c>
      <c r="W5" s="13">
        <f t="shared" si="4"/>
        <v>0</v>
      </c>
      <c r="X5" s="13">
        <f t="shared" si="5"/>
        <v>13.013076309612057</v>
      </c>
      <c r="Y5" s="13">
        <f t="shared" si="6"/>
        <v>0</v>
      </c>
      <c r="Z5" s="13">
        <f t="shared" si="7"/>
        <v>0.25425720163083765</v>
      </c>
      <c r="AA5" s="13">
        <f t="shared" si="8"/>
        <v>9.3894788732394371E-3</v>
      </c>
      <c r="AB5" s="13">
        <f t="shared" si="9"/>
        <v>4.3735203854707194E-2</v>
      </c>
      <c r="AC5" s="13">
        <f t="shared" si="10"/>
        <v>0.26488213812700762</v>
      </c>
      <c r="AD5" s="13">
        <f t="shared" si="11"/>
        <v>0</v>
      </c>
      <c r="AE5" s="13">
        <f t="shared" si="12"/>
        <v>2.0742289799731979E-2</v>
      </c>
    </row>
    <row r="6" spans="1:31">
      <c r="A6" s="13">
        <v>49</v>
      </c>
      <c r="B6" s="13" t="s">
        <v>7</v>
      </c>
      <c r="C6" s="13">
        <v>16441</v>
      </c>
      <c r="D6" s="13">
        <v>595.59844099999998</v>
      </c>
      <c r="E6" s="13">
        <v>16340.807615</v>
      </c>
      <c r="F6" s="13" t="s">
        <v>57</v>
      </c>
      <c r="G6" s="13">
        <v>4.0379009999999997</v>
      </c>
      <c r="H6" s="13">
        <v>1.45871</v>
      </c>
      <c r="I6" s="13">
        <v>0</v>
      </c>
      <c r="J6" s="13">
        <v>0</v>
      </c>
      <c r="K6" s="13">
        <v>4750.902556</v>
      </c>
      <c r="L6" s="13">
        <v>0</v>
      </c>
      <c r="M6" s="13">
        <v>7378.8486540000004</v>
      </c>
      <c r="N6" s="13">
        <v>0</v>
      </c>
      <c r="O6" s="13">
        <v>1652.9660960000001</v>
      </c>
      <c r="P6" s="13">
        <v>960.98028999999997</v>
      </c>
      <c r="Q6" s="13">
        <v>1572.9677369999999</v>
      </c>
      <c r="R6" s="13">
        <v>22.999528000000002</v>
      </c>
      <c r="S6" s="13">
        <v>0</v>
      </c>
      <c r="T6" s="13">
        <f t="shared" si="1"/>
        <v>0</v>
      </c>
      <c r="U6" s="13">
        <f t="shared" si="2"/>
        <v>0</v>
      </c>
      <c r="V6" s="13">
        <f t="shared" si="3"/>
        <v>1.1739319387200395</v>
      </c>
      <c r="W6" s="13">
        <f t="shared" si="4"/>
        <v>0</v>
      </c>
      <c r="X6" s="13">
        <f t="shared" si="5"/>
        <v>1.8232885233506302</v>
      </c>
      <c r="Y6" s="13">
        <f t="shared" si="6"/>
        <v>0</v>
      </c>
      <c r="Z6" s="13">
        <f t="shared" si="7"/>
        <v>0.40844232666172475</v>
      </c>
      <c r="AA6" s="13">
        <f t="shared" si="8"/>
        <v>0.23745497652582159</v>
      </c>
      <c r="AB6" s="13">
        <f t="shared" si="9"/>
        <v>0.38867500296515939</v>
      </c>
      <c r="AC6" s="13">
        <f t="shared" si="10"/>
        <v>5.6831055102545096E-3</v>
      </c>
      <c r="AD6" s="13">
        <f t="shared" si="11"/>
        <v>0</v>
      </c>
      <c r="AE6" s="13">
        <f t="shared" si="12"/>
        <v>0.80004342775072723</v>
      </c>
    </row>
    <row r="7" spans="1:31">
      <c r="A7" s="13">
        <v>50</v>
      </c>
      <c r="B7" s="13" t="s">
        <v>7</v>
      </c>
      <c r="C7" s="13">
        <v>25592</v>
      </c>
      <c r="D7" s="13">
        <v>130.18804</v>
      </c>
      <c r="E7" s="13">
        <v>932.11337600000002</v>
      </c>
      <c r="F7" s="13" t="s">
        <v>58</v>
      </c>
      <c r="G7" s="13">
        <v>0.23033000000000001</v>
      </c>
      <c r="H7" s="13">
        <v>2.0471E-2</v>
      </c>
      <c r="I7" s="13">
        <v>0</v>
      </c>
      <c r="J7" s="13">
        <v>0</v>
      </c>
      <c r="K7" s="13">
        <v>459.990565</v>
      </c>
      <c r="L7" s="13">
        <v>0</v>
      </c>
      <c r="M7" s="13">
        <v>406.99165199999999</v>
      </c>
      <c r="N7" s="13">
        <v>0</v>
      </c>
      <c r="O7" s="13">
        <v>8.9998149999999999</v>
      </c>
      <c r="P7" s="13">
        <v>53.998891999999998</v>
      </c>
      <c r="Q7" s="13">
        <v>0</v>
      </c>
      <c r="R7" s="13">
        <v>0</v>
      </c>
      <c r="S7" s="13">
        <v>0</v>
      </c>
      <c r="T7" s="13">
        <f t="shared" si="1"/>
        <v>0</v>
      </c>
      <c r="U7" s="13">
        <f t="shared" si="2"/>
        <v>0</v>
      </c>
      <c r="V7" s="13">
        <f t="shared" si="3"/>
        <v>0.11366211144057327</v>
      </c>
      <c r="W7" s="13">
        <f t="shared" si="4"/>
        <v>0</v>
      </c>
      <c r="X7" s="13">
        <f t="shared" si="5"/>
        <v>0.10056625945144551</v>
      </c>
      <c r="Y7" s="13">
        <f t="shared" si="6"/>
        <v>0</v>
      </c>
      <c r="Z7" s="13">
        <f t="shared" si="7"/>
        <v>2.2238238201136643E-3</v>
      </c>
      <c r="AA7" s="13">
        <f t="shared" si="8"/>
        <v>1.3342943414875215E-2</v>
      </c>
      <c r="AB7" s="13">
        <f t="shared" si="9"/>
        <v>0</v>
      </c>
      <c r="AC7" s="13">
        <f t="shared" si="10"/>
        <v>0</v>
      </c>
      <c r="AD7" s="13">
        <f t="shared" si="11"/>
        <v>0</v>
      </c>
      <c r="AE7" s="13">
        <f t="shared" si="12"/>
        <v>0.20355733733821155</v>
      </c>
    </row>
    <row r="8" spans="1:31">
      <c r="A8" s="13">
        <v>51</v>
      </c>
      <c r="B8" s="13" t="s">
        <v>7</v>
      </c>
      <c r="C8" s="13">
        <v>25601</v>
      </c>
      <c r="D8" s="13">
        <v>110.502106</v>
      </c>
      <c r="E8" s="13">
        <v>636.92445499999997</v>
      </c>
      <c r="F8" s="13" t="s">
        <v>59</v>
      </c>
      <c r="G8" s="13">
        <v>0.157387</v>
      </c>
      <c r="H8" s="13">
        <v>1.3226E-2</v>
      </c>
      <c r="I8" s="13">
        <v>0</v>
      </c>
      <c r="J8" s="13">
        <v>0</v>
      </c>
      <c r="K8" s="13">
        <v>69.998564000000002</v>
      </c>
      <c r="L8" s="13">
        <v>0</v>
      </c>
      <c r="M8" s="13">
        <v>282.99419599999999</v>
      </c>
      <c r="N8" s="13">
        <v>0</v>
      </c>
      <c r="O8" s="13">
        <v>34.999282000000001</v>
      </c>
      <c r="P8" s="13">
        <v>250.99485200000001</v>
      </c>
      <c r="Q8" s="13">
        <v>0</v>
      </c>
      <c r="R8" s="13">
        <v>0</v>
      </c>
      <c r="S8" s="13">
        <v>0</v>
      </c>
      <c r="T8" s="13">
        <f t="shared" si="1"/>
        <v>0</v>
      </c>
      <c r="U8" s="13">
        <f t="shared" si="2"/>
        <v>0</v>
      </c>
      <c r="V8" s="13">
        <f t="shared" si="3"/>
        <v>1.7296408203607613E-2</v>
      </c>
      <c r="W8" s="13">
        <f t="shared" si="4"/>
        <v>0</v>
      </c>
      <c r="X8" s="13">
        <f t="shared" si="5"/>
        <v>6.9926907832962681E-2</v>
      </c>
      <c r="Y8" s="13">
        <f t="shared" si="6"/>
        <v>0</v>
      </c>
      <c r="Z8" s="13">
        <f t="shared" si="7"/>
        <v>8.6482041018038063E-3</v>
      </c>
      <c r="AA8" s="13">
        <f t="shared" si="8"/>
        <v>6.2019978255497904E-2</v>
      </c>
      <c r="AB8" s="13">
        <f t="shared" si="9"/>
        <v>0</v>
      </c>
      <c r="AC8" s="13">
        <f t="shared" si="10"/>
        <v>0</v>
      </c>
      <c r="AD8" s="13">
        <f t="shared" si="11"/>
        <v>0</v>
      </c>
      <c r="AE8" s="13">
        <f t="shared" si="12"/>
        <v>0.18914035254631159</v>
      </c>
    </row>
    <row r="9" spans="1:31">
      <c r="A9" s="13">
        <v>52</v>
      </c>
      <c r="B9" s="13" t="s">
        <v>7</v>
      </c>
      <c r="C9" s="13">
        <v>56462</v>
      </c>
      <c r="D9" s="13">
        <v>4544.6323359999997</v>
      </c>
      <c r="E9" s="13">
        <v>1146398.5292700001</v>
      </c>
      <c r="F9" s="13" t="s">
        <v>60</v>
      </c>
      <c r="G9" s="13">
        <v>283.28124600000001</v>
      </c>
      <c r="H9" s="13">
        <v>115.454741</v>
      </c>
      <c r="I9" s="13">
        <v>7643.8432190000003</v>
      </c>
      <c r="J9" s="13">
        <v>0</v>
      </c>
      <c r="K9" s="13">
        <v>389510.01086699998</v>
      </c>
      <c r="L9" s="13">
        <v>21321.562678999999</v>
      </c>
      <c r="M9" s="13">
        <v>673738.18114100001</v>
      </c>
      <c r="N9" s="13">
        <v>3701.9240709999999</v>
      </c>
      <c r="O9" s="13">
        <v>3019.9380590000001</v>
      </c>
      <c r="P9" s="13">
        <v>40761.163958999998</v>
      </c>
      <c r="Q9" s="13">
        <v>4249.9128309999996</v>
      </c>
      <c r="R9" s="13">
        <v>951.98047399999996</v>
      </c>
      <c r="S9" s="13">
        <v>1595.9672660000001</v>
      </c>
      <c r="T9" s="13">
        <f t="shared" si="1"/>
        <v>1.8887677832962688</v>
      </c>
      <c r="U9" s="13">
        <f t="shared" si="2"/>
        <v>0</v>
      </c>
      <c r="V9" s="13">
        <f t="shared" si="3"/>
        <v>96.246605106745733</v>
      </c>
      <c r="W9" s="13">
        <f t="shared" si="4"/>
        <v>5.2684859597232512</v>
      </c>
      <c r="X9" s="13">
        <f t="shared" si="5"/>
        <v>166.47842380553496</v>
      </c>
      <c r="Y9" s="13">
        <f t="shared" si="6"/>
        <v>0.91473290610328639</v>
      </c>
      <c r="Z9" s="13">
        <f t="shared" si="7"/>
        <v>0.74621647121324441</v>
      </c>
      <c r="AA9" s="13">
        <f t="shared" si="8"/>
        <v>10.071945628613788</v>
      </c>
      <c r="AB9" s="13">
        <f t="shared" si="9"/>
        <v>1.0501390736347911</v>
      </c>
      <c r="AC9" s="13">
        <f t="shared" si="10"/>
        <v>0.23523115245861131</v>
      </c>
      <c r="AD9" s="13">
        <f t="shared" si="11"/>
        <v>0.39435810872251054</v>
      </c>
      <c r="AE9" s="13">
        <f t="shared" si="12"/>
        <v>0.69351173780251418</v>
      </c>
    </row>
    <row r="10" spans="1:31">
      <c r="A10" s="13">
        <v>53</v>
      </c>
      <c r="B10" s="13" t="s">
        <v>7</v>
      </c>
      <c r="C10" s="13">
        <v>57446</v>
      </c>
      <c r="D10" s="13">
        <v>505.27458799999999</v>
      </c>
      <c r="E10" s="13">
        <v>11092.993313999999</v>
      </c>
      <c r="F10" s="13" t="s">
        <v>61</v>
      </c>
      <c r="G10" s="13">
        <v>2.7411379999999999</v>
      </c>
      <c r="H10" s="13">
        <v>0.30327700000000002</v>
      </c>
      <c r="I10" s="13">
        <v>522.98927300000003</v>
      </c>
      <c r="J10" s="13">
        <v>0</v>
      </c>
      <c r="K10" s="13">
        <v>6634.8639139999996</v>
      </c>
      <c r="L10" s="13">
        <v>0</v>
      </c>
      <c r="M10" s="13">
        <v>1719.9647219999999</v>
      </c>
      <c r="N10" s="13">
        <v>0</v>
      </c>
      <c r="O10" s="13">
        <v>262.99460599999998</v>
      </c>
      <c r="P10" s="13">
        <v>1825.962548</v>
      </c>
      <c r="Q10" s="13">
        <v>20.999569000000001</v>
      </c>
      <c r="R10" s="13">
        <v>0</v>
      </c>
      <c r="S10" s="13">
        <v>101.997908</v>
      </c>
      <c r="T10" s="13">
        <f t="shared" si="1"/>
        <v>0.12922887892265877</v>
      </c>
      <c r="U10" s="13">
        <f t="shared" si="2"/>
        <v>0</v>
      </c>
      <c r="V10" s="13">
        <f t="shared" si="3"/>
        <v>1.6394524126513466</v>
      </c>
      <c r="W10" s="13">
        <f t="shared" si="4"/>
        <v>0</v>
      </c>
      <c r="X10" s="13">
        <f t="shared" si="5"/>
        <v>0.42499746034099334</v>
      </c>
      <c r="Y10" s="13">
        <f t="shared" si="6"/>
        <v>0</v>
      </c>
      <c r="Z10" s="13">
        <f t="shared" si="7"/>
        <v>6.4985076847047185E-2</v>
      </c>
      <c r="AA10" s="13">
        <f t="shared" si="8"/>
        <v>0.45118916431924883</v>
      </c>
      <c r="AB10" s="13">
        <f t="shared" si="9"/>
        <v>5.1889224116629601E-3</v>
      </c>
      <c r="AC10" s="13">
        <f t="shared" si="10"/>
        <v>0</v>
      </c>
      <c r="AD10" s="13">
        <f t="shared" si="11"/>
        <v>2.5203337781072397E-2</v>
      </c>
      <c r="AE10" s="13">
        <f t="shared" si="12"/>
        <v>0.71359720539663485</v>
      </c>
    </row>
    <row r="11" spans="1:31">
      <c r="A11" s="13">
        <v>54</v>
      </c>
      <c r="B11" s="13" t="s">
        <v>7</v>
      </c>
      <c r="C11" s="13">
        <v>71332</v>
      </c>
      <c r="D11" s="13">
        <v>57.631760999999997</v>
      </c>
      <c r="E11" s="13">
        <v>140.024496</v>
      </c>
      <c r="F11" s="13" t="s">
        <v>62</v>
      </c>
      <c r="G11" s="13">
        <v>3.4601E-2</v>
      </c>
      <c r="H11" s="13">
        <v>3.718E-3</v>
      </c>
      <c r="I11" s="13">
        <v>0</v>
      </c>
      <c r="J11" s="13">
        <v>0</v>
      </c>
      <c r="K11" s="13">
        <v>22.999528000000002</v>
      </c>
      <c r="L11" s="13">
        <v>0</v>
      </c>
      <c r="M11" s="13">
        <v>19.999590000000001</v>
      </c>
      <c r="N11" s="13">
        <v>0</v>
      </c>
      <c r="O11" s="13">
        <v>87.998194999999996</v>
      </c>
      <c r="P11" s="13">
        <v>9.9997950000000007</v>
      </c>
      <c r="Q11" s="13">
        <v>0</v>
      </c>
      <c r="R11" s="13">
        <v>0</v>
      </c>
      <c r="S11" s="13">
        <v>0</v>
      </c>
      <c r="T11" s="13">
        <f t="shared" si="1"/>
        <v>0</v>
      </c>
      <c r="U11" s="13">
        <f t="shared" si="2"/>
        <v>0</v>
      </c>
      <c r="V11" s="13">
        <f t="shared" si="3"/>
        <v>5.6831055102545096E-3</v>
      </c>
      <c r="W11" s="13">
        <f t="shared" si="4"/>
        <v>0</v>
      </c>
      <c r="X11" s="13">
        <f t="shared" si="5"/>
        <v>4.9418309859154937E-3</v>
      </c>
      <c r="Y11" s="13">
        <f t="shared" si="6"/>
        <v>0</v>
      </c>
      <c r="Z11" s="13">
        <f t="shared" si="7"/>
        <v>2.1744056090931552E-2</v>
      </c>
      <c r="AA11" s="13">
        <f t="shared" si="8"/>
        <v>2.4709154929577468E-3</v>
      </c>
      <c r="AB11" s="13">
        <f t="shared" si="9"/>
        <v>0</v>
      </c>
      <c r="AC11" s="13">
        <f t="shared" si="10"/>
        <v>0</v>
      </c>
      <c r="AD11" s="13">
        <f t="shared" si="11"/>
        <v>0</v>
      </c>
      <c r="AE11" s="13">
        <f t="shared" si="12"/>
        <v>0.75235272323082614</v>
      </c>
    </row>
    <row r="12" spans="1:31">
      <c r="A12" s="13">
        <v>55</v>
      </c>
      <c r="B12" s="13" t="s">
        <v>7</v>
      </c>
      <c r="C12" s="13">
        <v>71887</v>
      </c>
      <c r="D12" s="13">
        <v>1006.361363</v>
      </c>
      <c r="E12" s="13">
        <v>26378.192864000001</v>
      </c>
      <c r="F12" s="13" t="s">
        <v>63</v>
      </c>
      <c r="G12" s="13">
        <v>6.5181930000000001</v>
      </c>
      <c r="H12" s="13">
        <v>3.8861E-2</v>
      </c>
      <c r="I12" s="13">
        <v>0</v>
      </c>
      <c r="J12" s="13">
        <v>0</v>
      </c>
      <c r="K12" s="13">
        <v>26039.465912</v>
      </c>
      <c r="L12" s="13">
        <v>0</v>
      </c>
      <c r="M12" s="13">
        <v>337.99306799999999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f t="shared" si="1"/>
        <v>0</v>
      </c>
      <c r="U12" s="13">
        <f t="shared" si="2"/>
        <v>0</v>
      </c>
      <c r="V12" s="13">
        <f t="shared" si="3"/>
        <v>6.4342638774400793</v>
      </c>
      <c r="W12" s="13">
        <f t="shared" si="4"/>
        <v>0</v>
      </c>
      <c r="X12" s="13">
        <f t="shared" si="5"/>
        <v>8.3516942920681986E-2</v>
      </c>
      <c r="Y12" s="13">
        <f t="shared" si="6"/>
        <v>0</v>
      </c>
      <c r="Z12" s="13">
        <f t="shared" si="7"/>
        <v>0</v>
      </c>
      <c r="AA12" s="13">
        <f t="shared" si="8"/>
        <v>0</v>
      </c>
      <c r="AB12" s="13">
        <f t="shared" si="9"/>
        <v>0</v>
      </c>
      <c r="AC12" s="13">
        <f t="shared" si="10"/>
        <v>0</v>
      </c>
      <c r="AD12" s="13">
        <f t="shared" si="11"/>
        <v>0</v>
      </c>
      <c r="AE12" s="13">
        <f t="shared" si="12"/>
        <v>0.46530678256395486</v>
      </c>
    </row>
    <row r="13" spans="1:31">
      <c r="A13" s="13">
        <v>56</v>
      </c>
      <c r="B13" s="13" t="s">
        <v>7</v>
      </c>
      <c r="C13" s="13">
        <v>75101</v>
      </c>
      <c r="D13" s="13">
        <v>2019.478214</v>
      </c>
      <c r="E13" s="13">
        <v>82082.314333999995</v>
      </c>
      <c r="F13" s="13" t="s">
        <v>64</v>
      </c>
      <c r="G13" s="13">
        <v>20.282982000000001</v>
      </c>
      <c r="H13" s="13">
        <v>0.14915700000000001</v>
      </c>
      <c r="I13" s="13">
        <v>0</v>
      </c>
      <c r="J13" s="13">
        <v>0</v>
      </c>
      <c r="K13" s="13">
        <v>16734.656760000002</v>
      </c>
      <c r="L13" s="13">
        <v>1434.970568</v>
      </c>
      <c r="M13" s="13">
        <v>27832.429136999999</v>
      </c>
      <c r="N13" s="13">
        <v>0</v>
      </c>
      <c r="O13" s="13">
        <v>0</v>
      </c>
      <c r="P13" s="13">
        <v>7306.8501310000001</v>
      </c>
      <c r="Q13" s="13">
        <v>28313.419270999999</v>
      </c>
      <c r="R13" s="13">
        <v>472.99029899999999</v>
      </c>
      <c r="S13" s="13">
        <v>0</v>
      </c>
      <c r="T13" s="13">
        <f t="shared" si="1"/>
        <v>0</v>
      </c>
      <c r="U13" s="13">
        <f t="shared" si="2"/>
        <v>0</v>
      </c>
      <c r="V13" s="13">
        <f t="shared" si="3"/>
        <v>4.1350770348406227</v>
      </c>
      <c r="W13" s="13">
        <f t="shared" si="4"/>
        <v>0.35457636965653572</v>
      </c>
      <c r="X13" s="13">
        <f t="shared" si="5"/>
        <v>6.8772990207561158</v>
      </c>
      <c r="Y13" s="13">
        <f t="shared" si="6"/>
        <v>0</v>
      </c>
      <c r="Z13" s="13">
        <f t="shared" si="7"/>
        <v>0</v>
      </c>
      <c r="AA13" s="13">
        <f t="shared" si="8"/>
        <v>1.805497932048431</v>
      </c>
      <c r="AB13" s="13">
        <f t="shared" si="9"/>
        <v>6.9961500546083517</v>
      </c>
      <c r="AC13" s="13">
        <f t="shared" si="10"/>
        <v>0.11687430170496664</v>
      </c>
      <c r="AD13" s="13">
        <f t="shared" si="11"/>
        <v>0</v>
      </c>
      <c r="AE13" s="13">
        <f t="shared" si="12"/>
        <v>2.1688310999686784E-2</v>
      </c>
    </row>
    <row r="14" spans="1:31">
      <c r="A14" s="13">
        <v>57</v>
      </c>
      <c r="B14" s="13" t="s">
        <v>7</v>
      </c>
      <c r="C14" s="13">
        <v>82828</v>
      </c>
      <c r="D14" s="13">
        <v>387.62728399999997</v>
      </c>
      <c r="E14" s="13">
        <v>5892.0424389999998</v>
      </c>
      <c r="F14" s="13" t="s">
        <v>65</v>
      </c>
      <c r="G14" s="13">
        <v>1.4559550000000001</v>
      </c>
      <c r="H14" s="13">
        <v>0.32706499999999999</v>
      </c>
      <c r="I14" s="13">
        <v>0</v>
      </c>
      <c r="J14" s="13">
        <v>0</v>
      </c>
      <c r="K14" s="13">
        <v>3881.9203790000001</v>
      </c>
      <c r="L14" s="13">
        <v>0</v>
      </c>
      <c r="M14" s="13">
        <v>950.98049500000002</v>
      </c>
      <c r="N14" s="13">
        <v>0</v>
      </c>
      <c r="O14" s="13">
        <v>0</v>
      </c>
      <c r="P14" s="13">
        <v>918.98115099999995</v>
      </c>
      <c r="Q14" s="13">
        <v>0</v>
      </c>
      <c r="R14" s="13">
        <v>0</v>
      </c>
      <c r="S14" s="13">
        <v>151.996882</v>
      </c>
      <c r="T14" s="13">
        <f t="shared" si="1"/>
        <v>0</v>
      </c>
      <c r="U14" s="13">
        <f t="shared" si="2"/>
        <v>0</v>
      </c>
      <c r="V14" s="13">
        <f t="shared" si="3"/>
        <v>0.95920938448233262</v>
      </c>
      <c r="W14" s="13">
        <f t="shared" si="4"/>
        <v>0</v>
      </c>
      <c r="X14" s="13">
        <f t="shared" si="5"/>
        <v>0.23498406103286384</v>
      </c>
      <c r="Y14" s="13">
        <f t="shared" si="6"/>
        <v>0</v>
      </c>
      <c r="Z14" s="13">
        <f t="shared" si="7"/>
        <v>0</v>
      </c>
      <c r="AA14" s="13">
        <f t="shared" si="8"/>
        <v>0.22707713145539904</v>
      </c>
      <c r="AB14" s="13">
        <f t="shared" si="9"/>
        <v>0</v>
      </c>
      <c r="AC14" s="13">
        <f t="shared" si="10"/>
        <v>0</v>
      </c>
      <c r="AD14" s="13">
        <f t="shared" si="11"/>
        <v>3.7557914998764513E-2</v>
      </c>
      <c r="AE14" s="13">
        <f t="shared" si="12"/>
        <v>1.391860360921493</v>
      </c>
    </row>
    <row r="15" spans="1:31">
      <c r="A15" s="13">
        <v>58</v>
      </c>
      <c r="B15" s="13" t="s">
        <v>7</v>
      </c>
      <c r="C15" s="13">
        <v>99128</v>
      </c>
      <c r="D15" s="13">
        <v>289.52717200000001</v>
      </c>
      <c r="E15" s="13">
        <v>3999.4078450000002</v>
      </c>
      <c r="F15" s="13" t="s">
        <v>66</v>
      </c>
      <c r="G15" s="13">
        <v>0.98827500000000001</v>
      </c>
      <c r="H15" s="13">
        <v>6.2791E-2</v>
      </c>
      <c r="I15" s="13">
        <v>0</v>
      </c>
      <c r="J15" s="13">
        <v>0</v>
      </c>
      <c r="K15" s="13">
        <v>1834.962364</v>
      </c>
      <c r="L15" s="13">
        <v>0</v>
      </c>
      <c r="M15" s="13">
        <v>547.98875999999996</v>
      </c>
      <c r="N15" s="13">
        <v>0</v>
      </c>
      <c r="O15" s="13">
        <v>0</v>
      </c>
      <c r="P15" s="13">
        <v>402.99173400000001</v>
      </c>
      <c r="Q15" s="13">
        <v>1162.9761470000001</v>
      </c>
      <c r="R15" s="13">
        <v>49.998973999999997</v>
      </c>
      <c r="S15" s="13">
        <v>0</v>
      </c>
      <c r="T15" s="13">
        <f t="shared" si="1"/>
        <v>0</v>
      </c>
      <c r="U15" s="13">
        <f t="shared" si="2"/>
        <v>0</v>
      </c>
      <c r="V15" s="13">
        <f t="shared" si="3"/>
        <v>0.4534129883864591</v>
      </c>
      <c r="W15" s="13">
        <f t="shared" si="4"/>
        <v>0</v>
      </c>
      <c r="X15" s="13">
        <f t="shared" si="5"/>
        <v>0.13540616753150481</v>
      </c>
      <c r="Y15" s="13">
        <f t="shared" si="6"/>
        <v>0</v>
      </c>
      <c r="Z15" s="13">
        <f t="shared" si="7"/>
        <v>0</v>
      </c>
      <c r="AA15" s="13">
        <f t="shared" si="8"/>
        <v>9.9577893254262417E-2</v>
      </c>
      <c r="AB15" s="13">
        <f t="shared" si="9"/>
        <v>0.28736746898937487</v>
      </c>
      <c r="AC15" s="13">
        <f t="shared" si="10"/>
        <v>1.2354577217692116E-2</v>
      </c>
      <c r="AD15" s="13">
        <f t="shared" si="11"/>
        <v>0</v>
      </c>
      <c r="AE15" s="13">
        <f t="shared" si="12"/>
        <v>0.46372333804802862</v>
      </c>
    </row>
    <row r="16" spans="1:31">
      <c r="A16" s="13">
        <v>59</v>
      </c>
      <c r="B16" s="13" t="s">
        <v>7</v>
      </c>
      <c r="C16" s="13">
        <v>127628</v>
      </c>
      <c r="D16" s="13">
        <v>1880.124401</v>
      </c>
      <c r="E16" s="13">
        <v>118860.201308</v>
      </c>
      <c r="F16" s="13" t="s">
        <v>67</v>
      </c>
      <c r="G16" s="13">
        <v>29.370995000000001</v>
      </c>
      <c r="H16" s="13">
        <v>0.38378299999999999</v>
      </c>
      <c r="I16" s="13">
        <v>172.99645200000001</v>
      </c>
      <c r="J16" s="13">
        <v>0</v>
      </c>
      <c r="K16" s="13">
        <v>53644.899704000003</v>
      </c>
      <c r="L16" s="13">
        <v>11544.763209000001</v>
      </c>
      <c r="M16" s="13">
        <v>52902.914922999997</v>
      </c>
      <c r="N16" s="13">
        <v>0</v>
      </c>
      <c r="O16" s="13">
        <v>254.99476999999999</v>
      </c>
      <c r="P16" s="13">
        <v>91.998113000000004</v>
      </c>
      <c r="Q16" s="13">
        <v>246.994934</v>
      </c>
      <c r="R16" s="13">
        <v>0</v>
      </c>
      <c r="S16" s="13">
        <v>0</v>
      </c>
      <c r="T16" s="13">
        <f t="shared" si="1"/>
        <v>4.2746837657524094E-2</v>
      </c>
      <c r="U16" s="13">
        <f t="shared" si="2"/>
        <v>0</v>
      </c>
      <c r="V16" s="13">
        <f t="shared" si="3"/>
        <v>13.255473116876699</v>
      </c>
      <c r="W16" s="13">
        <f t="shared" si="4"/>
        <v>2.8526719073387694</v>
      </c>
      <c r="X16" s="13">
        <f t="shared" si="5"/>
        <v>13.072131189276005</v>
      </c>
      <c r="Y16" s="13">
        <f t="shared" si="6"/>
        <v>0</v>
      </c>
      <c r="Z16" s="13">
        <f t="shared" si="7"/>
        <v>6.3008344452680998E-2</v>
      </c>
      <c r="AA16" s="13">
        <f t="shared" si="8"/>
        <v>2.2732422288114652E-2</v>
      </c>
      <c r="AB16" s="13">
        <f t="shared" si="9"/>
        <v>6.1031612058314803E-2</v>
      </c>
      <c r="AC16" s="13">
        <f t="shared" si="10"/>
        <v>0</v>
      </c>
      <c r="AD16" s="13">
        <f t="shared" si="11"/>
        <v>0</v>
      </c>
      <c r="AE16" s="13">
        <f t="shared" si="12"/>
        <v>2.9358869984019466E-2</v>
      </c>
    </row>
    <row r="17" spans="1:31">
      <c r="A17" s="13">
        <v>60</v>
      </c>
      <c r="B17" s="13" t="s">
        <v>7</v>
      </c>
      <c r="C17" s="13">
        <v>130117</v>
      </c>
      <c r="D17" s="13">
        <v>669.08503800000005</v>
      </c>
      <c r="E17" s="13">
        <v>26311.390576999998</v>
      </c>
      <c r="F17" s="13" t="s">
        <v>68</v>
      </c>
      <c r="G17" s="13">
        <v>6.5016860000000003</v>
      </c>
      <c r="H17" s="13">
        <v>3.8565520000000002</v>
      </c>
      <c r="I17" s="13">
        <v>0</v>
      </c>
      <c r="J17" s="13">
        <v>0</v>
      </c>
      <c r="K17" s="13">
        <v>15976.672307000001</v>
      </c>
      <c r="L17" s="13">
        <v>0</v>
      </c>
      <c r="M17" s="13">
        <v>8469.8262780000005</v>
      </c>
      <c r="N17" s="13">
        <v>0</v>
      </c>
      <c r="O17" s="13">
        <v>233.99520100000001</v>
      </c>
      <c r="P17" s="13">
        <v>1068.9780740000001</v>
      </c>
      <c r="Q17" s="13">
        <v>0</v>
      </c>
      <c r="R17" s="13">
        <v>0</v>
      </c>
      <c r="S17" s="13">
        <v>545.98880099999997</v>
      </c>
      <c r="T17" s="13">
        <f t="shared" si="1"/>
        <v>0</v>
      </c>
      <c r="U17" s="13">
        <f t="shared" si="2"/>
        <v>0</v>
      </c>
      <c r="V17" s="13">
        <f t="shared" si="3"/>
        <v>3.9477816424511984</v>
      </c>
      <c r="W17" s="13">
        <f t="shared" si="4"/>
        <v>0</v>
      </c>
      <c r="X17" s="13">
        <f t="shared" si="5"/>
        <v>2.0928654010378058</v>
      </c>
      <c r="Y17" s="13">
        <f t="shared" si="6"/>
        <v>0</v>
      </c>
      <c r="Z17" s="13">
        <f t="shared" si="7"/>
        <v>5.7819422041018038E-2</v>
      </c>
      <c r="AA17" s="13">
        <f t="shared" si="8"/>
        <v>0.26414086335557208</v>
      </c>
      <c r="AB17" s="13">
        <f t="shared" si="9"/>
        <v>0</v>
      </c>
      <c r="AC17" s="13">
        <f t="shared" si="10"/>
        <v>0</v>
      </c>
      <c r="AD17" s="13">
        <f t="shared" si="11"/>
        <v>0.13491198443291327</v>
      </c>
      <c r="AE17" s="13">
        <f t="shared" si="12"/>
        <v>1.8427138210071325</v>
      </c>
    </row>
    <row r="18" spans="1:31">
      <c r="A18" s="13">
        <v>61</v>
      </c>
      <c r="B18" s="13" t="s">
        <v>7</v>
      </c>
      <c r="C18" s="13">
        <v>138781</v>
      </c>
      <c r="D18" s="13">
        <v>884.68343400000003</v>
      </c>
      <c r="E18" s="13">
        <v>40462.179081000002</v>
      </c>
      <c r="F18" s="13" t="s">
        <v>69</v>
      </c>
      <c r="G18" s="13">
        <v>9.9984219999999997</v>
      </c>
      <c r="H18" s="13">
        <v>3.260008</v>
      </c>
      <c r="I18" s="13">
        <v>0</v>
      </c>
      <c r="J18" s="13">
        <v>0</v>
      </c>
      <c r="K18" s="13">
        <v>4054.916831</v>
      </c>
      <c r="L18" s="13">
        <v>0</v>
      </c>
      <c r="M18" s="13">
        <v>18398.622630999998</v>
      </c>
      <c r="N18" s="13">
        <v>942.98065899999995</v>
      </c>
      <c r="O18" s="13">
        <v>5917.8786200000004</v>
      </c>
      <c r="P18" s="13">
        <v>10695.780622</v>
      </c>
      <c r="Q18" s="13">
        <v>0</v>
      </c>
      <c r="R18" s="13">
        <v>0</v>
      </c>
      <c r="S18" s="13">
        <v>452.99070899999998</v>
      </c>
      <c r="T18" s="13">
        <f t="shared" si="1"/>
        <v>0</v>
      </c>
      <c r="U18" s="13">
        <f t="shared" si="2"/>
        <v>0</v>
      </c>
      <c r="V18" s="13">
        <f t="shared" si="3"/>
        <v>1.0019562221398566</v>
      </c>
      <c r="W18" s="13">
        <f t="shared" si="4"/>
        <v>0</v>
      </c>
      <c r="X18" s="13">
        <f t="shared" si="5"/>
        <v>4.546237368668149</v>
      </c>
      <c r="Y18" s="13">
        <f t="shared" si="6"/>
        <v>0.23300732863849763</v>
      </c>
      <c r="Z18" s="13">
        <f t="shared" si="7"/>
        <v>1.462287773659501</v>
      </c>
      <c r="AA18" s="13">
        <f t="shared" si="8"/>
        <v>2.6428911840869782</v>
      </c>
      <c r="AB18" s="13">
        <f t="shared" si="9"/>
        <v>0</v>
      </c>
      <c r="AC18" s="13">
        <f t="shared" si="10"/>
        <v>0</v>
      </c>
      <c r="AD18" s="13">
        <f t="shared" si="11"/>
        <v>0.11193247071905114</v>
      </c>
      <c r="AE18" s="13">
        <f t="shared" si="12"/>
        <v>0.71707826398757557</v>
      </c>
    </row>
    <row r="19" spans="1:31">
      <c r="A19" s="13">
        <v>62</v>
      </c>
      <c r="B19" s="13" t="s">
        <v>7</v>
      </c>
      <c r="C19" s="13">
        <v>143230</v>
      </c>
      <c r="D19" s="13">
        <v>1291.780804</v>
      </c>
      <c r="E19" s="13">
        <v>49892.281873</v>
      </c>
      <c r="F19" s="13" t="s">
        <v>70</v>
      </c>
      <c r="G19" s="13">
        <v>12.328651000000001</v>
      </c>
      <c r="H19" s="13">
        <v>0.32595200000000002</v>
      </c>
      <c r="I19" s="13">
        <v>0</v>
      </c>
      <c r="J19" s="13">
        <v>0</v>
      </c>
      <c r="K19" s="13">
        <v>47611.023462999998</v>
      </c>
      <c r="L19" s="13">
        <v>0</v>
      </c>
      <c r="M19" s="13">
        <v>1227.974813</v>
      </c>
      <c r="N19" s="13">
        <v>0</v>
      </c>
      <c r="O19" s="13">
        <v>0</v>
      </c>
      <c r="P19" s="13">
        <v>179.996308</v>
      </c>
      <c r="Q19" s="13">
        <v>0</v>
      </c>
      <c r="R19" s="13">
        <v>0</v>
      </c>
      <c r="S19" s="13">
        <v>875.982033</v>
      </c>
      <c r="T19" s="13">
        <f t="shared" si="1"/>
        <v>0</v>
      </c>
      <c r="U19" s="13">
        <f t="shared" si="2"/>
        <v>0</v>
      </c>
      <c r="V19" s="13">
        <f t="shared" si="3"/>
        <v>11.764522723745984</v>
      </c>
      <c r="W19" s="13">
        <f t="shared" si="4"/>
        <v>0</v>
      </c>
      <c r="X19" s="13">
        <f t="shared" si="5"/>
        <v>0.30342841932295528</v>
      </c>
      <c r="Y19" s="13">
        <f t="shared" si="6"/>
        <v>0</v>
      </c>
      <c r="Z19" s="13">
        <f t="shared" si="7"/>
        <v>0</v>
      </c>
      <c r="AA19" s="13">
        <f t="shared" si="8"/>
        <v>4.4476478379046204E-2</v>
      </c>
      <c r="AB19" s="13">
        <f t="shared" si="9"/>
        <v>0</v>
      </c>
      <c r="AC19" s="13">
        <f t="shared" si="10"/>
        <v>0</v>
      </c>
      <c r="AD19" s="13">
        <f t="shared" si="11"/>
        <v>0.21645219495922907</v>
      </c>
      <c r="AE19" s="13">
        <f t="shared" si="12"/>
        <v>1.0742302936794845</v>
      </c>
    </row>
    <row r="20" spans="1:31">
      <c r="A20" s="13">
        <v>63</v>
      </c>
      <c r="B20" s="13" t="s">
        <v>7</v>
      </c>
      <c r="C20" s="13">
        <v>143281</v>
      </c>
      <c r="D20" s="13">
        <v>708.40345600000001</v>
      </c>
      <c r="E20" s="13">
        <v>33598.974341000001</v>
      </c>
      <c r="F20" s="13" t="s">
        <v>71</v>
      </c>
      <c r="G20" s="13">
        <v>8.3024869999999993</v>
      </c>
      <c r="H20" s="13">
        <v>1.4913920000000001</v>
      </c>
      <c r="I20" s="13">
        <v>0</v>
      </c>
      <c r="J20" s="13">
        <v>0</v>
      </c>
      <c r="K20" s="13">
        <v>18666.617134</v>
      </c>
      <c r="L20" s="13">
        <v>0</v>
      </c>
      <c r="M20" s="13">
        <v>13759.717778</v>
      </c>
      <c r="N20" s="13">
        <v>0</v>
      </c>
      <c r="O20" s="13">
        <v>0</v>
      </c>
      <c r="P20" s="13">
        <v>515.989417</v>
      </c>
      <c r="Q20" s="13">
        <v>650.98664799999995</v>
      </c>
      <c r="R20" s="13">
        <v>6.9998560000000003</v>
      </c>
      <c r="S20" s="13">
        <v>0</v>
      </c>
      <c r="T20" s="13">
        <f t="shared" si="1"/>
        <v>0</v>
      </c>
      <c r="U20" s="13">
        <f t="shared" si="2"/>
        <v>0</v>
      </c>
      <c r="V20" s="13">
        <f t="shared" si="3"/>
        <v>4.612457903138127</v>
      </c>
      <c r="W20" s="13">
        <f t="shared" si="4"/>
        <v>0</v>
      </c>
      <c r="X20" s="13">
        <f t="shared" si="5"/>
        <v>3.3999796832221398</v>
      </c>
      <c r="Y20" s="13">
        <f t="shared" si="6"/>
        <v>0</v>
      </c>
      <c r="Z20" s="13">
        <f t="shared" si="7"/>
        <v>0</v>
      </c>
      <c r="AA20" s="13">
        <f t="shared" si="8"/>
        <v>0.12749923820113665</v>
      </c>
      <c r="AB20" s="13">
        <f t="shared" si="9"/>
        <v>0.16085659698542129</v>
      </c>
      <c r="AC20" s="13">
        <f t="shared" si="10"/>
        <v>1.7296407215221152E-3</v>
      </c>
      <c r="AD20" s="13">
        <f t="shared" si="11"/>
        <v>0</v>
      </c>
      <c r="AE20" s="13">
        <f t="shared" si="12"/>
        <v>0.43864732702950066</v>
      </c>
    </row>
    <row r="21" spans="1:31">
      <c r="A21" s="13">
        <v>64</v>
      </c>
      <c r="B21" s="13" t="s">
        <v>7</v>
      </c>
      <c r="C21" s="13">
        <v>143733</v>
      </c>
      <c r="D21" s="13">
        <v>1898.8373489999999</v>
      </c>
      <c r="E21" s="13">
        <v>136703.84789899999</v>
      </c>
      <c r="F21" s="13" t="s">
        <v>72</v>
      </c>
      <c r="G21" s="13">
        <v>33.780256000000001</v>
      </c>
      <c r="H21" s="13">
        <v>1.3285450000000001</v>
      </c>
      <c r="I21" s="13">
        <v>608.98750900000005</v>
      </c>
      <c r="J21" s="13">
        <v>0</v>
      </c>
      <c r="K21" s="13">
        <v>124968.43680700001</v>
      </c>
      <c r="L21" s="13">
        <v>0</v>
      </c>
      <c r="M21" s="13">
        <v>5607.884978</v>
      </c>
      <c r="N21" s="13">
        <v>0</v>
      </c>
      <c r="O21" s="13">
        <v>742.98476100000005</v>
      </c>
      <c r="P21" s="13">
        <v>813.98330499999997</v>
      </c>
      <c r="Q21" s="13">
        <v>25.999466999999999</v>
      </c>
      <c r="R21" s="13">
        <v>43.999097999999996</v>
      </c>
      <c r="S21" s="13">
        <v>3883.9203379999999</v>
      </c>
      <c r="T21" s="13">
        <f t="shared" si="1"/>
        <v>0.15047875191499877</v>
      </c>
      <c r="U21" s="13">
        <f t="shared" si="2"/>
        <v>0</v>
      </c>
      <c r="V21" s="13">
        <f t="shared" si="3"/>
        <v>30.879277688905365</v>
      </c>
      <c r="W21" s="13">
        <f t="shared" si="4"/>
        <v>0</v>
      </c>
      <c r="X21" s="13">
        <f t="shared" si="5"/>
        <v>1.3856893941191006</v>
      </c>
      <c r="Y21" s="13">
        <f t="shared" si="6"/>
        <v>0</v>
      </c>
      <c r="Z21" s="13">
        <f t="shared" si="7"/>
        <v>0.18358901927353596</v>
      </c>
      <c r="AA21" s="13">
        <f t="shared" si="8"/>
        <v>0.20113251914998764</v>
      </c>
      <c r="AB21" s="13">
        <f t="shared" si="9"/>
        <v>6.4243802816901403E-3</v>
      </c>
      <c r="AC21" s="13">
        <f t="shared" si="10"/>
        <v>1.0872028169014083E-2</v>
      </c>
      <c r="AD21" s="13">
        <f t="shared" si="11"/>
        <v>0.95970356758092412</v>
      </c>
      <c r="AE21" s="13">
        <f t="shared" si="12"/>
        <v>0.95876103666404411</v>
      </c>
    </row>
    <row r="22" spans="1:31">
      <c r="A22" s="13">
        <v>65</v>
      </c>
      <c r="B22" s="13" t="s">
        <v>7</v>
      </c>
      <c r="C22" s="13">
        <v>159748</v>
      </c>
      <c r="D22" s="13">
        <v>853.15886699999999</v>
      </c>
      <c r="E22" s="13">
        <v>45275.879656999998</v>
      </c>
      <c r="F22" s="13" t="s">
        <v>73</v>
      </c>
      <c r="G22" s="13">
        <v>11.187913999999999</v>
      </c>
      <c r="H22" s="13">
        <v>5.8219130000000003</v>
      </c>
      <c r="I22" s="13">
        <v>0</v>
      </c>
      <c r="J22" s="13">
        <v>0</v>
      </c>
      <c r="K22" s="13">
        <v>13452.724075</v>
      </c>
      <c r="L22" s="13">
        <v>0</v>
      </c>
      <c r="M22" s="13">
        <v>24016.507404</v>
      </c>
      <c r="N22" s="13">
        <v>0</v>
      </c>
      <c r="O22" s="13">
        <v>41.999139</v>
      </c>
      <c r="P22" s="13">
        <v>7425.8476899999996</v>
      </c>
      <c r="Q22" s="13">
        <v>0</v>
      </c>
      <c r="R22" s="13">
        <v>0</v>
      </c>
      <c r="S22" s="13">
        <v>337.99306799999999</v>
      </c>
      <c r="T22" s="13">
        <f t="shared" si="1"/>
        <v>0</v>
      </c>
      <c r="U22" s="13">
        <f t="shared" si="2"/>
        <v>0</v>
      </c>
      <c r="V22" s="13">
        <f t="shared" si="3"/>
        <v>3.3241225784531752</v>
      </c>
      <c r="W22" s="13">
        <f t="shared" si="4"/>
        <v>0</v>
      </c>
      <c r="X22" s="13">
        <f t="shared" si="5"/>
        <v>5.9343976782802077</v>
      </c>
      <c r="Y22" s="13">
        <f t="shared" si="6"/>
        <v>0</v>
      </c>
      <c r="Z22" s="13">
        <f t="shared" si="7"/>
        <v>1.0377845070422534E-2</v>
      </c>
      <c r="AA22" s="13">
        <f t="shared" si="8"/>
        <v>1.8349018260439831</v>
      </c>
      <c r="AB22" s="13">
        <f t="shared" si="9"/>
        <v>0</v>
      </c>
      <c r="AC22" s="13">
        <f t="shared" si="10"/>
        <v>0</v>
      </c>
      <c r="AD22" s="13">
        <f t="shared" si="11"/>
        <v>8.3516942920681986E-2</v>
      </c>
      <c r="AE22" s="13">
        <f t="shared" si="12"/>
        <v>0.98104530832305037</v>
      </c>
    </row>
    <row r="23" spans="1:31">
      <c r="A23" s="13">
        <v>66</v>
      </c>
      <c r="B23" s="13" t="s">
        <v>7</v>
      </c>
      <c r="C23" s="13">
        <v>164517</v>
      </c>
      <c r="D23" s="13">
        <v>843.72560599999997</v>
      </c>
      <c r="E23" s="13">
        <v>42587.419199999997</v>
      </c>
      <c r="F23" s="13" t="s">
        <v>74</v>
      </c>
      <c r="G23" s="13">
        <v>10.523580000000001</v>
      </c>
      <c r="H23" s="13">
        <v>3.031056</v>
      </c>
      <c r="I23" s="13">
        <v>0</v>
      </c>
      <c r="J23" s="13">
        <v>0</v>
      </c>
      <c r="K23" s="13">
        <v>4077.9163589999998</v>
      </c>
      <c r="L23" s="13">
        <v>0</v>
      </c>
      <c r="M23" s="13">
        <v>18468.621195</v>
      </c>
      <c r="N23" s="13">
        <v>696.98570400000006</v>
      </c>
      <c r="O23" s="13">
        <v>8652.8225239999992</v>
      </c>
      <c r="P23" s="13">
        <v>10382.787042</v>
      </c>
      <c r="Q23" s="13">
        <v>0</v>
      </c>
      <c r="R23" s="13">
        <v>0</v>
      </c>
      <c r="S23" s="13">
        <v>309.99364200000002</v>
      </c>
      <c r="T23" s="13">
        <f t="shared" si="1"/>
        <v>0</v>
      </c>
      <c r="U23" s="13">
        <f t="shared" si="2"/>
        <v>0</v>
      </c>
      <c r="V23" s="13">
        <f t="shared" si="3"/>
        <v>1.0076393276501112</v>
      </c>
      <c r="W23" s="13">
        <f t="shared" si="4"/>
        <v>0</v>
      </c>
      <c r="X23" s="13">
        <f t="shared" si="5"/>
        <v>4.5635337768717568</v>
      </c>
      <c r="Y23" s="13">
        <f t="shared" si="6"/>
        <v>0.17222280800593034</v>
      </c>
      <c r="Z23" s="13">
        <f t="shared" si="7"/>
        <v>2.1380831539411909</v>
      </c>
      <c r="AA23" s="13">
        <f t="shared" si="8"/>
        <v>2.5655515300222387</v>
      </c>
      <c r="AB23" s="13">
        <f t="shared" si="9"/>
        <v>0</v>
      </c>
      <c r="AC23" s="13">
        <f t="shared" si="10"/>
        <v>0</v>
      </c>
      <c r="AD23" s="13">
        <f t="shared" si="11"/>
        <v>7.6598379540400302E-2</v>
      </c>
      <c r="AE23" s="13">
        <f t="shared" si="12"/>
        <v>0.66419054798313548</v>
      </c>
    </row>
    <row r="24" spans="1:31">
      <c r="A24" s="13">
        <v>67</v>
      </c>
      <c r="B24" s="13" t="s">
        <v>7</v>
      </c>
      <c r="C24" s="13">
        <v>167478</v>
      </c>
      <c r="D24" s="13">
        <v>1424.3578500000001</v>
      </c>
      <c r="E24" s="13">
        <v>8658.6216179999992</v>
      </c>
      <c r="F24" s="13" t="s">
        <v>75</v>
      </c>
      <c r="G24" s="13">
        <v>2.1395919999999999</v>
      </c>
      <c r="H24" s="13">
        <v>0.45300699999999999</v>
      </c>
      <c r="I24" s="13">
        <v>0</v>
      </c>
      <c r="J24" s="13">
        <v>0</v>
      </c>
      <c r="K24" s="13">
        <v>5013.8971609999999</v>
      </c>
      <c r="L24" s="13">
        <v>0</v>
      </c>
      <c r="M24" s="13">
        <v>2117.9565590000002</v>
      </c>
      <c r="N24" s="13">
        <v>0</v>
      </c>
      <c r="O24" s="13">
        <v>63.998686999999997</v>
      </c>
      <c r="P24" s="13">
        <v>1244.974465</v>
      </c>
      <c r="Q24" s="13">
        <v>0</v>
      </c>
      <c r="R24" s="13">
        <v>0</v>
      </c>
      <c r="S24" s="13">
        <v>232.99522099999999</v>
      </c>
      <c r="T24" s="13">
        <f t="shared" si="1"/>
        <v>0</v>
      </c>
      <c r="U24" s="13">
        <f t="shared" si="2"/>
        <v>0</v>
      </c>
      <c r="V24" s="13">
        <f t="shared" si="3"/>
        <v>1.23891701531999</v>
      </c>
      <c r="W24" s="13">
        <f t="shared" si="4"/>
        <v>0</v>
      </c>
      <c r="X24" s="13">
        <f t="shared" si="5"/>
        <v>0.52333989597232522</v>
      </c>
      <c r="Y24" s="13">
        <f t="shared" si="6"/>
        <v>0</v>
      </c>
      <c r="Z24" s="13">
        <f t="shared" si="7"/>
        <v>1.5813858907832962E-2</v>
      </c>
      <c r="AA24" s="13">
        <f t="shared" si="8"/>
        <v>0.30762897578453174</v>
      </c>
      <c r="AB24" s="13">
        <f t="shared" si="9"/>
        <v>0</v>
      </c>
      <c r="AC24" s="13">
        <f t="shared" si="10"/>
        <v>0</v>
      </c>
      <c r="AD24" s="13">
        <f t="shared" si="11"/>
        <v>5.7572330368173955E-2</v>
      </c>
      <c r="AE24" s="13">
        <f t="shared" si="12"/>
        <v>0.86560761655357443</v>
      </c>
    </row>
    <row r="25" spans="1:31">
      <c r="A25" s="13">
        <v>68</v>
      </c>
      <c r="B25" s="13" t="s">
        <v>7</v>
      </c>
      <c r="C25" s="13">
        <v>183593</v>
      </c>
      <c r="D25" s="13">
        <v>215.383002</v>
      </c>
      <c r="E25" s="13">
        <v>2995.8943730000001</v>
      </c>
      <c r="F25" s="13" t="s">
        <v>76</v>
      </c>
      <c r="G25" s="13">
        <v>0.74030200000000002</v>
      </c>
      <c r="H25" s="13">
        <v>5.2204E-2</v>
      </c>
      <c r="I25" s="13">
        <v>0</v>
      </c>
      <c r="J25" s="13">
        <v>0</v>
      </c>
      <c r="K25" s="13">
        <v>388.99202100000002</v>
      </c>
      <c r="L25" s="13">
        <v>0</v>
      </c>
      <c r="M25" s="13">
        <v>1032.9788129999999</v>
      </c>
      <c r="N25" s="13">
        <v>0</v>
      </c>
      <c r="O25" s="13">
        <v>0</v>
      </c>
      <c r="P25" s="13">
        <v>632.98701700000004</v>
      </c>
      <c r="Q25" s="13">
        <v>940.98069999999996</v>
      </c>
      <c r="R25" s="13">
        <v>0</v>
      </c>
      <c r="S25" s="13">
        <v>0</v>
      </c>
      <c r="T25" s="13">
        <f t="shared" si="1"/>
        <v>0</v>
      </c>
      <c r="U25" s="13">
        <f t="shared" si="2"/>
        <v>0</v>
      </c>
      <c r="V25" s="13">
        <f t="shared" si="3"/>
        <v>9.6118611564121575E-2</v>
      </c>
      <c r="W25" s="13">
        <f t="shared" si="4"/>
        <v>0</v>
      </c>
      <c r="X25" s="13">
        <f t="shared" si="5"/>
        <v>0.25524556782802077</v>
      </c>
      <c r="Y25" s="13">
        <f t="shared" si="6"/>
        <v>0</v>
      </c>
      <c r="Z25" s="13">
        <f t="shared" si="7"/>
        <v>0</v>
      </c>
      <c r="AA25" s="13">
        <f t="shared" si="8"/>
        <v>0.15640894909809736</v>
      </c>
      <c r="AB25" s="13">
        <f t="shared" si="9"/>
        <v>0.2325131455399061</v>
      </c>
      <c r="AC25" s="13">
        <f t="shared" si="10"/>
        <v>0</v>
      </c>
      <c r="AD25" s="13">
        <f t="shared" si="11"/>
        <v>0</v>
      </c>
      <c r="AE25" s="13">
        <f t="shared" si="12"/>
        <v>0.20452460916059464</v>
      </c>
    </row>
    <row r="26" spans="1:31">
      <c r="A26" s="13">
        <v>69</v>
      </c>
      <c r="B26" s="13" t="s">
        <v>7</v>
      </c>
      <c r="C26" s="13">
        <v>195524</v>
      </c>
      <c r="D26" s="13">
        <v>1019.766616</v>
      </c>
      <c r="E26" s="13">
        <v>45534.749207000001</v>
      </c>
      <c r="F26" s="13" t="s">
        <v>77</v>
      </c>
      <c r="G26" s="13">
        <v>11.251882</v>
      </c>
      <c r="H26" s="13">
        <v>0.37494100000000002</v>
      </c>
      <c r="I26" s="13">
        <v>0</v>
      </c>
      <c r="J26" s="13">
        <v>0</v>
      </c>
      <c r="K26" s="13">
        <v>24584.495754</v>
      </c>
      <c r="L26" s="13">
        <v>0</v>
      </c>
      <c r="M26" s="13">
        <v>18858.613195999998</v>
      </c>
      <c r="N26" s="13">
        <v>0</v>
      </c>
      <c r="O26" s="13">
        <v>718.98525299999994</v>
      </c>
      <c r="P26" s="13">
        <v>152.99686199999999</v>
      </c>
      <c r="Q26" s="13">
        <v>1164.976105</v>
      </c>
      <c r="R26" s="13">
        <v>50.998953999999998</v>
      </c>
      <c r="S26" s="13">
        <v>0</v>
      </c>
      <c r="T26" s="13">
        <f t="shared" si="1"/>
        <v>0</v>
      </c>
      <c r="U26" s="13">
        <f t="shared" si="2"/>
        <v>0</v>
      </c>
      <c r="V26" s="13">
        <f t="shared" si="3"/>
        <v>6.0747456767976278</v>
      </c>
      <c r="W26" s="13">
        <f t="shared" si="4"/>
        <v>0</v>
      </c>
      <c r="X26" s="13">
        <f t="shared" si="5"/>
        <v>4.6598994801087219</v>
      </c>
      <c r="Y26" s="13">
        <f t="shared" si="6"/>
        <v>0</v>
      </c>
      <c r="Z26" s="13">
        <f t="shared" si="7"/>
        <v>0.17765882209043735</v>
      </c>
      <c r="AA26" s="13">
        <f t="shared" si="8"/>
        <v>3.7805006671608597E-2</v>
      </c>
      <c r="AB26" s="13">
        <f t="shared" si="9"/>
        <v>0.28786165184086976</v>
      </c>
      <c r="AC26" s="13">
        <f t="shared" si="10"/>
        <v>1.2601668890536199E-2</v>
      </c>
      <c r="AD26" s="13">
        <f t="shared" si="11"/>
        <v>0</v>
      </c>
      <c r="AE26" s="13">
        <f t="shared" si="12"/>
        <v>8.0461177671423106E-2</v>
      </c>
    </row>
    <row r="27" spans="1:31">
      <c r="A27" s="13">
        <v>70</v>
      </c>
      <c r="B27" s="13" t="s">
        <v>7</v>
      </c>
      <c r="C27" s="13">
        <v>201114</v>
      </c>
      <c r="D27" s="13">
        <v>2767.6061679999998</v>
      </c>
      <c r="E27" s="13">
        <v>147222.88408300001</v>
      </c>
      <c r="F27" s="13" t="s">
        <v>78</v>
      </c>
      <c r="G27" s="13">
        <v>36.379567000000002</v>
      </c>
      <c r="H27" s="13">
        <v>0.69586599999999998</v>
      </c>
      <c r="I27" s="13">
        <v>1423.970793</v>
      </c>
      <c r="J27" s="13">
        <v>0</v>
      </c>
      <c r="K27" s="13">
        <v>133928.25303399999</v>
      </c>
      <c r="L27" s="13">
        <v>0</v>
      </c>
      <c r="M27" s="13">
        <v>10903.776356</v>
      </c>
      <c r="N27" s="13">
        <v>0</v>
      </c>
      <c r="O27" s="13">
        <v>0</v>
      </c>
      <c r="P27" s="13">
        <v>129.997334</v>
      </c>
      <c r="Q27" s="13">
        <v>0</v>
      </c>
      <c r="R27" s="13">
        <v>41.999139</v>
      </c>
      <c r="S27" s="13">
        <v>801.98355100000003</v>
      </c>
      <c r="T27" s="13">
        <f t="shared" si="1"/>
        <v>0.35185836249073388</v>
      </c>
      <c r="U27" s="13">
        <f t="shared" si="2"/>
        <v>0</v>
      </c>
      <c r="V27" s="13">
        <f t="shared" si="3"/>
        <v>33.093217947615514</v>
      </c>
      <c r="W27" s="13">
        <f t="shared" si="4"/>
        <v>0</v>
      </c>
      <c r="X27" s="13">
        <f t="shared" si="5"/>
        <v>2.6942862258463061</v>
      </c>
      <c r="Y27" s="13">
        <f t="shared" si="6"/>
        <v>0</v>
      </c>
      <c r="Z27" s="13">
        <f t="shared" si="7"/>
        <v>0</v>
      </c>
      <c r="AA27" s="13">
        <f t="shared" si="8"/>
        <v>3.2121901161354091E-2</v>
      </c>
      <c r="AB27" s="13">
        <f t="shared" si="9"/>
        <v>0</v>
      </c>
      <c r="AC27" s="13">
        <f t="shared" si="10"/>
        <v>1.0377845070422534E-2</v>
      </c>
      <c r="AD27" s="13">
        <f t="shared" si="11"/>
        <v>0.19816742055843836</v>
      </c>
      <c r="AE27" s="13">
        <f t="shared" si="12"/>
        <v>0.25827471236149774</v>
      </c>
    </row>
    <row r="28" spans="1:31">
      <c r="A28" s="13">
        <v>71</v>
      </c>
      <c r="B28" s="13" t="s">
        <v>7</v>
      </c>
      <c r="C28" s="13">
        <v>204078</v>
      </c>
      <c r="D28" s="13">
        <v>587.53717900000004</v>
      </c>
      <c r="E28" s="13">
        <v>21894.0661</v>
      </c>
      <c r="F28" s="13" t="s">
        <v>79</v>
      </c>
      <c r="G28" s="13">
        <v>5.4101419999999996</v>
      </c>
      <c r="H28" s="13">
        <v>1.3513000000000001E-2</v>
      </c>
      <c r="I28" s="13">
        <v>0</v>
      </c>
      <c r="J28" s="13">
        <v>0</v>
      </c>
      <c r="K28" s="13">
        <v>19571.598571999999</v>
      </c>
      <c r="L28" s="13">
        <v>0</v>
      </c>
      <c r="M28" s="13">
        <v>273.99437999999998</v>
      </c>
      <c r="N28" s="13">
        <v>0</v>
      </c>
      <c r="O28" s="13">
        <v>547.98875999999996</v>
      </c>
      <c r="P28" s="13">
        <v>416.99144699999999</v>
      </c>
      <c r="Q28" s="13">
        <v>0</v>
      </c>
      <c r="R28" s="13">
        <v>0</v>
      </c>
      <c r="S28" s="13">
        <v>1061.978218</v>
      </c>
      <c r="T28" s="13">
        <f t="shared" si="1"/>
        <v>0</v>
      </c>
      <c r="U28" s="13">
        <f t="shared" si="2"/>
        <v>0</v>
      </c>
      <c r="V28" s="13">
        <f t="shared" si="3"/>
        <v>4.8360757529033851</v>
      </c>
      <c r="W28" s="13">
        <f t="shared" si="4"/>
        <v>0</v>
      </c>
      <c r="X28" s="13">
        <f t="shared" si="5"/>
        <v>6.7703083765752403E-2</v>
      </c>
      <c r="Y28" s="13">
        <f t="shared" si="6"/>
        <v>0</v>
      </c>
      <c r="Z28" s="13">
        <f t="shared" si="7"/>
        <v>0.13540616753150481</v>
      </c>
      <c r="AA28" s="13">
        <f t="shared" si="8"/>
        <v>0.10303717494440326</v>
      </c>
      <c r="AB28" s="13">
        <f t="shared" si="9"/>
        <v>0</v>
      </c>
      <c r="AC28" s="13">
        <f t="shared" si="10"/>
        <v>0</v>
      </c>
      <c r="AD28" s="13">
        <f t="shared" si="11"/>
        <v>0.26241122263404992</v>
      </c>
      <c r="AE28" s="13">
        <f t="shared" si="12"/>
        <v>0.19959209017352841</v>
      </c>
    </row>
    <row r="29" spans="1:31">
      <c r="A29" s="13">
        <v>72</v>
      </c>
      <c r="B29" s="13" t="s">
        <v>7</v>
      </c>
      <c r="C29" s="13">
        <v>204133</v>
      </c>
      <c r="D29" s="13">
        <v>882.72999600000003</v>
      </c>
      <c r="E29" s="13">
        <v>42230.444312</v>
      </c>
      <c r="F29" s="13" t="s">
        <v>80</v>
      </c>
      <c r="G29" s="13">
        <v>10.435370000000001</v>
      </c>
      <c r="H29" s="13">
        <v>2.8779270000000001</v>
      </c>
      <c r="I29" s="13">
        <v>0</v>
      </c>
      <c r="J29" s="13">
        <v>0</v>
      </c>
      <c r="K29" s="13">
        <v>16707.657314</v>
      </c>
      <c r="L29" s="13">
        <v>73.998481999999996</v>
      </c>
      <c r="M29" s="13">
        <v>11627.761506000001</v>
      </c>
      <c r="N29" s="13">
        <v>0</v>
      </c>
      <c r="O29" s="13">
        <v>4675.9040940000004</v>
      </c>
      <c r="P29" s="13">
        <v>8889.8176629999998</v>
      </c>
      <c r="Q29" s="13">
        <v>0</v>
      </c>
      <c r="R29" s="13">
        <v>0</v>
      </c>
      <c r="S29" s="13">
        <v>267.99450300000001</v>
      </c>
      <c r="T29" s="13">
        <f t="shared" si="1"/>
        <v>0</v>
      </c>
      <c r="U29" s="13">
        <f t="shared" si="2"/>
        <v>0</v>
      </c>
      <c r="V29" s="13">
        <f t="shared" si="3"/>
        <v>4.1284055631331853</v>
      </c>
      <c r="W29" s="13">
        <f t="shared" si="4"/>
        <v>1.828477440079071E-2</v>
      </c>
      <c r="X29" s="13">
        <f t="shared" si="5"/>
        <v>2.8731805055596742</v>
      </c>
      <c r="Y29" s="13">
        <f t="shared" si="6"/>
        <v>0</v>
      </c>
      <c r="Z29" s="13">
        <f t="shared" si="7"/>
        <v>1.1554000726464049</v>
      </c>
      <c r="AA29" s="13">
        <f t="shared" si="8"/>
        <v>2.1966438505065482</v>
      </c>
      <c r="AB29" s="13">
        <f t="shared" si="9"/>
        <v>0</v>
      </c>
      <c r="AC29" s="13">
        <f t="shared" si="10"/>
        <v>0</v>
      </c>
      <c r="AD29" s="13">
        <f t="shared" si="11"/>
        <v>6.6220534469977763E-2</v>
      </c>
      <c r="AE29" s="13">
        <f t="shared" si="12"/>
        <v>1.0016520000853206</v>
      </c>
    </row>
    <row r="30" spans="1:31">
      <c r="A30" s="13">
        <v>73</v>
      </c>
      <c r="B30" s="13" t="s">
        <v>7</v>
      </c>
      <c r="C30" s="13">
        <v>205211</v>
      </c>
      <c r="D30" s="13">
        <v>3513.7754890000001</v>
      </c>
      <c r="E30" s="13">
        <v>260437.20547700001</v>
      </c>
      <c r="F30" s="13" t="s">
        <v>81</v>
      </c>
      <c r="G30" s="13">
        <v>64.355435</v>
      </c>
      <c r="H30" s="13">
        <v>0.84436699999999998</v>
      </c>
      <c r="I30" s="13">
        <v>1411.971039</v>
      </c>
      <c r="J30" s="13">
        <v>0</v>
      </c>
      <c r="K30" s="13">
        <v>247150.93075500001</v>
      </c>
      <c r="L30" s="13">
        <v>0</v>
      </c>
      <c r="M30" s="13">
        <v>9129.8127409999997</v>
      </c>
      <c r="N30" s="13">
        <v>0</v>
      </c>
      <c r="O30" s="13">
        <v>253.99478999999999</v>
      </c>
      <c r="P30" s="13">
        <v>1381.9716550000001</v>
      </c>
      <c r="Q30" s="13">
        <v>0</v>
      </c>
      <c r="R30" s="13">
        <v>0</v>
      </c>
      <c r="S30" s="13">
        <v>1131.976782</v>
      </c>
      <c r="T30" s="13">
        <f t="shared" si="1"/>
        <v>0.34889326389918457</v>
      </c>
      <c r="U30" s="13">
        <f t="shared" si="2"/>
        <v>0</v>
      </c>
      <c r="V30" s="13">
        <f t="shared" si="3"/>
        <v>61.0701583283914</v>
      </c>
      <c r="W30" s="13">
        <f t="shared" si="4"/>
        <v>0</v>
      </c>
      <c r="X30" s="13">
        <f t="shared" si="5"/>
        <v>2.2559458218433406</v>
      </c>
      <c r="Y30" s="13">
        <f t="shared" si="6"/>
        <v>0</v>
      </c>
      <c r="Z30" s="13">
        <f t="shared" si="7"/>
        <v>6.2761252779836921E-2</v>
      </c>
      <c r="AA30" s="13">
        <f t="shared" si="8"/>
        <v>0.34148051766740795</v>
      </c>
      <c r="AB30" s="13">
        <f t="shared" si="9"/>
        <v>0</v>
      </c>
      <c r="AC30" s="13">
        <f t="shared" si="10"/>
        <v>0</v>
      </c>
      <c r="AD30" s="13">
        <f t="shared" si="11"/>
        <v>0.27970763083765754</v>
      </c>
      <c r="AE30" s="13">
        <f t="shared" si="12"/>
        <v>0.37428514099246629</v>
      </c>
    </row>
    <row r="31" spans="1:31">
      <c r="A31" s="13">
        <v>74</v>
      </c>
      <c r="B31" s="13" t="s">
        <v>7</v>
      </c>
      <c r="C31" s="13">
        <v>205683</v>
      </c>
      <c r="D31" s="13">
        <v>439.38154500000002</v>
      </c>
      <c r="E31" s="13">
        <v>7271.0472030000001</v>
      </c>
      <c r="F31" s="13" t="s">
        <v>82</v>
      </c>
      <c r="G31" s="13">
        <v>1.7967150000000001</v>
      </c>
      <c r="H31" s="13">
        <v>2.1111999999999999E-2</v>
      </c>
      <c r="I31" s="13">
        <v>0</v>
      </c>
      <c r="J31" s="13">
        <v>0</v>
      </c>
      <c r="K31" s="13">
        <v>1879.9614409999999</v>
      </c>
      <c r="L31" s="13">
        <v>0</v>
      </c>
      <c r="M31" s="13">
        <v>222.99542600000001</v>
      </c>
      <c r="N31" s="13">
        <v>0</v>
      </c>
      <c r="O31" s="13">
        <v>1245.9744439999999</v>
      </c>
      <c r="P31" s="13">
        <v>2060.9577279999999</v>
      </c>
      <c r="Q31" s="13">
        <v>0</v>
      </c>
      <c r="R31" s="13">
        <v>0</v>
      </c>
      <c r="S31" s="13">
        <v>1895.961112</v>
      </c>
      <c r="T31" s="13">
        <f t="shared" si="1"/>
        <v>0</v>
      </c>
      <c r="U31" s="13">
        <f t="shared" si="2"/>
        <v>0</v>
      </c>
      <c r="V31" s="13">
        <f t="shared" si="3"/>
        <v>0.46453210798122063</v>
      </c>
      <c r="W31" s="13">
        <f t="shared" si="4"/>
        <v>0</v>
      </c>
      <c r="X31" s="13">
        <f t="shared" si="5"/>
        <v>5.5101414875216213E-2</v>
      </c>
      <c r="Y31" s="13">
        <f t="shared" si="6"/>
        <v>0</v>
      </c>
      <c r="Z31" s="13">
        <f t="shared" si="7"/>
        <v>0.30787606721027921</v>
      </c>
      <c r="AA31" s="13">
        <f t="shared" si="8"/>
        <v>0.50925567778601433</v>
      </c>
      <c r="AB31" s="13">
        <f t="shared" si="9"/>
        <v>0</v>
      </c>
      <c r="AC31" s="13">
        <f t="shared" si="10"/>
        <v>0</v>
      </c>
      <c r="AD31" s="13">
        <f t="shared" si="11"/>
        <v>0.46848557252285644</v>
      </c>
      <c r="AE31" s="13">
        <f t="shared" si="12"/>
        <v>0.38314805613994968</v>
      </c>
    </row>
    <row r="32" spans="1:31">
      <c r="A32" s="13">
        <v>75</v>
      </c>
      <c r="B32" s="13" t="s">
        <v>7</v>
      </c>
      <c r="C32" s="13">
        <v>259557</v>
      </c>
      <c r="D32" s="13">
        <v>1321.8207</v>
      </c>
      <c r="E32" s="13">
        <v>63313.834035</v>
      </c>
      <c r="F32" s="13" t="s">
        <v>83</v>
      </c>
      <c r="G32" s="13">
        <v>15.645189</v>
      </c>
      <c r="H32" s="13">
        <v>3.9045899999999998</v>
      </c>
      <c r="I32" s="13">
        <v>0</v>
      </c>
      <c r="J32" s="13">
        <v>0</v>
      </c>
      <c r="K32" s="13">
        <v>4827.9009759999999</v>
      </c>
      <c r="L32" s="13">
        <v>0</v>
      </c>
      <c r="M32" s="13">
        <v>19330.603514999999</v>
      </c>
      <c r="N32" s="13">
        <v>0</v>
      </c>
      <c r="O32" s="13">
        <v>16232.667056</v>
      </c>
      <c r="P32" s="13">
        <v>21690.555111000001</v>
      </c>
      <c r="Q32" s="13">
        <v>7.9998360000000002</v>
      </c>
      <c r="R32" s="13">
        <v>1.999959</v>
      </c>
      <c r="S32" s="13">
        <v>1227.974813</v>
      </c>
      <c r="T32" s="13">
        <f t="shared" si="1"/>
        <v>0</v>
      </c>
      <c r="U32" s="13">
        <f t="shared" si="2"/>
        <v>0</v>
      </c>
      <c r="V32" s="13">
        <f t="shared" si="3"/>
        <v>1.1929579876451692</v>
      </c>
      <c r="W32" s="13">
        <f t="shared" si="4"/>
        <v>0</v>
      </c>
      <c r="X32" s="13">
        <f t="shared" si="5"/>
        <v>4.7765266901408445</v>
      </c>
      <c r="Y32" s="13">
        <f t="shared" si="6"/>
        <v>0</v>
      </c>
      <c r="Z32" s="13">
        <f t="shared" si="7"/>
        <v>4.0110370783296272</v>
      </c>
      <c r="AA32" s="13">
        <f t="shared" si="8"/>
        <v>5.3596627405485551</v>
      </c>
      <c r="AB32" s="13">
        <f t="shared" si="9"/>
        <v>1.9767323943661974E-3</v>
      </c>
      <c r="AC32" s="13">
        <f t="shared" si="10"/>
        <v>4.9418309859154935E-4</v>
      </c>
      <c r="AD32" s="13">
        <f t="shared" si="11"/>
        <v>0.30342841932295528</v>
      </c>
      <c r="AE32" s="13">
        <f t="shared" si="12"/>
        <v>0.81745382226365537</v>
      </c>
    </row>
    <row r="33" spans="1:31">
      <c r="A33" s="13">
        <v>0</v>
      </c>
      <c r="B33" s="13" t="s">
        <v>7</v>
      </c>
      <c r="C33" s="13">
        <v>871</v>
      </c>
      <c r="D33" s="13">
        <v>745.75322800000004</v>
      </c>
      <c r="E33" s="13">
        <v>32448.12687</v>
      </c>
      <c r="F33" s="13" t="s">
        <v>8</v>
      </c>
      <c r="G33" s="13">
        <v>8.0181070000000005</v>
      </c>
      <c r="H33" s="13">
        <v>2.4700319999999998</v>
      </c>
      <c r="I33" s="13">
        <v>0</v>
      </c>
      <c r="J33" s="13">
        <v>0</v>
      </c>
      <c r="K33" s="13">
        <v>31387</v>
      </c>
      <c r="L33" s="13">
        <v>0</v>
      </c>
      <c r="M33" s="13">
        <v>135880</v>
      </c>
      <c r="N33" s="13">
        <v>19</v>
      </c>
      <c r="O33" s="13">
        <v>81428</v>
      </c>
      <c r="P33" s="13">
        <v>94918</v>
      </c>
      <c r="Q33" s="13">
        <v>52</v>
      </c>
      <c r="R33" s="13">
        <v>0</v>
      </c>
      <c r="S33" s="13">
        <v>5585</v>
      </c>
      <c r="T33" s="13">
        <f>I33/43560</f>
        <v>0</v>
      </c>
      <c r="U33" s="13">
        <f t="shared" ref="U33:AD33" si="13">J33/43560</f>
        <v>0</v>
      </c>
      <c r="V33" s="13">
        <f t="shared" si="13"/>
        <v>0.72054637281910006</v>
      </c>
      <c r="W33" s="13">
        <f t="shared" si="13"/>
        <v>0</v>
      </c>
      <c r="X33" s="13">
        <f t="shared" si="13"/>
        <v>3.1193755739210283</v>
      </c>
      <c r="Y33" s="13">
        <f t="shared" si="13"/>
        <v>4.3617998163452711E-4</v>
      </c>
      <c r="Z33" s="13">
        <f t="shared" si="13"/>
        <v>1.8693296602387512</v>
      </c>
      <c r="AA33" s="13">
        <f t="shared" si="13"/>
        <v>2.1790174471992656</v>
      </c>
      <c r="AB33" s="13">
        <f t="shared" si="13"/>
        <v>1.1937557392102847E-3</v>
      </c>
      <c r="AC33" s="13">
        <f t="shared" si="13"/>
        <v>0</v>
      </c>
      <c r="AD33" s="13">
        <f t="shared" si="13"/>
        <v>0.1282139577594123</v>
      </c>
      <c r="AE33" s="13">
        <f t="shared" si="12"/>
        <v>0.79183539829261107</v>
      </c>
    </row>
    <row r="34" spans="1:31">
      <c r="A34" s="13">
        <v>1</v>
      </c>
      <c r="B34" s="13" t="s">
        <v>7</v>
      </c>
      <c r="C34" s="13">
        <v>11123</v>
      </c>
      <c r="D34" s="13">
        <v>439.06365599999998</v>
      </c>
      <c r="E34" s="13">
        <v>2318.211953</v>
      </c>
      <c r="F34" s="13" t="s">
        <v>9</v>
      </c>
      <c r="G34" s="13">
        <v>0.57284299999999999</v>
      </c>
      <c r="H34" s="13">
        <v>5.8706000000000001E-2</v>
      </c>
      <c r="I34" s="13">
        <v>0</v>
      </c>
      <c r="J34" s="13">
        <v>0</v>
      </c>
      <c r="K34" s="13">
        <v>4954</v>
      </c>
      <c r="L34" s="13">
        <v>0</v>
      </c>
      <c r="M34" s="13">
        <v>3516</v>
      </c>
      <c r="N34" s="13">
        <v>0</v>
      </c>
      <c r="O34" s="13">
        <v>2861</v>
      </c>
      <c r="P34" s="13">
        <v>13220</v>
      </c>
      <c r="Q34" s="13">
        <v>0</v>
      </c>
      <c r="R34" s="13">
        <v>0</v>
      </c>
      <c r="S34" s="13">
        <v>406</v>
      </c>
      <c r="T34" s="13">
        <f t="shared" ref="T34:T77" si="14">I34/43560</f>
        <v>0</v>
      </c>
      <c r="U34" s="13">
        <f t="shared" ref="U34:U77" si="15">J34/43560</f>
        <v>0</v>
      </c>
      <c r="V34" s="13">
        <f t="shared" ref="V34:V77" si="16">K34/43560</f>
        <v>0.11372819100091827</v>
      </c>
      <c r="W34" s="13">
        <f t="shared" ref="W34:W77" si="17">L34/43560</f>
        <v>0</v>
      </c>
      <c r="X34" s="13">
        <f t="shared" ref="X34:X77" si="18">M34/43560</f>
        <v>8.0716253443526176E-2</v>
      </c>
      <c r="Y34" s="13">
        <f t="shared" ref="Y34:Y77" si="19">N34/43560</f>
        <v>0</v>
      </c>
      <c r="Z34" s="13">
        <f t="shared" ref="Z34:Z77" si="20">O34/43560</f>
        <v>6.5679522497704312E-2</v>
      </c>
      <c r="AA34" s="13">
        <f t="shared" ref="AA34:AA77" si="21">P34/43560</f>
        <v>0.30348943985307619</v>
      </c>
      <c r="AB34" s="13">
        <f t="shared" ref="AB34:AB77" si="22">Q34/43560</f>
        <v>0</v>
      </c>
      <c r="AC34" s="13">
        <f t="shared" ref="AC34:AC77" si="23">R34/43560</f>
        <v>0</v>
      </c>
      <c r="AD34" s="13">
        <f t="shared" ref="AD34:AD77" si="24">S34/43560</f>
        <v>9.3204775022956848E-3</v>
      </c>
      <c r="AE34" s="13">
        <f t="shared" si="12"/>
        <v>0.72731324232081906</v>
      </c>
    </row>
    <row r="35" spans="1:31">
      <c r="A35" s="13">
        <v>2</v>
      </c>
      <c r="B35" s="13" t="s">
        <v>7</v>
      </c>
      <c r="C35" s="13">
        <v>16870</v>
      </c>
      <c r="D35" s="13">
        <v>1550.715929</v>
      </c>
      <c r="E35" s="13">
        <v>76578.641310000006</v>
      </c>
      <c r="F35" s="13" t="s">
        <v>10</v>
      </c>
      <c r="G35" s="13">
        <v>18.922993999999999</v>
      </c>
      <c r="H35" s="13">
        <v>0.185145</v>
      </c>
      <c r="I35" s="13">
        <v>22542</v>
      </c>
      <c r="J35" s="13">
        <v>746</v>
      </c>
      <c r="K35" s="13">
        <v>296581</v>
      </c>
      <c r="L35" s="13">
        <v>0</v>
      </c>
      <c r="M35" s="13">
        <v>9585</v>
      </c>
      <c r="N35" s="13">
        <v>0</v>
      </c>
      <c r="O35" s="13">
        <v>113770</v>
      </c>
      <c r="P35" s="13">
        <v>375381</v>
      </c>
      <c r="Q35" s="13">
        <v>0</v>
      </c>
      <c r="R35" s="13">
        <v>0</v>
      </c>
      <c r="S35" s="13">
        <v>5695</v>
      </c>
      <c r="T35" s="13">
        <f t="shared" si="14"/>
        <v>0.51749311294765843</v>
      </c>
      <c r="U35" s="13">
        <f t="shared" si="15"/>
        <v>1.7125803489439852E-2</v>
      </c>
      <c r="V35" s="13">
        <f t="shared" si="16"/>
        <v>6.80856290174472</v>
      </c>
      <c r="W35" s="13">
        <f t="shared" si="17"/>
        <v>0</v>
      </c>
      <c r="X35" s="13">
        <f t="shared" si="18"/>
        <v>0.22004132231404958</v>
      </c>
      <c r="Y35" s="13">
        <f t="shared" si="19"/>
        <v>0</v>
      </c>
      <c r="Z35" s="13">
        <f t="shared" si="20"/>
        <v>2.6117998163452709</v>
      </c>
      <c r="AA35" s="13">
        <f t="shared" si="21"/>
        <v>8.6175619834710737</v>
      </c>
      <c r="AB35" s="13">
        <f t="shared" si="22"/>
        <v>0</v>
      </c>
      <c r="AC35" s="13">
        <f t="shared" si="23"/>
        <v>0</v>
      </c>
      <c r="AD35" s="13">
        <f t="shared" si="24"/>
        <v>0.13073921028466484</v>
      </c>
      <c r="AE35" s="13">
        <f t="shared" si="12"/>
        <v>0.84141014084507049</v>
      </c>
    </row>
    <row r="36" spans="1:31">
      <c r="A36" s="13">
        <v>3</v>
      </c>
      <c r="B36" s="13" t="s">
        <v>7</v>
      </c>
      <c r="C36" s="13">
        <v>29802</v>
      </c>
      <c r="D36" s="13">
        <v>419.693804</v>
      </c>
      <c r="E36" s="13">
        <v>3033.472397</v>
      </c>
      <c r="F36" s="13" t="s">
        <v>11</v>
      </c>
      <c r="G36" s="13">
        <v>0.749587</v>
      </c>
      <c r="H36" s="13">
        <v>0.13636000000000001</v>
      </c>
      <c r="I36" s="13">
        <v>0</v>
      </c>
      <c r="J36" s="13">
        <v>0</v>
      </c>
      <c r="K36" s="13">
        <v>2497</v>
      </c>
      <c r="L36" s="13">
        <v>1313</v>
      </c>
      <c r="M36" s="13">
        <v>13421</v>
      </c>
      <c r="N36" s="13">
        <v>0</v>
      </c>
      <c r="O36" s="13">
        <v>2333</v>
      </c>
      <c r="P36" s="13">
        <v>10718</v>
      </c>
      <c r="Q36" s="13">
        <v>0</v>
      </c>
      <c r="R36" s="13">
        <v>0</v>
      </c>
      <c r="S36" s="13">
        <v>2366</v>
      </c>
      <c r="T36" s="13">
        <f t="shared" si="14"/>
        <v>0</v>
      </c>
      <c r="U36" s="13">
        <f t="shared" si="15"/>
        <v>0</v>
      </c>
      <c r="V36" s="13">
        <f t="shared" si="16"/>
        <v>5.7323232323232325E-2</v>
      </c>
      <c r="W36" s="13">
        <f t="shared" si="17"/>
        <v>3.0142332415059689E-2</v>
      </c>
      <c r="X36" s="13">
        <f t="shared" si="18"/>
        <v>0.30810376492194674</v>
      </c>
      <c r="Y36" s="13">
        <f t="shared" si="19"/>
        <v>0</v>
      </c>
      <c r="Z36" s="13">
        <f t="shared" si="20"/>
        <v>5.3558310376492196E-2</v>
      </c>
      <c r="AA36" s="13">
        <f t="shared" si="21"/>
        <v>0.24605142332415059</v>
      </c>
      <c r="AB36" s="13">
        <f t="shared" si="22"/>
        <v>0</v>
      </c>
      <c r="AC36" s="13">
        <f t="shared" si="23"/>
        <v>0</v>
      </c>
      <c r="AD36" s="13">
        <f t="shared" si="24"/>
        <v>5.4315886134067952E-2</v>
      </c>
      <c r="AE36" s="13">
        <f t="shared" si="12"/>
        <v>0.44257816854183746</v>
      </c>
    </row>
    <row r="37" spans="1:31">
      <c r="A37" s="13">
        <v>4</v>
      </c>
      <c r="B37" s="13" t="s">
        <v>7</v>
      </c>
      <c r="C37" s="13">
        <v>32600</v>
      </c>
      <c r="D37" s="13">
        <v>981.38967500000001</v>
      </c>
      <c r="E37" s="13">
        <v>32200.692749999998</v>
      </c>
      <c r="F37" s="13" t="s">
        <v>12</v>
      </c>
      <c r="G37" s="13">
        <v>7.9569640000000001</v>
      </c>
      <c r="H37" s="13">
        <v>2.6067E-2</v>
      </c>
      <c r="I37" s="13">
        <v>0</v>
      </c>
      <c r="J37" s="13">
        <v>0</v>
      </c>
      <c r="K37" s="13">
        <v>341642</v>
      </c>
      <c r="L37" s="13">
        <v>1568</v>
      </c>
      <c r="M37" s="13">
        <v>727</v>
      </c>
      <c r="N37" s="13">
        <v>0</v>
      </c>
      <c r="O37" s="13">
        <v>294</v>
      </c>
      <c r="P37" s="13">
        <v>0</v>
      </c>
      <c r="Q37" s="13">
        <v>0</v>
      </c>
      <c r="R37" s="13">
        <v>4</v>
      </c>
      <c r="S37" s="13">
        <v>2367</v>
      </c>
      <c r="T37" s="13">
        <f t="shared" si="14"/>
        <v>0</v>
      </c>
      <c r="U37" s="13">
        <f t="shared" si="15"/>
        <v>0</v>
      </c>
      <c r="V37" s="13">
        <f t="shared" si="16"/>
        <v>7.8430211202938471</v>
      </c>
      <c r="W37" s="13">
        <f t="shared" si="17"/>
        <v>3.5996326905417812E-2</v>
      </c>
      <c r="X37" s="13">
        <f t="shared" si="18"/>
        <v>1.6689623507805326E-2</v>
      </c>
      <c r="Y37" s="13">
        <f t="shared" si="19"/>
        <v>0</v>
      </c>
      <c r="Z37" s="13">
        <f t="shared" si="20"/>
        <v>6.7493112947658402E-3</v>
      </c>
      <c r="AA37" s="13">
        <f t="shared" si="21"/>
        <v>0</v>
      </c>
      <c r="AB37" s="13">
        <f t="shared" si="22"/>
        <v>0</v>
      </c>
      <c r="AC37" s="13">
        <f t="shared" si="23"/>
        <v>9.1827364554637278E-5</v>
      </c>
      <c r="AD37" s="13">
        <f t="shared" si="24"/>
        <v>5.4338842975206608E-2</v>
      </c>
      <c r="AE37" s="13">
        <f t="shared" si="12"/>
        <v>1.5618686657496561</v>
      </c>
    </row>
    <row r="38" spans="1:31">
      <c r="A38" s="13">
        <v>5</v>
      </c>
      <c r="B38" s="13" t="s">
        <v>7</v>
      </c>
      <c r="C38" s="13">
        <v>32820</v>
      </c>
      <c r="D38" s="13">
        <v>1135.130498</v>
      </c>
      <c r="E38" s="13">
        <v>31385.272545</v>
      </c>
      <c r="F38" s="13" t="s">
        <v>13</v>
      </c>
      <c r="G38" s="13">
        <v>7.7554699999999999</v>
      </c>
      <c r="H38" s="13">
        <v>0.62826599999999999</v>
      </c>
      <c r="I38" s="13">
        <v>2434</v>
      </c>
      <c r="J38" s="13">
        <v>486</v>
      </c>
      <c r="K38" s="13">
        <v>38700</v>
      </c>
      <c r="L38" s="13">
        <v>285</v>
      </c>
      <c r="M38" s="13">
        <v>19211</v>
      </c>
      <c r="N38" s="13">
        <v>0</v>
      </c>
      <c r="O38" s="13">
        <v>13751</v>
      </c>
      <c r="P38" s="13">
        <v>243844</v>
      </c>
      <c r="Q38" s="13">
        <v>7620</v>
      </c>
      <c r="R38" s="13">
        <v>4657</v>
      </c>
      <c r="S38" s="13">
        <v>6881</v>
      </c>
      <c r="T38" s="13">
        <f t="shared" si="14"/>
        <v>5.5876951331496789E-2</v>
      </c>
      <c r="U38" s="13">
        <f t="shared" si="15"/>
        <v>1.1157024793388429E-2</v>
      </c>
      <c r="V38" s="13">
        <f t="shared" si="16"/>
        <v>0.88842975206611574</v>
      </c>
      <c r="W38" s="13">
        <f t="shared" si="17"/>
        <v>6.5426997245179065E-3</v>
      </c>
      <c r="X38" s="13">
        <f t="shared" si="18"/>
        <v>0.44102387511478419</v>
      </c>
      <c r="Y38" s="13">
        <f t="shared" si="19"/>
        <v>0</v>
      </c>
      <c r="Z38" s="13">
        <f t="shared" si="20"/>
        <v>0.31567952249770431</v>
      </c>
      <c r="AA38" s="13">
        <f t="shared" si="21"/>
        <v>5.5978879706152433</v>
      </c>
      <c r="AB38" s="13">
        <f t="shared" si="22"/>
        <v>0.17493112947658401</v>
      </c>
      <c r="AC38" s="13">
        <f t="shared" si="23"/>
        <v>0.10691000918273645</v>
      </c>
      <c r="AD38" s="13">
        <f t="shared" si="24"/>
        <v>0.1579660238751148</v>
      </c>
      <c r="AE38" s="13">
        <f t="shared" si="12"/>
        <v>1.4245623319972933</v>
      </c>
    </row>
    <row r="39" spans="1:31">
      <c r="A39" s="13">
        <v>6</v>
      </c>
      <c r="B39" s="13" t="s">
        <v>7</v>
      </c>
      <c r="C39" s="13">
        <v>57011</v>
      </c>
      <c r="D39" s="13">
        <v>775.26548200000002</v>
      </c>
      <c r="E39" s="13">
        <v>24784.827765000002</v>
      </c>
      <c r="F39" s="13" t="s">
        <v>14</v>
      </c>
      <c r="G39" s="13">
        <v>6.1244639999999997</v>
      </c>
      <c r="H39" s="13">
        <v>7.9920000000000005E-2</v>
      </c>
      <c r="I39" s="13">
        <v>0</v>
      </c>
      <c r="J39" s="13">
        <v>0</v>
      </c>
      <c r="K39" s="13">
        <v>255996</v>
      </c>
      <c r="L39" s="13">
        <v>0</v>
      </c>
      <c r="M39" s="13">
        <v>9077</v>
      </c>
      <c r="N39" s="13">
        <v>0</v>
      </c>
      <c r="O39" s="13">
        <v>1053</v>
      </c>
      <c r="P39" s="13">
        <v>563</v>
      </c>
      <c r="Q39" s="13">
        <v>0</v>
      </c>
      <c r="R39" s="13">
        <v>0</v>
      </c>
      <c r="S39" s="13">
        <v>103</v>
      </c>
      <c r="T39" s="13">
        <f t="shared" si="14"/>
        <v>0</v>
      </c>
      <c r="U39" s="13">
        <f t="shared" si="15"/>
        <v>0</v>
      </c>
      <c r="V39" s="13">
        <f t="shared" si="16"/>
        <v>5.8768595041322316</v>
      </c>
      <c r="W39" s="13">
        <f t="shared" si="17"/>
        <v>0</v>
      </c>
      <c r="X39" s="13">
        <f t="shared" si="18"/>
        <v>0.20837924701561064</v>
      </c>
      <c r="Y39" s="13">
        <f t="shared" si="19"/>
        <v>0</v>
      </c>
      <c r="Z39" s="13">
        <f t="shared" si="20"/>
        <v>2.4173553719008263E-2</v>
      </c>
      <c r="AA39" s="13">
        <f t="shared" si="21"/>
        <v>1.2924701561065198E-2</v>
      </c>
      <c r="AB39" s="13">
        <f t="shared" si="22"/>
        <v>0</v>
      </c>
      <c r="AC39" s="13">
        <f t="shared" si="23"/>
        <v>0</v>
      </c>
      <c r="AD39" s="13">
        <f t="shared" si="24"/>
        <v>2.36455463728191E-3</v>
      </c>
      <c r="AE39" s="13">
        <f t="shared" si="12"/>
        <v>0.38353147515699026</v>
      </c>
    </row>
    <row r="40" spans="1:31">
      <c r="A40" s="13">
        <v>7</v>
      </c>
      <c r="B40" s="13" t="s">
        <v>7</v>
      </c>
      <c r="C40" s="13">
        <v>59645</v>
      </c>
      <c r="D40" s="13">
        <v>3149.2876569999999</v>
      </c>
      <c r="E40" s="13">
        <v>411453.79915099998</v>
      </c>
      <c r="F40" s="13" t="s">
        <v>15</v>
      </c>
      <c r="G40" s="13">
        <v>101.672448</v>
      </c>
      <c r="H40" s="13">
        <v>66.979969999999994</v>
      </c>
      <c r="I40" s="13">
        <v>479</v>
      </c>
      <c r="J40" s="13">
        <v>0</v>
      </c>
      <c r="K40" s="13">
        <v>950712</v>
      </c>
      <c r="L40" s="13">
        <v>18230</v>
      </c>
      <c r="M40" s="13">
        <v>3073126</v>
      </c>
      <c r="N40" s="13">
        <v>0</v>
      </c>
      <c r="O40" s="13">
        <v>6533</v>
      </c>
      <c r="P40" s="13">
        <v>103686</v>
      </c>
      <c r="Q40" s="13">
        <v>257568</v>
      </c>
      <c r="R40" s="13">
        <v>15877</v>
      </c>
      <c r="S40" s="13">
        <v>2600</v>
      </c>
      <c r="T40" s="13">
        <f t="shared" si="14"/>
        <v>1.0996326905417814E-2</v>
      </c>
      <c r="U40" s="13">
        <f t="shared" si="15"/>
        <v>0</v>
      </c>
      <c r="V40" s="13">
        <f t="shared" si="16"/>
        <v>21.82534435261708</v>
      </c>
      <c r="W40" s="13">
        <f t="shared" si="17"/>
        <v>0.41850321395775941</v>
      </c>
      <c r="X40" s="13">
        <f t="shared" si="18"/>
        <v>70.549265381083558</v>
      </c>
      <c r="Y40" s="13">
        <f t="shared" si="19"/>
        <v>0</v>
      </c>
      <c r="Z40" s="13">
        <f t="shared" si="20"/>
        <v>0.14997704315886135</v>
      </c>
      <c r="AA40" s="13">
        <f t="shared" si="21"/>
        <v>2.3803030303030304</v>
      </c>
      <c r="AB40" s="13">
        <f t="shared" si="22"/>
        <v>5.9129476584022038</v>
      </c>
      <c r="AC40" s="13">
        <f t="shared" si="23"/>
        <v>0.36448576675849403</v>
      </c>
      <c r="AD40" s="13">
        <f t="shared" si="24"/>
        <v>5.968778696051423E-2</v>
      </c>
      <c r="AE40" s="13">
        <f t="shared" si="12"/>
        <v>0.94940705106136225</v>
      </c>
    </row>
    <row r="41" spans="1:31">
      <c r="A41" s="13">
        <v>8</v>
      </c>
      <c r="B41" s="13" t="s">
        <v>7</v>
      </c>
      <c r="C41" s="13">
        <v>67336</v>
      </c>
      <c r="D41" s="13">
        <v>3016.2860700000001</v>
      </c>
      <c r="E41" s="13">
        <v>484276.05923999997</v>
      </c>
      <c r="F41" s="13" t="s">
        <v>16</v>
      </c>
      <c r="G41" s="13">
        <v>119.66722</v>
      </c>
      <c r="H41" s="13">
        <v>16.770083</v>
      </c>
      <c r="I41" s="13">
        <v>8897</v>
      </c>
      <c r="J41" s="13">
        <v>0</v>
      </c>
      <c r="K41" s="13">
        <v>2230330</v>
      </c>
      <c r="L41" s="13">
        <v>58182</v>
      </c>
      <c r="M41" s="13">
        <v>883196</v>
      </c>
      <c r="N41" s="13">
        <v>0</v>
      </c>
      <c r="O41" s="13">
        <v>1009301</v>
      </c>
      <c r="P41" s="13">
        <v>974212</v>
      </c>
      <c r="Q41" s="13">
        <v>582</v>
      </c>
      <c r="R41" s="13">
        <v>780</v>
      </c>
      <c r="S41" s="13">
        <v>47211</v>
      </c>
      <c r="T41" s="13">
        <f t="shared" si="14"/>
        <v>0.20424701561065198</v>
      </c>
      <c r="U41" s="13">
        <f t="shared" si="15"/>
        <v>0</v>
      </c>
      <c r="V41" s="13">
        <f t="shared" si="16"/>
        <v>51.20133149678604</v>
      </c>
      <c r="W41" s="13">
        <f t="shared" si="17"/>
        <v>1.3356749311294767</v>
      </c>
      <c r="X41" s="13">
        <f t="shared" si="18"/>
        <v>20.275390266299357</v>
      </c>
      <c r="Y41" s="13">
        <f t="shared" si="19"/>
        <v>0</v>
      </c>
      <c r="Z41" s="13">
        <f t="shared" si="20"/>
        <v>23.17036271808999</v>
      </c>
      <c r="AA41" s="13">
        <f t="shared" si="21"/>
        <v>22.364830119375576</v>
      </c>
      <c r="AB41" s="13">
        <f t="shared" si="22"/>
        <v>1.3360881542699725E-2</v>
      </c>
      <c r="AC41" s="13">
        <f t="shared" si="23"/>
        <v>1.790633608815427E-2</v>
      </c>
      <c r="AD41" s="13">
        <f t="shared" si="24"/>
        <v>1.0838154269972451</v>
      </c>
      <c r="AE41" s="13">
        <f t="shared" si="12"/>
        <v>0.82711517656329958</v>
      </c>
    </row>
    <row r="42" spans="1:31">
      <c r="A42" s="13">
        <v>9</v>
      </c>
      <c r="B42" s="13" t="s">
        <v>7</v>
      </c>
      <c r="C42" s="13">
        <v>70150</v>
      </c>
      <c r="D42" s="13">
        <v>783.50582299999996</v>
      </c>
      <c r="E42" s="13">
        <v>36275.207300000002</v>
      </c>
      <c r="F42" s="13" t="s">
        <v>17</v>
      </c>
      <c r="G42" s="13">
        <v>8.9637989999999999</v>
      </c>
      <c r="H42" s="13">
        <v>1.8314140000000001</v>
      </c>
      <c r="I42" s="13">
        <v>0</v>
      </c>
      <c r="J42" s="13">
        <v>0</v>
      </c>
      <c r="K42" s="13">
        <v>162639</v>
      </c>
      <c r="L42" s="13">
        <v>0</v>
      </c>
      <c r="M42" s="13">
        <v>97473</v>
      </c>
      <c r="N42" s="13">
        <v>0</v>
      </c>
      <c r="O42" s="13">
        <v>29376</v>
      </c>
      <c r="P42" s="13">
        <v>97751</v>
      </c>
      <c r="Q42" s="13">
        <v>0</v>
      </c>
      <c r="R42" s="13">
        <v>0</v>
      </c>
      <c r="S42" s="13">
        <v>3221</v>
      </c>
      <c r="T42" s="13">
        <f t="shared" si="14"/>
        <v>0</v>
      </c>
      <c r="U42" s="13">
        <f t="shared" si="15"/>
        <v>0</v>
      </c>
      <c r="V42" s="13">
        <f t="shared" si="16"/>
        <v>3.733677685950413</v>
      </c>
      <c r="W42" s="13">
        <f t="shared" si="17"/>
        <v>0</v>
      </c>
      <c r="X42" s="13">
        <f t="shared" si="18"/>
        <v>2.2376721763085401</v>
      </c>
      <c r="Y42" s="13">
        <f t="shared" si="19"/>
        <v>0</v>
      </c>
      <c r="Z42" s="13">
        <f t="shared" si="20"/>
        <v>0.67438016528925615</v>
      </c>
      <c r="AA42" s="13">
        <f t="shared" si="21"/>
        <v>2.2440541781450873</v>
      </c>
      <c r="AB42" s="13">
        <f t="shared" si="22"/>
        <v>0</v>
      </c>
      <c r="AC42" s="13">
        <f t="shared" si="23"/>
        <v>0</v>
      </c>
      <c r="AD42" s="13">
        <f t="shared" si="24"/>
        <v>7.3943985307621668E-2</v>
      </c>
      <c r="AE42" s="13">
        <f t="shared" si="12"/>
        <v>0.8184460706041673</v>
      </c>
    </row>
    <row r="43" spans="1:31">
      <c r="A43" s="13">
        <v>10</v>
      </c>
      <c r="B43" s="13" t="s">
        <v>7</v>
      </c>
      <c r="C43" s="13">
        <v>78945</v>
      </c>
      <c r="D43" s="13">
        <v>283.88816800000001</v>
      </c>
      <c r="E43" s="13">
        <v>4718.6497429999999</v>
      </c>
      <c r="F43" s="13" t="s">
        <v>18</v>
      </c>
      <c r="G43" s="13">
        <v>1.166004</v>
      </c>
      <c r="H43" s="13">
        <v>0.29044500000000001</v>
      </c>
      <c r="I43" s="13">
        <v>0</v>
      </c>
      <c r="J43" s="13">
        <v>0</v>
      </c>
      <c r="K43" s="13">
        <v>33417</v>
      </c>
      <c r="L43" s="13">
        <v>0</v>
      </c>
      <c r="M43" s="13">
        <v>10323</v>
      </c>
      <c r="N43" s="13">
        <v>0</v>
      </c>
      <c r="O43" s="13">
        <v>1609</v>
      </c>
      <c r="P43" s="13">
        <v>3591</v>
      </c>
      <c r="Q43" s="13">
        <v>0</v>
      </c>
      <c r="R43" s="13">
        <v>0</v>
      </c>
      <c r="S43" s="13">
        <v>1858</v>
      </c>
      <c r="T43" s="13">
        <f t="shared" si="14"/>
        <v>0</v>
      </c>
      <c r="U43" s="13">
        <f t="shared" si="15"/>
        <v>0</v>
      </c>
      <c r="V43" s="13">
        <f t="shared" si="16"/>
        <v>0.76714876033057855</v>
      </c>
      <c r="W43" s="13">
        <f t="shared" si="17"/>
        <v>0</v>
      </c>
      <c r="X43" s="13">
        <f t="shared" si="18"/>
        <v>0.23698347107438017</v>
      </c>
      <c r="Y43" s="13">
        <f t="shared" si="19"/>
        <v>0</v>
      </c>
      <c r="Z43" s="13">
        <f t="shared" si="20"/>
        <v>3.6937557392102846E-2</v>
      </c>
      <c r="AA43" s="13">
        <f t="shared" si="21"/>
        <v>8.2438016528925614E-2</v>
      </c>
      <c r="AB43" s="13">
        <f t="shared" si="22"/>
        <v>0</v>
      </c>
      <c r="AC43" s="13">
        <f t="shared" si="23"/>
        <v>0</v>
      </c>
      <c r="AD43" s="13">
        <f t="shared" si="24"/>
        <v>4.2653810835629018E-2</v>
      </c>
      <c r="AE43" s="13">
        <f t="shared" si="12"/>
        <v>1.2255918047079337</v>
      </c>
    </row>
    <row r="44" spans="1:31">
      <c r="A44" s="13">
        <v>11</v>
      </c>
      <c r="B44" s="13" t="s">
        <v>7</v>
      </c>
      <c r="C44" s="13">
        <v>82289</v>
      </c>
      <c r="D44" s="13">
        <v>122.936325</v>
      </c>
      <c r="E44" s="13">
        <v>915.51783499999999</v>
      </c>
      <c r="F44" s="13" t="s">
        <v>19</v>
      </c>
      <c r="G44" s="13">
        <v>0.22622900000000001</v>
      </c>
      <c r="H44" s="13">
        <v>5.4082999999999999E-2</v>
      </c>
      <c r="I44" s="13">
        <v>0</v>
      </c>
      <c r="J44" s="13">
        <v>0</v>
      </c>
      <c r="K44" s="13">
        <v>4398</v>
      </c>
      <c r="L44" s="13">
        <v>0</v>
      </c>
      <c r="M44" s="13">
        <v>1777</v>
      </c>
      <c r="N44" s="13">
        <v>0</v>
      </c>
      <c r="O44" s="13">
        <v>2557</v>
      </c>
      <c r="P44" s="13">
        <v>830</v>
      </c>
      <c r="Q44" s="13">
        <v>0</v>
      </c>
      <c r="R44" s="13">
        <v>0</v>
      </c>
      <c r="S44" s="13">
        <v>294</v>
      </c>
      <c r="T44" s="13">
        <f t="shared" si="14"/>
        <v>0</v>
      </c>
      <c r="U44" s="13">
        <f t="shared" si="15"/>
        <v>0</v>
      </c>
      <c r="V44" s="13">
        <f t="shared" si="16"/>
        <v>0.1009641873278237</v>
      </c>
      <c r="W44" s="13">
        <f t="shared" si="17"/>
        <v>0</v>
      </c>
      <c r="X44" s="13">
        <f t="shared" si="18"/>
        <v>4.0794306703397613E-2</v>
      </c>
      <c r="Y44" s="13">
        <f t="shared" si="19"/>
        <v>0</v>
      </c>
      <c r="Z44" s="13">
        <f t="shared" si="20"/>
        <v>5.8700642791551884E-2</v>
      </c>
      <c r="AA44" s="13">
        <f t="shared" si="21"/>
        <v>1.9054178145087235E-2</v>
      </c>
      <c r="AB44" s="13">
        <f t="shared" si="22"/>
        <v>0</v>
      </c>
      <c r="AC44" s="13">
        <f t="shared" si="23"/>
        <v>0</v>
      </c>
      <c r="AD44" s="13">
        <f t="shared" si="24"/>
        <v>6.7493112947658402E-3</v>
      </c>
      <c r="AE44" s="13">
        <f t="shared" si="12"/>
        <v>1.3257487225661226</v>
      </c>
    </row>
    <row r="45" spans="1:31">
      <c r="A45" s="13">
        <v>12</v>
      </c>
      <c r="B45" s="13" t="s">
        <v>7</v>
      </c>
      <c r="C45" s="13">
        <v>83178</v>
      </c>
      <c r="D45" s="13">
        <v>6569.422826</v>
      </c>
      <c r="E45" s="13">
        <v>1150578.1245599999</v>
      </c>
      <c r="F45" s="13" t="s">
        <v>20</v>
      </c>
      <c r="G45" s="13">
        <v>284.31404600000002</v>
      </c>
      <c r="H45" s="13">
        <v>15.425559</v>
      </c>
      <c r="I45" s="13">
        <v>78165</v>
      </c>
      <c r="J45" s="13">
        <v>10463</v>
      </c>
      <c r="K45" s="13">
        <v>9055803</v>
      </c>
      <c r="L45" s="13">
        <v>149972</v>
      </c>
      <c r="M45" s="13">
        <v>2923460</v>
      </c>
      <c r="N45" s="13">
        <v>0</v>
      </c>
      <c r="O45" s="13">
        <v>39107</v>
      </c>
      <c r="P45" s="13">
        <v>54710</v>
      </c>
      <c r="Q45" s="13">
        <v>31764</v>
      </c>
      <c r="R45" s="13">
        <v>27889</v>
      </c>
      <c r="S45" s="13">
        <v>13262</v>
      </c>
      <c r="T45" s="13">
        <f t="shared" si="14"/>
        <v>1.7944214876033058</v>
      </c>
      <c r="U45" s="13">
        <f t="shared" si="15"/>
        <v>0.24019742883379247</v>
      </c>
      <c r="V45" s="13">
        <f t="shared" si="16"/>
        <v>207.89263085399449</v>
      </c>
      <c r="W45" s="13">
        <f t="shared" si="17"/>
        <v>3.4428833792470157</v>
      </c>
      <c r="X45" s="13">
        <f t="shared" si="18"/>
        <v>67.113406795224975</v>
      </c>
      <c r="Y45" s="13">
        <f t="shared" si="19"/>
        <v>0</v>
      </c>
      <c r="Z45" s="13">
        <f t="shared" si="20"/>
        <v>0.89777318640955006</v>
      </c>
      <c r="AA45" s="13">
        <f t="shared" si="21"/>
        <v>1.2559687786960514</v>
      </c>
      <c r="AB45" s="13">
        <f t="shared" si="22"/>
        <v>0.72920110192837462</v>
      </c>
      <c r="AC45" s="13">
        <f t="shared" si="23"/>
        <v>0.64024334251606974</v>
      </c>
      <c r="AD45" s="13">
        <f t="shared" si="24"/>
        <v>0.30445362718089991</v>
      </c>
      <c r="AE45" s="13">
        <f t="shared" si="12"/>
        <v>0.22984318240714771</v>
      </c>
    </row>
    <row r="46" spans="1:31">
      <c r="A46" s="13">
        <v>13</v>
      </c>
      <c r="B46" s="13" t="s">
        <v>7</v>
      </c>
      <c r="C46" s="13">
        <v>107565</v>
      </c>
      <c r="D46" s="13">
        <v>3620.6536460000002</v>
      </c>
      <c r="E46" s="13">
        <v>500386.31190099998</v>
      </c>
      <c r="F46" s="13" t="s">
        <v>21</v>
      </c>
      <c r="G46" s="13">
        <v>123.64815</v>
      </c>
      <c r="H46" s="13">
        <v>58.300496000000003</v>
      </c>
      <c r="I46" s="13">
        <v>0</v>
      </c>
      <c r="J46" s="13">
        <v>0</v>
      </c>
      <c r="K46" s="13">
        <v>1565720</v>
      </c>
      <c r="L46" s="13">
        <v>5246</v>
      </c>
      <c r="M46" s="13">
        <v>3169323</v>
      </c>
      <c r="N46" s="13">
        <v>9050</v>
      </c>
      <c r="O46" s="13">
        <v>166462</v>
      </c>
      <c r="P46" s="13">
        <v>351421</v>
      </c>
      <c r="Q46" s="13">
        <v>107549</v>
      </c>
      <c r="R46" s="13">
        <v>1721</v>
      </c>
      <c r="S46" s="13">
        <v>9404</v>
      </c>
      <c r="T46" s="13">
        <f t="shared" si="14"/>
        <v>0</v>
      </c>
      <c r="U46" s="13">
        <f t="shared" si="15"/>
        <v>0</v>
      </c>
      <c r="V46" s="13">
        <f t="shared" si="16"/>
        <v>35.943985307621674</v>
      </c>
      <c r="W46" s="13">
        <f t="shared" si="17"/>
        <v>0.12043158861340679</v>
      </c>
      <c r="X46" s="13">
        <f t="shared" si="18"/>
        <v>72.757644628099172</v>
      </c>
      <c r="Y46" s="13">
        <f t="shared" si="19"/>
        <v>0.20775941230486686</v>
      </c>
      <c r="Z46" s="13">
        <f t="shared" si="20"/>
        <v>3.8214416896235077</v>
      </c>
      <c r="AA46" s="13">
        <f t="shared" si="21"/>
        <v>8.0675160697887964</v>
      </c>
      <c r="AB46" s="13">
        <f t="shared" si="22"/>
        <v>2.4689853076216712</v>
      </c>
      <c r="AC46" s="13">
        <f t="shared" si="23"/>
        <v>3.9508723599632693E-2</v>
      </c>
      <c r="AD46" s="13">
        <f t="shared" si="24"/>
        <v>0.21588613406795226</v>
      </c>
      <c r="AE46" s="13">
        <f t="shared" si="12"/>
        <v>0.80129718736777544</v>
      </c>
    </row>
    <row r="47" spans="1:31">
      <c r="A47" s="13">
        <v>14</v>
      </c>
      <c r="B47" s="13" t="s">
        <v>7</v>
      </c>
      <c r="C47" s="13">
        <v>107609</v>
      </c>
      <c r="D47" s="13">
        <v>182.868111</v>
      </c>
      <c r="E47" s="13">
        <v>1616.2707740000001</v>
      </c>
      <c r="F47" s="13" t="s">
        <v>22</v>
      </c>
      <c r="G47" s="13">
        <v>0.39938899999999999</v>
      </c>
      <c r="H47" s="13">
        <v>6.3848000000000002E-2</v>
      </c>
      <c r="I47" s="13">
        <v>0</v>
      </c>
      <c r="J47" s="13">
        <v>0</v>
      </c>
      <c r="K47" s="13">
        <v>212</v>
      </c>
      <c r="L47" s="13">
        <v>0</v>
      </c>
      <c r="M47" s="13">
        <v>3218</v>
      </c>
      <c r="N47" s="13">
        <v>0</v>
      </c>
      <c r="O47" s="13">
        <v>0</v>
      </c>
      <c r="P47" s="13">
        <v>13968</v>
      </c>
      <c r="Q47" s="13">
        <v>0</v>
      </c>
      <c r="R47" s="13">
        <v>0</v>
      </c>
      <c r="S47" s="13">
        <v>0</v>
      </c>
      <c r="T47" s="13">
        <f t="shared" si="14"/>
        <v>0</v>
      </c>
      <c r="U47" s="13">
        <f t="shared" si="15"/>
        <v>0</v>
      </c>
      <c r="V47" s="13">
        <f t="shared" si="16"/>
        <v>4.8668503213957761E-3</v>
      </c>
      <c r="W47" s="13">
        <f t="shared" si="17"/>
        <v>0</v>
      </c>
      <c r="X47" s="13">
        <f t="shared" si="18"/>
        <v>7.3875114784205692E-2</v>
      </c>
      <c r="Y47" s="13">
        <f t="shared" si="19"/>
        <v>0</v>
      </c>
      <c r="Z47" s="13">
        <f t="shared" si="20"/>
        <v>0</v>
      </c>
      <c r="AA47" s="13">
        <f t="shared" si="21"/>
        <v>0.32066115702479336</v>
      </c>
      <c r="AB47" s="13">
        <f t="shared" si="22"/>
        <v>0</v>
      </c>
      <c r="AC47" s="13">
        <f t="shared" si="23"/>
        <v>0</v>
      </c>
      <c r="AD47" s="13">
        <f t="shared" si="24"/>
        <v>0</v>
      </c>
      <c r="AE47" s="13">
        <f t="shared" si="12"/>
        <v>0.86426938471100068</v>
      </c>
    </row>
    <row r="48" spans="1:31">
      <c r="A48" s="13">
        <v>15</v>
      </c>
      <c r="B48" s="13" t="s">
        <v>7</v>
      </c>
      <c r="C48" s="13">
        <v>113973</v>
      </c>
      <c r="D48" s="13">
        <v>793.858564</v>
      </c>
      <c r="E48" s="13">
        <v>39521.741445</v>
      </c>
      <c r="F48" s="13" t="s">
        <v>23</v>
      </c>
      <c r="G48" s="13">
        <v>9.7660350000000005</v>
      </c>
      <c r="H48" s="13">
        <v>0.61382199999999998</v>
      </c>
      <c r="I48" s="13">
        <v>0</v>
      </c>
      <c r="J48" s="13">
        <v>1998</v>
      </c>
      <c r="K48" s="13">
        <v>47177</v>
      </c>
      <c r="L48" s="13">
        <v>127</v>
      </c>
      <c r="M48" s="13">
        <v>34301</v>
      </c>
      <c r="N48" s="13">
        <v>0</v>
      </c>
      <c r="O48" s="13">
        <v>118233</v>
      </c>
      <c r="P48" s="13">
        <v>182984</v>
      </c>
      <c r="Q48" s="13">
        <v>0</v>
      </c>
      <c r="R48" s="13">
        <v>0</v>
      </c>
      <c r="S48" s="13">
        <v>40577</v>
      </c>
      <c r="T48" s="13">
        <f t="shared" si="14"/>
        <v>0</v>
      </c>
      <c r="U48" s="13">
        <f t="shared" si="15"/>
        <v>4.5867768595041325E-2</v>
      </c>
      <c r="V48" s="13">
        <f t="shared" si="16"/>
        <v>1.0830348943985308</v>
      </c>
      <c r="W48" s="13">
        <f t="shared" si="17"/>
        <v>2.9155188246097336E-3</v>
      </c>
      <c r="X48" s="13">
        <f t="shared" si="18"/>
        <v>0.78744260789715337</v>
      </c>
      <c r="Y48" s="13">
        <f t="shared" si="19"/>
        <v>0</v>
      </c>
      <c r="Z48" s="13">
        <f t="shared" si="20"/>
        <v>2.7142561983471074</v>
      </c>
      <c r="AA48" s="13">
        <f t="shared" si="21"/>
        <v>4.200734618916437</v>
      </c>
      <c r="AB48" s="13">
        <f t="shared" si="22"/>
        <v>0</v>
      </c>
      <c r="AC48" s="13">
        <f t="shared" si="23"/>
        <v>0</v>
      </c>
      <c r="AD48" s="13">
        <f t="shared" si="24"/>
        <v>0.93151974288337924</v>
      </c>
      <c r="AE48" s="13">
        <f t="shared" si="12"/>
        <v>0.77951331797906764</v>
      </c>
    </row>
    <row r="49" spans="1:31">
      <c r="A49" s="13">
        <v>16</v>
      </c>
      <c r="B49" s="13" t="s">
        <v>7</v>
      </c>
      <c r="C49" s="13">
        <v>114731</v>
      </c>
      <c r="D49" s="13">
        <v>1714.5309540000001</v>
      </c>
      <c r="E49" s="13">
        <v>94796.484809000001</v>
      </c>
      <c r="F49" s="13" t="s">
        <v>24</v>
      </c>
      <c r="G49" s="13">
        <v>23.424721999999999</v>
      </c>
      <c r="H49" s="13">
        <v>5.626017</v>
      </c>
      <c r="I49" s="13">
        <v>525347</v>
      </c>
      <c r="J49" s="13">
        <v>67233</v>
      </c>
      <c r="K49" s="13">
        <v>114137</v>
      </c>
      <c r="L49" s="13">
        <v>1486</v>
      </c>
      <c r="M49" s="13">
        <v>247758</v>
      </c>
      <c r="N49" s="13">
        <v>0</v>
      </c>
      <c r="O49" s="13">
        <v>5082</v>
      </c>
      <c r="P49" s="13">
        <v>49686</v>
      </c>
      <c r="Q49" s="13">
        <v>0</v>
      </c>
      <c r="R49" s="13">
        <v>0</v>
      </c>
      <c r="S49" s="13">
        <v>9678</v>
      </c>
      <c r="T49" s="13">
        <f t="shared" si="14"/>
        <v>12.060307621671258</v>
      </c>
      <c r="U49" s="13">
        <f t="shared" si="15"/>
        <v>1.5434573002754821</v>
      </c>
      <c r="V49" s="13">
        <f t="shared" si="16"/>
        <v>2.6202249770431587</v>
      </c>
      <c r="W49" s="13">
        <f t="shared" si="17"/>
        <v>3.4113865932047752E-2</v>
      </c>
      <c r="X49" s="13">
        <f t="shared" si="18"/>
        <v>5.687741046831956</v>
      </c>
      <c r="Y49" s="13">
        <f t="shared" si="19"/>
        <v>0</v>
      </c>
      <c r="Z49" s="13">
        <f t="shared" si="20"/>
        <v>0.11666666666666667</v>
      </c>
      <c r="AA49" s="13">
        <f t="shared" si="21"/>
        <v>1.140633608815427</v>
      </c>
      <c r="AB49" s="13">
        <f t="shared" si="22"/>
        <v>0</v>
      </c>
      <c r="AC49" s="13">
        <f t="shared" si="23"/>
        <v>0</v>
      </c>
      <c r="AD49" s="13">
        <f t="shared" si="24"/>
        <v>0.22217630853994491</v>
      </c>
      <c r="AE49" s="13">
        <f t="shared" si="12"/>
        <v>0.98914788027026368</v>
      </c>
    </row>
    <row r="50" spans="1:31">
      <c r="A50" s="13">
        <v>17</v>
      </c>
      <c r="B50" s="13" t="s">
        <v>7</v>
      </c>
      <c r="C50" s="13">
        <v>118291</v>
      </c>
      <c r="D50" s="13">
        <v>792.07140300000003</v>
      </c>
      <c r="E50" s="13">
        <v>23778.404315</v>
      </c>
      <c r="F50" s="13" t="s">
        <v>25</v>
      </c>
      <c r="G50" s="13">
        <v>5.8757720000000004</v>
      </c>
      <c r="H50" s="13">
        <v>1.3428310000000001</v>
      </c>
      <c r="I50" s="13">
        <v>0</v>
      </c>
      <c r="J50" s="13">
        <v>0</v>
      </c>
      <c r="K50" s="13">
        <v>57606</v>
      </c>
      <c r="L50" s="13">
        <v>869</v>
      </c>
      <c r="M50" s="13">
        <v>64931</v>
      </c>
      <c r="N50" s="13">
        <v>0</v>
      </c>
      <c r="O50" s="13">
        <v>48453</v>
      </c>
      <c r="P50" s="13">
        <v>47944</v>
      </c>
      <c r="Q50" s="13">
        <v>10537</v>
      </c>
      <c r="R50" s="13">
        <v>8020</v>
      </c>
      <c r="S50" s="13">
        <v>17601</v>
      </c>
      <c r="T50" s="13">
        <f t="shared" si="14"/>
        <v>0</v>
      </c>
      <c r="U50" s="13">
        <f t="shared" si="15"/>
        <v>0</v>
      </c>
      <c r="V50" s="13">
        <f t="shared" si="16"/>
        <v>1.3224517906336088</v>
      </c>
      <c r="W50" s="13">
        <f t="shared" si="17"/>
        <v>1.994949494949495E-2</v>
      </c>
      <c r="X50" s="13">
        <f t="shared" si="18"/>
        <v>1.4906106519742883</v>
      </c>
      <c r="Y50" s="13">
        <f t="shared" si="19"/>
        <v>0</v>
      </c>
      <c r="Z50" s="13">
        <f t="shared" si="20"/>
        <v>1.11232782369146</v>
      </c>
      <c r="AA50" s="13">
        <f t="shared" si="21"/>
        <v>1.1006427915518824</v>
      </c>
      <c r="AB50" s="13">
        <f t="shared" si="22"/>
        <v>0.24189623507805327</v>
      </c>
      <c r="AC50" s="13">
        <f t="shared" si="23"/>
        <v>0.18411386593204776</v>
      </c>
      <c r="AD50" s="13">
        <f t="shared" si="24"/>
        <v>0.40406336088154271</v>
      </c>
      <c r="AE50" s="13">
        <f t="shared" si="12"/>
        <v>0.90085965655850064</v>
      </c>
    </row>
    <row r="51" spans="1:31">
      <c r="A51" s="13">
        <v>18</v>
      </c>
      <c r="B51" s="13" t="s">
        <v>7</v>
      </c>
      <c r="C51" s="13">
        <v>118292</v>
      </c>
      <c r="D51" s="13">
        <v>935.07207400000004</v>
      </c>
      <c r="E51" s="13">
        <v>26483.794265</v>
      </c>
      <c r="F51" s="13" t="s">
        <v>26</v>
      </c>
      <c r="G51" s="13">
        <v>6.5442879999999999</v>
      </c>
      <c r="H51" s="13">
        <v>0.88498200000000005</v>
      </c>
      <c r="I51" s="13">
        <v>0</v>
      </c>
      <c r="J51" s="13">
        <v>0</v>
      </c>
      <c r="K51" s="13">
        <v>68595</v>
      </c>
      <c r="L51" s="13">
        <v>1272</v>
      </c>
      <c r="M51" s="13">
        <v>48743</v>
      </c>
      <c r="N51" s="13">
        <v>0</v>
      </c>
      <c r="O51" s="13">
        <v>59934</v>
      </c>
      <c r="P51" s="13">
        <v>90520</v>
      </c>
      <c r="Q51" s="13">
        <v>555</v>
      </c>
      <c r="R51" s="13">
        <v>0</v>
      </c>
      <c r="S51" s="13">
        <v>15449</v>
      </c>
      <c r="T51" s="13">
        <f t="shared" si="14"/>
        <v>0</v>
      </c>
      <c r="U51" s="13">
        <f t="shared" si="15"/>
        <v>0</v>
      </c>
      <c r="V51" s="13">
        <f t="shared" si="16"/>
        <v>1.5747245179063361</v>
      </c>
      <c r="W51" s="13">
        <f t="shared" si="17"/>
        <v>2.9201101928374655E-2</v>
      </c>
      <c r="X51" s="13">
        <f t="shared" si="18"/>
        <v>1.1189853076216714</v>
      </c>
      <c r="Y51" s="13">
        <f t="shared" si="19"/>
        <v>0</v>
      </c>
      <c r="Z51" s="13">
        <f t="shared" si="20"/>
        <v>1.3758953168044077</v>
      </c>
      <c r="AA51" s="13">
        <f t="shared" si="21"/>
        <v>2.0780532598714418</v>
      </c>
      <c r="AB51" s="13">
        <f t="shared" si="22"/>
        <v>1.2741046831955923E-2</v>
      </c>
      <c r="AC51" s="13">
        <f t="shared" si="23"/>
        <v>0</v>
      </c>
      <c r="AD51" s="13">
        <f t="shared" si="24"/>
        <v>0.35466023875114783</v>
      </c>
      <c r="AE51" s="13">
        <f t="shared" si="12"/>
        <v>0.79087901688447571</v>
      </c>
    </row>
    <row r="52" spans="1:31">
      <c r="A52" s="13">
        <v>19</v>
      </c>
      <c r="B52" s="13" t="s">
        <v>7</v>
      </c>
      <c r="C52" s="13">
        <v>118821</v>
      </c>
      <c r="D52" s="13">
        <v>811.964429</v>
      </c>
      <c r="E52" s="13">
        <v>34570.272048999999</v>
      </c>
      <c r="F52" s="13" t="s">
        <v>27</v>
      </c>
      <c r="G52" s="13">
        <v>8.5425000000000004</v>
      </c>
      <c r="H52" s="13">
        <v>1.346131</v>
      </c>
      <c r="I52" s="13">
        <v>0</v>
      </c>
      <c r="J52" s="13">
        <v>0</v>
      </c>
      <c r="K52" s="13">
        <v>202252</v>
      </c>
      <c r="L52" s="13">
        <v>74</v>
      </c>
      <c r="M52" s="13">
        <v>67020</v>
      </c>
      <c r="N52" s="13">
        <v>0</v>
      </c>
      <c r="O52" s="13">
        <v>18097</v>
      </c>
      <c r="P52" s="13">
        <v>67781</v>
      </c>
      <c r="Q52" s="13">
        <v>0</v>
      </c>
      <c r="R52" s="13">
        <v>0</v>
      </c>
      <c r="S52" s="13">
        <v>16870</v>
      </c>
      <c r="T52" s="13">
        <f t="shared" si="14"/>
        <v>0</v>
      </c>
      <c r="U52" s="13">
        <f t="shared" si="15"/>
        <v>0</v>
      </c>
      <c r="V52" s="13">
        <f t="shared" si="16"/>
        <v>4.6430670339761253</v>
      </c>
      <c r="W52" s="13">
        <f t="shared" si="17"/>
        <v>1.6988062442607897E-3</v>
      </c>
      <c r="X52" s="13">
        <f t="shared" si="18"/>
        <v>1.5385674931129476</v>
      </c>
      <c r="Y52" s="13">
        <f t="shared" si="19"/>
        <v>0</v>
      </c>
      <c r="Z52" s="13">
        <f t="shared" si="20"/>
        <v>0.41544995408631774</v>
      </c>
      <c r="AA52" s="13">
        <f t="shared" si="21"/>
        <v>1.5560376492194674</v>
      </c>
      <c r="AB52" s="13">
        <f t="shared" si="22"/>
        <v>0</v>
      </c>
      <c r="AC52" s="13">
        <f t="shared" si="23"/>
        <v>0</v>
      </c>
      <c r="AD52" s="13">
        <f t="shared" si="24"/>
        <v>0.38728191000918272</v>
      </c>
      <c r="AE52" s="13">
        <f t="shared" si="12"/>
        <v>0.87492489346463742</v>
      </c>
    </row>
    <row r="53" spans="1:31">
      <c r="A53" s="13">
        <v>20</v>
      </c>
      <c r="B53" s="13" t="s">
        <v>7</v>
      </c>
      <c r="C53" s="13">
        <v>125131</v>
      </c>
      <c r="D53" s="13">
        <v>977.50074500000005</v>
      </c>
      <c r="E53" s="13">
        <v>47086.242815999998</v>
      </c>
      <c r="F53" s="13" t="s">
        <v>28</v>
      </c>
      <c r="G53" s="13">
        <v>11.635263999999999</v>
      </c>
      <c r="H53" s="13">
        <v>0.13350100000000001</v>
      </c>
      <c r="I53" s="13">
        <v>0</v>
      </c>
      <c r="J53" s="13">
        <v>3737</v>
      </c>
      <c r="K53" s="13">
        <v>303192</v>
      </c>
      <c r="L53" s="13">
        <v>32</v>
      </c>
      <c r="M53" s="13">
        <v>176075</v>
      </c>
      <c r="N53" s="13">
        <v>0</v>
      </c>
      <c r="O53" s="13">
        <v>6257</v>
      </c>
      <c r="P53" s="13">
        <v>4877</v>
      </c>
      <c r="Q53" s="13">
        <v>7174</v>
      </c>
      <c r="R53" s="13">
        <v>617</v>
      </c>
      <c r="S53" s="13">
        <v>5024</v>
      </c>
      <c r="T53" s="13">
        <f t="shared" si="14"/>
        <v>0</v>
      </c>
      <c r="U53" s="13">
        <f t="shared" si="15"/>
        <v>8.578971533516988E-2</v>
      </c>
      <c r="V53" s="13">
        <f t="shared" si="16"/>
        <v>6.960330578512397</v>
      </c>
      <c r="W53" s="13">
        <f t="shared" si="17"/>
        <v>7.3461891643709823E-4</v>
      </c>
      <c r="X53" s="13">
        <f t="shared" si="18"/>
        <v>4.0421258034894398</v>
      </c>
      <c r="Y53" s="13">
        <f t="shared" si="19"/>
        <v>0</v>
      </c>
      <c r="Z53" s="13">
        <f t="shared" si="20"/>
        <v>0.14364095500459137</v>
      </c>
      <c r="AA53" s="13">
        <f t="shared" si="21"/>
        <v>0.11196051423324151</v>
      </c>
      <c r="AB53" s="13">
        <f t="shared" si="22"/>
        <v>0.16469237832874198</v>
      </c>
      <c r="AC53" s="13">
        <f t="shared" si="23"/>
        <v>1.41643709825528E-2</v>
      </c>
      <c r="AD53" s="13">
        <f t="shared" si="24"/>
        <v>0.11533516988062442</v>
      </c>
      <c r="AE53" s="13">
        <f t="shared" si="12"/>
        <v>3.3027423313928723E-2</v>
      </c>
    </row>
    <row r="54" spans="1:31">
      <c r="A54" s="13">
        <v>21</v>
      </c>
      <c r="B54" s="13" t="s">
        <v>7</v>
      </c>
      <c r="C54" s="13">
        <v>127021</v>
      </c>
      <c r="D54" s="13">
        <v>151.54681199999999</v>
      </c>
      <c r="E54" s="13">
        <v>1399.449247</v>
      </c>
      <c r="F54" s="13" t="s">
        <v>29</v>
      </c>
      <c r="G54" s="13">
        <v>0.34581099999999998</v>
      </c>
      <c r="H54" s="13">
        <v>0.18026300000000001</v>
      </c>
      <c r="I54" s="13">
        <v>0</v>
      </c>
      <c r="J54" s="13">
        <v>0</v>
      </c>
      <c r="K54" s="13">
        <v>978</v>
      </c>
      <c r="L54" s="13">
        <v>0</v>
      </c>
      <c r="M54" s="13">
        <v>9343</v>
      </c>
      <c r="N54" s="13">
        <v>0</v>
      </c>
      <c r="O54" s="13">
        <v>3510</v>
      </c>
      <c r="P54" s="13">
        <v>1239</v>
      </c>
      <c r="Q54" s="13">
        <v>0</v>
      </c>
      <c r="R54" s="13">
        <v>0</v>
      </c>
      <c r="S54" s="13">
        <v>0</v>
      </c>
      <c r="T54" s="13">
        <f t="shared" si="14"/>
        <v>0</v>
      </c>
      <c r="U54" s="13">
        <f t="shared" si="15"/>
        <v>0</v>
      </c>
      <c r="V54" s="13">
        <f t="shared" si="16"/>
        <v>2.2451790633608814E-2</v>
      </c>
      <c r="W54" s="13">
        <f t="shared" si="17"/>
        <v>0</v>
      </c>
      <c r="X54" s="13">
        <f t="shared" si="18"/>
        <v>0.21448576675849404</v>
      </c>
      <c r="Y54" s="13">
        <f t="shared" si="19"/>
        <v>0</v>
      </c>
      <c r="Z54" s="13">
        <f t="shared" si="20"/>
        <v>8.057851239669421E-2</v>
      </c>
      <c r="AA54" s="13">
        <f t="shared" si="21"/>
        <v>2.84435261707989E-2</v>
      </c>
      <c r="AB54" s="13">
        <f t="shared" si="22"/>
        <v>0</v>
      </c>
      <c r="AC54" s="13">
        <f t="shared" si="23"/>
        <v>0</v>
      </c>
      <c r="AD54" s="13">
        <f t="shared" si="24"/>
        <v>0</v>
      </c>
      <c r="AE54" s="13">
        <f t="shared" si="12"/>
        <v>0.84044271433158513</v>
      </c>
    </row>
    <row r="55" spans="1:31">
      <c r="A55" s="13">
        <v>22</v>
      </c>
      <c r="B55" s="13" t="s">
        <v>7</v>
      </c>
      <c r="C55" s="13">
        <v>140207</v>
      </c>
      <c r="D55" s="13">
        <v>1157.649623</v>
      </c>
      <c r="E55" s="13">
        <v>63948.987677999998</v>
      </c>
      <c r="F55" s="13" t="s">
        <v>30</v>
      </c>
      <c r="G55" s="13">
        <v>15.802139</v>
      </c>
      <c r="H55" s="13">
        <v>1.2097260000000001</v>
      </c>
      <c r="I55" s="13">
        <v>0</v>
      </c>
      <c r="J55" s="13">
        <v>0</v>
      </c>
      <c r="K55" s="13">
        <v>192629</v>
      </c>
      <c r="L55" s="13">
        <v>4834</v>
      </c>
      <c r="M55" s="13">
        <v>63159</v>
      </c>
      <c r="N55" s="13">
        <v>0</v>
      </c>
      <c r="O55" s="13">
        <v>139609</v>
      </c>
      <c r="P55" s="13">
        <v>210599</v>
      </c>
      <c r="Q55" s="13">
        <v>0</v>
      </c>
      <c r="R55" s="13">
        <v>0</v>
      </c>
      <c r="S55" s="13">
        <v>77508</v>
      </c>
      <c r="T55" s="13">
        <f t="shared" si="14"/>
        <v>0</v>
      </c>
      <c r="U55" s="13">
        <f t="shared" si="15"/>
        <v>0</v>
      </c>
      <c r="V55" s="13">
        <f t="shared" si="16"/>
        <v>4.4221533516988059</v>
      </c>
      <c r="W55" s="13">
        <f t="shared" si="17"/>
        <v>0.11097337006427915</v>
      </c>
      <c r="X55" s="13">
        <f t="shared" si="18"/>
        <v>1.449931129476584</v>
      </c>
      <c r="Y55" s="13">
        <f t="shared" si="19"/>
        <v>0</v>
      </c>
      <c r="Z55" s="13">
        <f t="shared" si="20"/>
        <v>3.2049816345270892</v>
      </c>
      <c r="AA55" s="13">
        <f t="shared" si="21"/>
        <v>4.8346877869605143</v>
      </c>
      <c r="AB55" s="13">
        <f t="shared" si="22"/>
        <v>0</v>
      </c>
      <c r="AC55" s="13">
        <f t="shared" si="23"/>
        <v>0</v>
      </c>
      <c r="AD55" s="13">
        <f t="shared" si="24"/>
        <v>1.7793388429752066</v>
      </c>
      <c r="AE55" s="13">
        <f t="shared" si="12"/>
        <v>0.83433342136512623</v>
      </c>
    </row>
    <row r="56" spans="1:31">
      <c r="A56" s="13">
        <v>23</v>
      </c>
      <c r="B56" s="13" t="s">
        <v>7</v>
      </c>
      <c r="C56" s="13">
        <v>141105</v>
      </c>
      <c r="D56" s="13">
        <v>1129.8635380000001</v>
      </c>
      <c r="E56" s="13">
        <v>77942.156608000005</v>
      </c>
      <c r="F56" s="13" t="s">
        <v>31</v>
      </c>
      <c r="G56" s="13">
        <v>19.259926</v>
      </c>
      <c r="H56" s="13">
        <v>1.2484470000000001</v>
      </c>
      <c r="I56" s="13">
        <v>0</v>
      </c>
      <c r="J56" s="13">
        <v>3325</v>
      </c>
      <c r="K56" s="13">
        <v>503950</v>
      </c>
      <c r="L56" s="13">
        <v>3805</v>
      </c>
      <c r="M56" s="13">
        <v>113349</v>
      </c>
      <c r="N56" s="13">
        <v>4606</v>
      </c>
      <c r="O56" s="13">
        <v>35044</v>
      </c>
      <c r="P56" s="13">
        <v>162731</v>
      </c>
      <c r="Q56" s="13">
        <v>0</v>
      </c>
      <c r="R56" s="13">
        <v>67</v>
      </c>
      <c r="S56" s="13">
        <v>12086</v>
      </c>
      <c r="T56" s="13">
        <f t="shared" si="14"/>
        <v>0</v>
      </c>
      <c r="U56" s="13">
        <f t="shared" si="15"/>
        <v>7.6331496786042244E-2</v>
      </c>
      <c r="V56" s="13">
        <f t="shared" si="16"/>
        <v>11.569100091827364</v>
      </c>
      <c r="W56" s="13">
        <f t="shared" si="17"/>
        <v>8.7350780532598718E-2</v>
      </c>
      <c r="X56" s="13">
        <f t="shared" si="18"/>
        <v>2.6021349862258951</v>
      </c>
      <c r="Y56" s="13">
        <f t="shared" si="19"/>
        <v>0.10573921028466483</v>
      </c>
      <c r="Z56" s="13">
        <f t="shared" si="20"/>
        <v>0.80449954086317721</v>
      </c>
      <c r="AA56" s="13">
        <f t="shared" si="21"/>
        <v>3.7357897153351698</v>
      </c>
      <c r="AB56" s="13">
        <f t="shared" si="22"/>
        <v>0</v>
      </c>
      <c r="AC56" s="13">
        <f t="shared" si="23"/>
        <v>1.5381083562901745E-3</v>
      </c>
      <c r="AD56" s="13">
        <f t="shared" si="24"/>
        <v>0.27745638200183653</v>
      </c>
      <c r="AE56" s="13">
        <f t="shared" si="12"/>
        <v>0.47977795410634422</v>
      </c>
    </row>
    <row r="57" spans="1:31">
      <c r="A57" s="13">
        <v>24</v>
      </c>
      <c r="B57" s="13" t="s">
        <v>7</v>
      </c>
      <c r="C57" s="13">
        <v>146340</v>
      </c>
      <c r="D57" s="13">
        <v>6347.8061900000002</v>
      </c>
      <c r="E57" s="13">
        <v>1003092.99271</v>
      </c>
      <c r="F57" s="13" t="s">
        <v>32</v>
      </c>
      <c r="G57" s="13">
        <v>247.869677</v>
      </c>
      <c r="H57" s="13">
        <v>4.1890419999999997</v>
      </c>
      <c r="I57" s="13">
        <v>9930714</v>
      </c>
      <c r="J57" s="13">
        <v>13536</v>
      </c>
      <c r="K57" s="13">
        <v>114957</v>
      </c>
      <c r="L57" s="13">
        <v>5732</v>
      </c>
      <c r="M57" s="13">
        <v>235860</v>
      </c>
      <c r="N57" s="13">
        <v>0</v>
      </c>
      <c r="O57" s="13">
        <v>32438</v>
      </c>
      <c r="P57" s="13">
        <v>352326</v>
      </c>
      <c r="Q57" s="13">
        <v>111080</v>
      </c>
      <c r="R57" s="13">
        <v>196</v>
      </c>
      <c r="S57" s="13">
        <v>313</v>
      </c>
      <c r="T57" s="13">
        <f t="shared" si="14"/>
        <v>227.97782369146006</v>
      </c>
      <c r="U57" s="13">
        <f t="shared" si="15"/>
        <v>0.31074380165289256</v>
      </c>
      <c r="V57" s="13">
        <f t="shared" si="16"/>
        <v>2.6390495867768595</v>
      </c>
      <c r="W57" s="13">
        <f t="shared" si="17"/>
        <v>0.13158861340679523</v>
      </c>
      <c r="X57" s="13">
        <f t="shared" si="18"/>
        <v>5.4146005509641872</v>
      </c>
      <c r="Y57" s="13">
        <f t="shared" si="19"/>
        <v>0</v>
      </c>
      <c r="Z57" s="13">
        <f t="shared" si="20"/>
        <v>0.74467401285583101</v>
      </c>
      <c r="AA57" s="13">
        <f t="shared" si="21"/>
        <v>8.0882920110192842</v>
      </c>
      <c r="AB57" s="13">
        <f t="shared" si="22"/>
        <v>2.5500459136822773</v>
      </c>
      <c r="AC57" s="13">
        <f t="shared" si="23"/>
        <v>4.4995408631772265E-3</v>
      </c>
      <c r="AD57" s="13">
        <f t="shared" si="24"/>
        <v>7.1854912764003675E-3</v>
      </c>
      <c r="AE57" s="13">
        <f t="shared" si="12"/>
        <v>0.77365670109386919</v>
      </c>
    </row>
    <row r="58" spans="1:31">
      <c r="A58" s="13">
        <v>25</v>
      </c>
      <c r="B58" s="13" t="s">
        <v>7</v>
      </c>
      <c r="C58" s="13">
        <v>148064</v>
      </c>
      <c r="D58" s="13">
        <v>1264.9605799999999</v>
      </c>
      <c r="E58" s="13">
        <v>53083.777201999997</v>
      </c>
      <c r="F58" s="13" t="s">
        <v>33</v>
      </c>
      <c r="G58" s="13">
        <v>13.117286999999999</v>
      </c>
      <c r="H58" s="13">
        <v>0.18271799999999999</v>
      </c>
      <c r="I58" s="13">
        <v>0</v>
      </c>
      <c r="J58" s="13">
        <v>0</v>
      </c>
      <c r="K58" s="13">
        <v>517601</v>
      </c>
      <c r="L58" s="13">
        <v>15905</v>
      </c>
      <c r="M58" s="13">
        <v>29930</v>
      </c>
      <c r="N58" s="13">
        <v>0</v>
      </c>
      <c r="O58" s="13">
        <v>291</v>
      </c>
      <c r="P58" s="13">
        <v>2980</v>
      </c>
      <c r="Q58" s="13">
        <v>0</v>
      </c>
      <c r="R58" s="13">
        <v>0</v>
      </c>
      <c r="S58" s="13">
        <v>4687</v>
      </c>
      <c r="T58" s="13">
        <f t="shared" si="14"/>
        <v>0</v>
      </c>
      <c r="U58" s="13">
        <f t="shared" si="15"/>
        <v>0</v>
      </c>
      <c r="V58" s="13">
        <f t="shared" si="16"/>
        <v>11.882483930211203</v>
      </c>
      <c r="W58" s="13">
        <f t="shared" si="17"/>
        <v>0.36512855831037649</v>
      </c>
      <c r="X58" s="13">
        <f t="shared" si="18"/>
        <v>0.68709825528007351</v>
      </c>
      <c r="Y58" s="13">
        <f t="shared" si="19"/>
        <v>0</v>
      </c>
      <c r="Z58" s="13">
        <f t="shared" si="20"/>
        <v>6.6804407713498626E-3</v>
      </c>
      <c r="AA58" s="13">
        <f t="shared" si="21"/>
        <v>6.8411386593204782E-2</v>
      </c>
      <c r="AB58" s="13">
        <f t="shared" si="22"/>
        <v>0</v>
      </c>
      <c r="AC58" s="13">
        <f t="shared" si="23"/>
        <v>0</v>
      </c>
      <c r="AD58" s="13">
        <f t="shared" si="24"/>
        <v>0.10759871441689624</v>
      </c>
      <c r="AE58" s="13">
        <f t="shared" si="12"/>
        <v>0.26592703240895421</v>
      </c>
    </row>
    <row r="59" spans="1:31">
      <c r="A59" s="13">
        <v>26</v>
      </c>
      <c r="B59" s="13" t="s">
        <v>7</v>
      </c>
      <c r="C59" s="13">
        <v>159189</v>
      </c>
      <c r="D59" s="13">
        <v>799.27095399999996</v>
      </c>
      <c r="E59" s="13">
        <v>36781.101931999998</v>
      </c>
      <c r="F59" s="13" t="s">
        <v>34</v>
      </c>
      <c r="G59" s="13">
        <v>9.0888080000000002</v>
      </c>
      <c r="H59" s="13">
        <v>0.24784700000000001</v>
      </c>
      <c r="I59" s="13">
        <v>0</v>
      </c>
      <c r="J59" s="13">
        <v>0</v>
      </c>
      <c r="K59" s="13">
        <v>375650</v>
      </c>
      <c r="L59" s="13">
        <v>76</v>
      </c>
      <c r="M59" s="13">
        <v>10822</v>
      </c>
      <c r="N59" s="13">
        <v>0</v>
      </c>
      <c r="O59" s="13">
        <v>1</v>
      </c>
      <c r="P59" s="13">
        <v>1100</v>
      </c>
      <c r="Q59" s="13">
        <v>0</v>
      </c>
      <c r="R59" s="13">
        <v>0</v>
      </c>
      <c r="S59" s="13">
        <v>8267</v>
      </c>
      <c r="T59" s="13">
        <f t="shared" si="14"/>
        <v>0</v>
      </c>
      <c r="U59" s="13">
        <f t="shared" si="15"/>
        <v>0</v>
      </c>
      <c r="V59" s="13">
        <f t="shared" si="16"/>
        <v>8.6237373737373737</v>
      </c>
      <c r="W59" s="13">
        <f t="shared" si="17"/>
        <v>1.7447199265381084E-3</v>
      </c>
      <c r="X59" s="13">
        <f t="shared" si="18"/>
        <v>0.24843893480257118</v>
      </c>
      <c r="Y59" s="13">
        <f t="shared" si="19"/>
        <v>0</v>
      </c>
      <c r="Z59" s="13">
        <f t="shared" si="20"/>
        <v>2.295684113865932E-5</v>
      </c>
      <c r="AA59" s="13">
        <f t="shared" si="21"/>
        <v>2.5252525252525252E-2</v>
      </c>
      <c r="AB59" s="13">
        <f t="shared" si="22"/>
        <v>0</v>
      </c>
      <c r="AC59" s="13">
        <f t="shared" si="23"/>
        <v>0</v>
      </c>
      <c r="AD59" s="13">
        <f t="shared" si="24"/>
        <v>0.1897842056932966</v>
      </c>
      <c r="AE59" s="13">
        <f t="shared" si="12"/>
        <v>0.99761738310848269</v>
      </c>
    </row>
    <row r="60" spans="1:31">
      <c r="A60" s="13">
        <v>27</v>
      </c>
      <c r="B60" s="13" t="s">
        <v>7</v>
      </c>
      <c r="C60" s="13">
        <v>206789</v>
      </c>
      <c r="D60" s="13">
        <v>399.06233500000002</v>
      </c>
      <c r="E60" s="13">
        <v>3137.7265480000001</v>
      </c>
      <c r="F60" s="13" t="s">
        <v>35</v>
      </c>
      <c r="G60" s="13">
        <v>0.77534899999999995</v>
      </c>
      <c r="H60" s="13">
        <v>0.28919099999999998</v>
      </c>
      <c r="I60" s="13">
        <v>9588</v>
      </c>
      <c r="J60" s="13">
        <v>0</v>
      </c>
      <c r="K60" s="13">
        <v>508</v>
      </c>
      <c r="L60" s="13">
        <v>21</v>
      </c>
      <c r="M60" s="13">
        <v>21440</v>
      </c>
      <c r="N60" s="13">
        <v>0</v>
      </c>
      <c r="O60" s="13">
        <v>0</v>
      </c>
      <c r="P60" s="13">
        <v>2218</v>
      </c>
      <c r="Q60" s="13">
        <v>0</v>
      </c>
      <c r="R60" s="13">
        <v>0</v>
      </c>
      <c r="S60" s="13">
        <v>0</v>
      </c>
      <c r="T60" s="13">
        <f t="shared" si="14"/>
        <v>0.22011019283746555</v>
      </c>
      <c r="U60" s="13">
        <f t="shared" si="15"/>
        <v>0</v>
      </c>
      <c r="V60" s="13">
        <f t="shared" si="16"/>
        <v>1.1662075298438934E-2</v>
      </c>
      <c r="W60" s="13">
        <f t="shared" si="17"/>
        <v>4.8209366391184575E-4</v>
      </c>
      <c r="X60" s="13">
        <f t="shared" si="18"/>
        <v>0.49219467401285583</v>
      </c>
      <c r="Y60" s="13">
        <f t="shared" si="19"/>
        <v>0</v>
      </c>
      <c r="Z60" s="13">
        <f t="shared" si="20"/>
        <v>0</v>
      </c>
      <c r="AA60" s="13">
        <f t="shared" si="21"/>
        <v>5.0918273645546373E-2</v>
      </c>
      <c r="AB60" s="13">
        <f t="shared" si="22"/>
        <v>0</v>
      </c>
      <c r="AC60" s="13">
        <f t="shared" si="23"/>
        <v>0</v>
      </c>
      <c r="AD60" s="13">
        <f t="shared" si="24"/>
        <v>0</v>
      </c>
      <c r="AE60" s="13">
        <f t="shared" si="12"/>
        <v>0.5875541026119403</v>
      </c>
    </row>
    <row r="61" spans="1:31">
      <c r="A61" s="13">
        <v>28</v>
      </c>
      <c r="B61" s="13" t="s">
        <v>7</v>
      </c>
      <c r="C61" s="13">
        <v>207559</v>
      </c>
      <c r="D61" s="13">
        <v>1268.9175600000001</v>
      </c>
      <c r="E61" s="13">
        <v>60231.203286000004</v>
      </c>
      <c r="F61" s="13" t="s">
        <v>36</v>
      </c>
      <c r="G61" s="13">
        <v>14.883454</v>
      </c>
      <c r="H61" s="13">
        <v>8.8406450000000003</v>
      </c>
      <c r="I61" s="13">
        <v>0</v>
      </c>
      <c r="J61" s="13">
        <v>0</v>
      </c>
      <c r="K61" s="13">
        <v>74325</v>
      </c>
      <c r="L61" s="13">
        <v>405</v>
      </c>
      <c r="M61" s="13">
        <v>338562</v>
      </c>
      <c r="N61" s="13">
        <v>0</v>
      </c>
      <c r="O61" s="13">
        <v>30593</v>
      </c>
      <c r="P61" s="13">
        <v>194206</v>
      </c>
      <c r="Q61" s="13">
        <v>4369</v>
      </c>
      <c r="R61" s="13">
        <v>255</v>
      </c>
      <c r="S61" s="13">
        <v>5625</v>
      </c>
      <c r="T61" s="13">
        <f t="shared" si="14"/>
        <v>0</v>
      </c>
      <c r="U61" s="13">
        <f t="shared" si="15"/>
        <v>0</v>
      </c>
      <c r="V61" s="13">
        <f t="shared" si="16"/>
        <v>1.706267217630854</v>
      </c>
      <c r="W61" s="13">
        <f t="shared" si="17"/>
        <v>9.2975206611570251E-3</v>
      </c>
      <c r="X61" s="13">
        <f t="shared" si="18"/>
        <v>7.7723140495867771</v>
      </c>
      <c r="Y61" s="13">
        <f t="shared" si="19"/>
        <v>0</v>
      </c>
      <c r="Z61" s="13">
        <f t="shared" si="20"/>
        <v>0.70231864095500462</v>
      </c>
      <c r="AA61" s="13">
        <f t="shared" si="21"/>
        <v>4.4583562901744722</v>
      </c>
      <c r="AB61" s="13">
        <f t="shared" si="22"/>
        <v>0.10029843893480257</v>
      </c>
      <c r="AC61" s="13">
        <f t="shared" si="23"/>
        <v>5.8539944903581269E-3</v>
      </c>
      <c r="AD61" s="13">
        <f t="shared" si="24"/>
        <v>0.12913223140495866</v>
      </c>
      <c r="AE61" s="13">
        <f t="shared" si="12"/>
        <v>1.1374533946514966</v>
      </c>
    </row>
    <row r="62" spans="1:31">
      <c r="A62" s="13">
        <v>29</v>
      </c>
      <c r="B62" s="13" t="s">
        <v>7</v>
      </c>
      <c r="C62" s="13">
        <v>220573</v>
      </c>
      <c r="D62" s="13">
        <v>113.817775</v>
      </c>
      <c r="E62" s="13">
        <v>738.53270499999996</v>
      </c>
      <c r="F62" s="13" t="s">
        <v>37</v>
      </c>
      <c r="G62" s="13">
        <v>0.18249499999999999</v>
      </c>
      <c r="H62" s="13">
        <v>0.108505</v>
      </c>
      <c r="I62" s="13">
        <v>0</v>
      </c>
      <c r="J62" s="13">
        <v>0</v>
      </c>
      <c r="K62" s="13">
        <v>3503</v>
      </c>
      <c r="L62" s="13">
        <v>426</v>
      </c>
      <c r="M62" s="13">
        <v>3948</v>
      </c>
      <c r="N62" s="13">
        <v>0</v>
      </c>
      <c r="O62" s="13">
        <v>0</v>
      </c>
      <c r="P62" s="13">
        <v>74</v>
      </c>
      <c r="Q62" s="13">
        <v>0</v>
      </c>
      <c r="R62" s="13">
        <v>0</v>
      </c>
      <c r="S62" s="13">
        <v>0</v>
      </c>
      <c r="T62" s="13">
        <f t="shared" si="14"/>
        <v>0</v>
      </c>
      <c r="U62" s="13">
        <f t="shared" si="15"/>
        <v>0</v>
      </c>
      <c r="V62" s="13">
        <f t="shared" si="16"/>
        <v>8.0417814508723595E-2</v>
      </c>
      <c r="W62" s="13">
        <f t="shared" si="17"/>
        <v>9.7796143250688701E-3</v>
      </c>
      <c r="X62" s="13">
        <f t="shared" si="18"/>
        <v>9.0633608815426994E-2</v>
      </c>
      <c r="Y62" s="13">
        <f t="shared" si="19"/>
        <v>0</v>
      </c>
      <c r="Z62" s="13">
        <f t="shared" si="20"/>
        <v>0</v>
      </c>
      <c r="AA62" s="13">
        <f t="shared" si="21"/>
        <v>1.6988062442607897E-3</v>
      </c>
      <c r="AB62" s="13">
        <f t="shared" si="22"/>
        <v>0</v>
      </c>
      <c r="AC62" s="13">
        <f t="shared" si="23"/>
        <v>0</v>
      </c>
      <c r="AD62" s="13">
        <f t="shared" si="24"/>
        <v>0</v>
      </c>
      <c r="AE62" s="13">
        <f t="shared" si="12"/>
        <v>1.1971828267477205</v>
      </c>
    </row>
    <row r="63" spans="1:31">
      <c r="A63" s="13">
        <v>30</v>
      </c>
      <c r="B63" s="13" t="s">
        <v>7</v>
      </c>
      <c r="C63" s="13">
        <v>223542</v>
      </c>
      <c r="D63" s="13">
        <v>1098.317108</v>
      </c>
      <c r="E63" s="13">
        <v>66092.224602999995</v>
      </c>
      <c r="F63" s="13" t="s">
        <v>38</v>
      </c>
      <c r="G63" s="13">
        <v>16.331744</v>
      </c>
      <c r="H63" s="13">
        <v>0.62620600000000004</v>
      </c>
      <c r="I63" s="13">
        <v>0</v>
      </c>
      <c r="J63" s="13">
        <v>0</v>
      </c>
      <c r="K63" s="13">
        <v>438203</v>
      </c>
      <c r="L63" s="13">
        <v>216</v>
      </c>
      <c r="M63" s="13">
        <v>22653</v>
      </c>
      <c r="N63" s="13">
        <v>0</v>
      </c>
      <c r="O63" s="13">
        <v>6143</v>
      </c>
      <c r="P63" s="13">
        <v>237782</v>
      </c>
      <c r="Q63" s="13">
        <v>0</v>
      </c>
      <c r="R63" s="13">
        <v>0</v>
      </c>
      <c r="S63" s="13">
        <v>6414</v>
      </c>
      <c r="T63" s="13">
        <f t="shared" si="14"/>
        <v>0</v>
      </c>
      <c r="U63" s="13">
        <f t="shared" si="15"/>
        <v>0</v>
      </c>
      <c r="V63" s="13">
        <f t="shared" si="16"/>
        <v>10.059756657483931</v>
      </c>
      <c r="W63" s="13">
        <f t="shared" si="17"/>
        <v>4.9586776859504135E-3</v>
      </c>
      <c r="X63" s="13">
        <f t="shared" si="18"/>
        <v>0.52004132231404954</v>
      </c>
      <c r="Y63" s="13">
        <f t="shared" si="19"/>
        <v>0</v>
      </c>
      <c r="Z63" s="13">
        <f t="shared" si="20"/>
        <v>0.1410238751147842</v>
      </c>
      <c r="AA63" s="13">
        <f t="shared" si="21"/>
        <v>5.4587235996326902</v>
      </c>
      <c r="AB63" s="13">
        <f t="shared" si="22"/>
        <v>0</v>
      </c>
      <c r="AC63" s="13">
        <f t="shared" si="23"/>
        <v>0</v>
      </c>
      <c r="AD63" s="13">
        <f t="shared" si="24"/>
        <v>0.14724517906336088</v>
      </c>
      <c r="AE63" s="13">
        <f t="shared" si="12"/>
        <v>1.2041466189908623</v>
      </c>
    </row>
    <row r="64" spans="1:31">
      <c r="A64" s="13">
        <v>31</v>
      </c>
      <c r="B64" s="13" t="s">
        <v>7</v>
      </c>
      <c r="C64" s="13">
        <v>228790</v>
      </c>
      <c r="D64" s="13">
        <v>303.17318299999999</v>
      </c>
      <c r="E64" s="13">
        <v>2470.0404050000002</v>
      </c>
      <c r="F64" s="13" t="s">
        <v>39</v>
      </c>
      <c r="G64" s="13">
        <v>0.61036000000000001</v>
      </c>
      <c r="H64" s="13">
        <v>0.255496</v>
      </c>
      <c r="I64" s="13">
        <v>0</v>
      </c>
      <c r="J64" s="13">
        <v>0</v>
      </c>
      <c r="K64" s="13">
        <v>14827</v>
      </c>
      <c r="L64" s="13">
        <v>0</v>
      </c>
      <c r="M64" s="13">
        <v>11625</v>
      </c>
      <c r="N64" s="13">
        <v>0</v>
      </c>
      <c r="O64" s="13">
        <v>0</v>
      </c>
      <c r="P64" s="13">
        <v>27</v>
      </c>
      <c r="Q64" s="13">
        <v>90</v>
      </c>
      <c r="R64" s="13">
        <v>22</v>
      </c>
      <c r="S64" s="13">
        <v>0</v>
      </c>
      <c r="T64" s="13">
        <f t="shared" si="14"/>
        <v>0</v>
      </c>
      <c r="U64" s="13">
        <f t="shared" si="15"/>
        <v>0</v>
      </c>
      <c r="V64" s="13">
        <f t="shared" si="16"/>
        <v>0.34038108356290175</v>
      </c>
      <c r="W64" s="13">
        <f t="shared" si="17"/>
        <v>0</v>
      </c>
      <c r="X64" s="13">
        <f t="shared" si="18"/>
        <v>0.26687327823691459</v>
      </c>
      <c r="Y64" s="13">
        <f t="shared" si="19"/>
        <v>0</v>
      </c>
      <c r="Z64" s="13">
        <f t="shared" si="20"/>
        <v>0</v>
      </c>
      <c r="AA64" s="13">
        <f t="shared" si="21"/>
        <v>6.1983471074380169E-4</v>
      </c>
      <c r="AB64" s="13">
        <f t="shared" si="22"/>
        <v>2.0661157024793389E-3</v>
      </c>
      <c r="AC64" s="13">
        <f t="shared" si="23"/>
        <v>5.0505050505050505E-4</v>
      </c>
      <c r="AD64" s="13">
        <f t="shared" si="24"/>
        <v>0</v>
      </c>
      <c r="AE64" s="13">
        <f t="shared" si="12"/>
        <v>0.95736823741935484</v>
      </c>
    </row>
    <row r="65" spans="1:31">
      <c r="A65" s="13">
        <v>32</v>
      </c>
      <c r="B65" s="13" t="s">
        <v>7</v>
      </c>
      <c r="C65" s="13">
        <v>228796</v>
      </c>
      <c r="D65" s="13">
        <v>919.48662999999999</v>
      </c>
      <c r="E65" s="13">
        <v>32327.216854999999</v>
      </c>
      <c r="F65" s="13" t="s">
        <v>40</v>
      </c>
      <c r="G65" s="13">
        <v>7.9882289999999996</v>
      </c>
      <c r="H65" s="13">
        <v>5.4686209999999997</v>
      </c>
      <c r="I65" s="13">
        <v>0</v>
      </c>
      <c r="J65" s="13">
        <v>0</v>
      </c>
      <c r="K65" s="13">
        <v>77179</v>
      </c>
      <c r="L65" s="13">
        <v>2426</v>
      </c>
      <c r="M65" s="13">
        <v>237105</v>
      </c>
      <c r="N65" s="13">
        <v>0</v>
      </c>
      <c r="O65" s="13">
        <v>10726</v>
      </c>
      <c r="P65" s="13">
        <v>18137</v>
      </c>
      <c r="Q65" s="13">
        <v>0</v>
      </c>
      <c r="R65" s="13">
        <v>0</v>
      </c>
      <c r="S65" s="13">
        <v>2395</v>
      </c>
      <c r="T65" s="13">
        <f t="shared" si="14"/>
        <v>0</v>
      </c>
      <c r="U65" s="13">
        <f t="shared" si="15"/>
        <v>0</v>
      </c>
      <c r="V65" s="13">
        <f t="shared" si="16"/>
        <v>1.7717860422405878</v>
      </c>
      <c r="W65" s="13">
        <f t="shared" si="17"/>
        <v>5.5693296602387511E-2</v>
      </c>
      <c r="X65" s="13">
        <f t="shared" si="18"/>
        <v>5.4431818181818183</v>
      </c>
      <c r="Y65" s="13">
        <f t="shared" si="19"/>
        <v>0</v>
      </c>
      <c r="Z65" s="13">
        <f t="shared" si="20"/>
        <v>0.24623507805325986</v>
      </c>
      <c r="AA65" s="13">
        <f t="shared" si="21"/>
        <v>0.4163682277318641</v>
      </c>
      <c r="AB65" s="13">
        <f t="shared" si="22"/>
        <v>0</v>
      </c>
      <c r="AC65" s="13">
        <f t="shared" si="23"/>
        <v>0</v>
      </c>
      <c r="AD65" s="13">
        <f t="shared" si="24"/>
        <v>5.4981634527089075E-2</v>
      </c>
      <c r="AE65" s="13">
        <f t="shared" si="12"/>
        <v>1.0046735866388308</v>
      </c>
    </row>
    <row r="66" spans="1:31">
      <c r="A66" s="13">
        <v>33</v>
      </c>
      <c r="B66" s="13" t="s">
        <v>7</v>
      </c>
      <c r="C66" s="13">
        <v>236798</v>
      </c>
      <c r="D66" s="13">
        <v>565.28749100000005</v>
      </c>
      <c r="E66" s="13">
        <v>16981.367909000001</v>
      </c>
      <c r="F66" s="13" t="s">
        <v>41</v>
      </c>
      <c r="G66" s="13">
        <v>4.1961870000000001</v>
      </c>
      <c r="H66" s="13">
        <v>0.593306</v>
      </c>
      <c r="I66" s="13">
        <v>0</v>
      </c>
      <c r="J66" s="13">
        <v>0</v>
      </c>
      <c r="K66" s="13">
        <v>87793</v>
      </c>
      <c r="L66" s="13">
        <v>0</v>
      </c>
      <c r="M66" s="13">
        <v>38313</v>
      </c>
      <c r="N66" s="13">
        <v>0</v>
      </c>
      <c r="O66" s="13">
        <v>2671</v>
      </c>
      <c r="P66" s="13">
        <v>50073</v>
      </c>
      <c r="Q66" s="13">
        <v>0</v>
      </c>
      <c r="R66" s="13">
        <v>0</v>
      </c>
      <c r="S66" s="13">
        <v>3939</v>
      </c>
      <c r="T66" s="13">
        <f t="shared" si="14"/>
        <v>0</v>
      </c>
      <c r="U66" s="13">
        <f t="shared" si="15"/>
        <v>0</v>
      </c>
      <c r="V66" s="13">
        <f t="shared" si="16"/>
        <v>2.0154499540863178</v>
      </c>
      <c r="W66" s="13">
        <f t="shared" si="17"/>
        <v>0</v>
      </c>
      <c r="X66" s="13">
        <f t="shared" si="18"/>
        <v>0.87954545454545452</v>
      </c>
      <c r="Y66" s="13">
        <f t="shared" si="19"/>
        <v>0</v>
      </c>
      <c r="Z66" s="13">
        <f t="shared" si="20"/>
        <v>6.1317722681359044E-2</v>
      </c>
      <c r="AA66" s="13">
        <f t="shared" si="21"/>
        <v>1.1495179063360881</v>
      </c>
      <c r="AB66" s="13">
        <f t="shared" si="22"/>
        <v>0</v>
      </c>
      <c r="AC66" s="13">
        <f t="shared" si="23"/>
        <v>0</v>
      </c>
      <c r="AD66" s="13">
        <f t="shared" si="24"/>
        <v>9.0426997245179067E-2</v>
      </c>
      <c r="AE66" s="13">
        <f t="shared" si="12"/>
        <v>0.67455979328165372</v>
      </c>
    </row>
    <row r="67" spans="1:31">
      <c r="A67" s="13">
        <v>34</v>
      </c>
      <c r="B67" s="13" t="s">
        <v>7</v>
      </c>
      <c r="C67" s="13">
        <v>238597</v>
      </c>
      <c r="D67" s="13">
        <v>1087.978865</v>
      </c>
      <c r="E67" s="13">
        <v>72776.990317999996</v>
      </c>
      <c r="F67" s="13" t="s">
        <v>42</v>
      </c>
      <c r="G67" s="13">
        <v>17.983585999999999</v>
      </c>
      <c r="H67" s="13">
        <v>1.2976620000000001</v>
      </c>
      <c r="I67" s="13">
        <v>0</v>
      </c>
      <c r="J67" s="13">
        <v>0</v>
      </c>
      <c r="K67" s="13">
        <v>42261</v>
      </c>
      <c r="L67" s="13">
        <v>1939</v>
      </c>
      <c r="M67" s="13">
        <v>99429</v>
      </c>
      <c r="N67" s="13">
        <v>0</v>
      </c>
      <c r="O67" s="13">
        <v>77226</v>
      </c>
      <c r="P67" s="13">
        <v>561275</v>
      </c>
      <c r="Q67" s="13">
        <v>0</v>
      </c>
      <c r="R67" s="13">
        <v>0</v>
      </c>
      <c r="S67" s="13">
        <v>1251</v>
      </c>
      <c r="T67" s="13">
        <f t="shared" si="14"/>
        <v>0</v>
      </c>
      <c r="U67" s="13">
        <f t="shared" si="15"/>
        <v>0</v>
      </c>
      <c r="V67" s="13">
        <f t="shared" si="16"/>
        <v>0.97017906336088156</v>
      </c>
      <c r="W67" s="13">
        <f t="shared" si="17"/>
        <v>4.4513314967860422E-2</v>
      </c>
      <c r="X67" s="13">
        <f t="shared" si="18"/>
        <v>2.2825757575757577</v>
      </c>
      <c r="Y67" s="13">
        <f t="shared" si="19"/>
        <v>0</v>
      </c>
      <c r="Z67" s="13">
        <f t="shared" si="20"/>
        <v>1.7728650137741047</v>
      </c>
      <c r="AA67" s="13">
        <f t="shared" si="21"/>
        <v>12.88510101010101</v>
      </c>
      <c r="AB67" s="13">
        <f t="shared" si="22"/>
        <v>0</v>
      </c>
      <c r="AC67" s="13">
        <f t="shared" si="23"/>
        <v>0</v>
      </c>
      <c r="AD67" s="13">
        <f t="shared" si="24"/>
        <v>2.871900826446281E-2</v>
      </c>
      <c r="AE67" s="13">
        <f t="shared" ref="AE67:AE77" si="25">H67/X67</f>
        <v>0.56850774643212743</v>
      </c>
    </row>
    <row r="68" spans="1:31">
      <c r="A68" s="13">
        <v>35</v>
      </c>
      <c r="B68" s="13" t="s">
        <v>7</v>
      </c>
      <c r="C68" s="13">
        <v>245115</v>
      </c>
      <c r="D68" s="13">
        <v>899.01957500000003</v>
      </c>
      <c r="E68" s="13">
        <v>29888.007569000001</v>
      </c>
      <c r="F68" s="13" t="s">
        <v>43</v>
      </c>
      <c r="G68" s="13">
        <v>7.3854879999999996</v>
      </c>
      <c r="H68" s="13">
        <v>0.67503899999999994</v>
      </c>
      <c r="I68" s="13">
        <v>0</v>
      </c>
      <c r="J68" s="13">
        <v>0</v>
      </c>
      <c r="K68" s="13">
        <v>119270</v>
      </c>
      <c r="L68" s="13">
        <v>0</v>
      </c>
      <c r="M68" s="13">
        <v>39402</v>
      </c>
      <c r="N68" s="13">
        <v>0</v>
      </c>
      <c r="O68" s="13">
        <v>59303</v>
      </c>
      <c r="P68" s="13">
        <v>74824</v>
      </c>
      <c r="Q68" s="13">
        <v>0</v>
      </c>
      <c r="R68" s="13">
        <v>0</v>
      </c>
      <c r="S68" s="13">
        <v>28923</v>
      </c>
      <c r="T68" s="13">
        <f t="shared" si="14"/>
        <v>0</v>
      </c>
      <c r="U68" s="13">
        <f t="shared" si="15"/>
        <v>0</v>
      </c>
      <c r="V68" s="13">
        <f t="shared" si="16"/>
        <v>2.7380624426078972</v>
      </c>
      <c r="W68" s="13">
        <f t="shared" si="17"/>
        <v>0</v>
      </c>
      <c r="X68" s="13">
        <f t="shared" si="18"/>
        <v>0.90454545454545454</v>
      </c>
      <c r="Y68" s="13">
        <f t="shared" si="19"/>
        <v>0</v>
      </c>
      <c r="Z68" s="13">
        <f t="shared" si="20"/>
        <v>1.3614095500459136</v>
      </c>
      <c r="AA68" s="13">
        <f t="shared" si="21"/>
        <v>1.7177226813590449</v>
      </c>
      <c r="AB68" s="13">
        <f t="shared" si="22"/>
        <v>0</v>
      </c>
      <c r="AC68" s="13">
        <f t="shared" si="23"/>
        <v>0</v>
      </c>
      <c r="AD68" s="13">
        <f t="shared" si="24"/>
        <v>0.66398071625344357</v>
      </c>
      <c r="AE68" s="13">
        <f t="shared" si="25"/>
        <v>0.74627427135678381</v>
      </c>
    </row>
    <row r="69" spans="1:31">
      <c r="A69" s="13">
        <v>36</v>
      </c>
      <c r="B69" s="13" t="s">
        <v>7</v>
      </c>
      <c r="C69" s="13">
        <v>245116</v>
      </c>
      <c r="D69" s="13">
        <v>699.51833499999998</v>
      </c>
      <c r="E69" s="13">
        <v>25792.608058000002</v>
      </c>
      <c r="F69" s="13" t="s">
        <v>44</v>
      </c>
      <c r="G69" s="13">
        <v>6.3734919999999997</v>
      </c>
      <c r="H69" s="13">
        <v>0.93910700000000003</v>
      </c>
      <c r="I69" s="13">
        <v>0</v>
      </c>
      <c r="J69" s="13">
        <v>0</v>
      </c>
      <c r="K69" s="13">
        <v>92220</v>
      </c>
      <c r="L69" s="13">
        <v>0</v>
      </c>
      <c r="M69" s="13">
        <v>46404</v>
      </c>
      <c r="N69" s="13">
        <v>0</v>
      </c>
      <c r="O69" s="13">
        <v>58034</v>
      </c>
      <c r="P69" s="13">
        <v>71320</v>
      </c>
      <c r="Q69" s="13">
        <v>0</v>
      </c>
      <c r="R69" s="13">
        <v>0</v>
      </c>
      <c r="S69" s="13">
        <v>9618</v>
      </c>
      <c r="T69" s="13">
        <f t="shared" si="14"/>
        <v>0</v>
      </c>
      <c r="U69" s="13">
        <f t="shared" si="15"/>
        <v>0</v>
      </c>
      <c r="V69" s="13">
        <f t="shared" si="16"/>
        <v>2.1170798898071626</v>
      </c>
      <c r="W69" s="13">
        <f t="shared" si="17"/>
        <v>0</v>
      </c>
      <c r="X69" s="13">
        <f t="shared" si="18"/>
        <v>1.0652892561983471</v>
      </c>
      <c r="Y69" s="13">
        <f t="shared" si="19"/>
        <v>0</v>
      </c>
      <c r="Z69" s="13">
        <f t="shared" si="20"/>
        <v>1.3322773186409551</v>
      </c>
      <c r="AA69" s="13">
        <f t="shared" si="21"/>
        <v>1.6372819100091827</v>
      </c>
      <c r="AB69" s="13">
        <f t="shared" si="22"/>
        <v>0</v>
      </c>
      <c r="AC69" s="13">
        <f t="shared" si="23"/>
        <v>0</v>
      </c>
      <c r="AD69" s="13">
        <f t="shared" si="24"/>
        <v>0.22079889807162534</v>
      </c>
      <c r="AE69" s="13">
        <f t="shared" si="25"/>
        <v>0.88155117920868886</v>
      </c>
    </row>
    <row r="70" spans="1:31">
      <c r="A70" s="13">
        <v>37</v>
      </c>
      <c r="B70" s="13" t="s">
        <v>7</v>
      </c>
      <c r="C70" s="13">
        <v>245117</v>
      </c>
      <c r="D70" s="13">
        <v>641.81160599999998</v>
      </c>
      <c r="E70" s="13">
        <v>21367.325680000002</v>
      </c>
      <c r="F70" s="13" t="s">
        <v>45</v>
      </c>
      <c r="G70" s="13">
        <v>5.2799810000000003</v>
      </c>
      <c r="H70" s="13">
        <v>1.120808</v>
      </c>
      <c r="I70" s="13">
        <v>0</v>
      </c>
      <c r="J70" s="13">
        <v>0</v>
      </c>
      <c r="K70" s="13">
        <v>67440</v>
      </c>
      <c r="L70" s="13">
        <v>0</v>
      </c>
      <c r="M70" s="13">
        <v>49913</v>
      </c>
      <c r="N70" s="13">
        <v>0</v>
      </c>
      <c r="O70" s="13">
        <v>56535</v>
      </c>
      <c r="P70" s="13">
        <v>48453</v>
      </c>
      <c r="Q70" s="13">
        <v>0</v>
      </c>
      <c r="R70" s="13">
        <v>0</v>
      </c>
      <c r="S70" s="13">
        <v>7680</v>
      </c>
      <c r="T70" s="13">
        <f t="shared" si="14"/>
        <v>0</v>
      </c>
      <c r="U70" s="13">
        <f t="shared" si="15"/>
        <v>0</v>
      </c>
      <c r="V70" s="13">
        <f t="shared" si="16"/>
        <v>1.5482093663911847</v>
      </c>
      <c r="W70" s="13">
        <f t="shared" si="17"/>
        <v>0</v>
      </c>
      <c r="X70" s="13">
        <f t="shared" si="18"/>
        <v>1.1458448117539026</v>
      </c>
      <c r="Y70" s="13">
        <f t="shared" si="19"/>
        <v>0</v>
      </c>
      <c r="Z70" s="13">
        <f t="shared" si="20"/>
        <v>1.2978650137741048</v>
      </c>
      <c r="AA70" s="13">
        <f t="shared" si="21"/>
        <v>1.11232782369146</v>
      </c>
      <c r="AB70" s="13">
        <f t="shared" si="22"/>
        <v>0</v>
      </c>
      <c r="AC70" s="13">
        <f t="shared" si="23"/>
        <v>0</v>
      </c>
      <c r="AD70" s="13">
        <f t="shared" si="24"/>
        <v>0.17630853994490359</v>
      </c>
      <c r="AE70" s="13">
        <f t="shared" si="25"/>
        <v>0.97814991044417288</v>
      </c>
    </row>
    <row r="71" spans="1:31">
      <c r="A71" s="13">
        <v>38</v>
      </c>
      <c r="B71" s="13" t="s">
        <v>7</v>
      </c>
      <c r="C71" s="13">
        <v>245118</v>
      </c>
      <c r="D71" s="13">
        <v>762.85206200000005</v>
      </c>
      <c r="E71" s="13">
        <v>27546.013715000001</v>
      </c>
      <c r="F71" s="13" t="s">
        <v>46</v>
      </c>
      <c r="G71" s="13">
        <v>6.8067679999999999</v>
      </c>
      <c r="H71" s="13">
        <v>2.2241200000000001</v>
      </c>
      <c r="I71" s="13">
        <v>0</v>
      </c>
      <c r="J71" s="13">
        <v>0</v>
      </c>
      <c r="K71" s="13">
        <v>55691</v>
      </c>
      <c r="L71" s="13">
        <v>0</v>
      </c>
      <c r="M71" s="13">
        <v>103207</v>
      </c>
      <c r="N71" s="13">
        <v>0</v>
      </c>
      <c r="O71" s="13">
        <v>54720</v>
      </c>
      <c r="P71" s="13">
        <v>71068</v>
      </c>
      <c r="Q71" s="13">
        <v>0</v>
      </c>
      <c r="R71" s="13">
        <v>0</v>
      </c>
      <c r="S71" s="13">
        <v>11822</v>
      </c>
      <c r="T71" s="13">
        <f t="shared" si="14"/>
        <v>0</v>
      </c>
      <c r="U71" s="13">
        <f t="shared" si="15"/>
        <v>0</v>
      </c>
      <c r="V71" s="13">
        <f t="shared" si="16"/>
        <v>1.2784894398530762</v>
      </c>
      <c r="W71" s="13">
        <f t="shared" si="17"/>
        <v>0</v>
      </c>
      <c r="X71" s="13">
        <f t="shared" si="18"/>
        <v>2.3693067033976125</v>
      </c>
      <c r="Y71" s="13">
        <f t="shared" si="19"/>
        <v>0</v>
      </c>
      <c r="Z71" s="13">
        <f t="shared" si="20"/>
        <v>1.2561983471074381</v>
      </c>
      <c r="AA71" s="13">
        <f t="shared" si="21"/>
        <v>1.6314967860422407</v>
      </c>
      <c r="AB71" s="13">
        <f t="shared" si="22"/>
        <v>0</v>
      </c>
      <c r="AC71" s="13">
        <f t="shared" si="23"/>
        <v>0</v>
      </c>
      <c r="AD71" s="13">
        <f t="shared" si="24"/>
        <v>0.27139577594123049</v>
      </c>
      <c r="AE71" s="13">
        <f t="shared" si="25"/>
        <v>0.93872186188921303</v>
      </c>
    </row>
    <row r="72" spans="1:31">
      <c r="A72" s="13">
        <v>39</v>
      </c>
      <c r="B72" s="13" t="s">
        <v>7</v>
      </c>
      <c r="C72" s="13">
        <v>245120</v>
      </c>
      <c r="D72" s="13">
        <v>740.06721700000003</v>
      </c>
      <c r="E72" s="13">
        <v>34230.058292000002</v>
      </c>
      <c r="F72" s="13" t="s">
        <v>47</v>
      </c>
      <c r="G72" s="13">
        <v>8.4584320000000002</v>
      </c>
      <c r="H72" s="13">
        <v>2.5585339999999999</v>
      </c>
      <c r="I72" s="13">
        <v>0</v>
      </c>
      <c r="J72" s="13">
        <v>0</v>
      </c>
      <c r="K72" s="13">
        <v>49850</v>
      </c>
      <c r="L72" s="13">
        <v>0</v>
      </c>
      <c r="M72" s="13">
        <v>118808</v>
      </c>
      <c r="N72" s="13">
        <v>0</v>
      </c>
      <c r="O72" s="13">
        <v>75368</v>
      </c>
      <c r="P72" s="13">
        <v>114769</v>
      </c>
      <c r="Q72" s="13">
        <v>0</v>
      </c>
      <c r="R72" s="13">
        <v>0</v>
      </c>
      <c r="S72" s="13">
        <v>9656</v>
      </c>
      <c r="T72" s="13">
        <f t="shared" si="14"/>
        <v>0</v>
      </c>
      <c r="U72" s="13">
        <f t="shared" si="15"/>
        <v>0</v>
      </c>
      <c r="V72" s="13">
        <f t="shared" si="16"/>
        <v>1.1443985307621671</v>
      </c>
      <c r="W72" s="13">
        <f t="shared" si="17"/>
        <v>0</v>
      </c>
      <c r="X72" s="13">
        <f t="shared" si="18"/>
        <v>2.7274563820018365</v>
      </c>
      <c r="Y72" s="13">
        <f t="shared" si="19"/>
        <v>0</v>
      </c>
      <c r="Z72" s="13">
        <f t="shared" si="20"/>
        <v>1.7302112029384757</v>
      </c>
      <c r="AA72" s="13">
        <f t="shared" si="21"/>
        <v>2.6347337006427916</v>
      </c>
      <c r="AB72" s="13">
        <f t="shared" si="22"/>
        <v>0</v>
      </c>
      <c r="AC72" s="13">
        <f t="shared" si="23"/>
        <v>0</v>
      </c>
      <c r="AD72" s="13">
        <f t="shared" si="24"/>
        <v>0.2216712580348944</v>
      </c>
      <c r="AE72" s="13">
        <f t="shared" si="25"/>
        <v>0.93806596390815433</v>
      </c>
    </row>
    <row r="73" spans="1:31">
      <c r="A73" s="13">
        <v>40</v>
      </c>
      <c r="B73" s="13" t="s">
        <v>7</v>
      </c>
      <c r="C73" s="13">
        <v>246002</v>
      </c>
      <c r="D73" s="13">
        <v>641.34328400000004</v>
      </c>
      <c r="E73" s="13">
        <v>24579.114591000001</v>
      </c>
      <c r="F73" s="13" t="s">
        <v>48</v>
      </c>
      <c r="G73" s="13">
        <v>6.0736309999999998</v>
      </c>
      <c r="H73" s="13">
        <v>0.79578599999999999</v>
      </c>
      <c r="I73" s="13">
        <v>0</v>
      </c>
      <c r="J73" s="13">
        <v>0</v>
      </c>
      <c r="K73" s="13">
        <v>47732</v>
      </c>
      <c r="L73" s="13">
        <v>0</v>
      </c>
      <c r="M73" s="13">
        <v>38213</v>
      </c>
      <c r="N73" s="13">
        <v>0</v>
      </c>
      <c r="O73" s="13">
        <v>68388</v>
      </c>
      <c r="P73" s="13">
        <v>84585</v>
      </c>
      <c r="Q73" s="13">
        <v>3578</v>
      </c>
      <c r="R73" s="13">
        <v>1081</v>
      </c>
      <c r="S73" s="13">
        <v>20986</v>
      </c>
      <c r="T73" s="13">
        <f t="shared" si="14"/>
        <v>0</v>
      </c>
      <c r="U73" s="13">
        <f t="shared" si="15"/>
        <v>0</v>
      </c>
      <c r="V73" s="13">
        <f t="shared" si="16"/>
        <v>1.0957759412304866</v>
      </c>
      <c r="W73" s="13">
        <f t="shared" si="17"/>
        <v>0</v>
      </c>
      <c r="X73" s="13">
        <f t="shared" si="18"/>
        <v>0.87724977043158858</v>
      </c>
      <c r="Y73" s="13">
        <f t="shared" si="19"/>
        <v>0</v>
      </c>
      <c r="Z73" s="13">
        <f t="shared" si="20"/>
        <v>1.5699724517906337</v>
      </c>
      <c r="AA73" s="13">
        <f t="shared" si="21"/>
        <v>1.9418044077134986</v>
      </c>
      <c r="AB73" s="13">
        <f t="shared" si="22"/>
        <v>8.2139577594123048E-2</v>
      </c>
      <c r="AC73" s="13">
        <f t="shared" si="23"/>
        <v>2.4816345270890727E-2</v>
      </c>
      <c r="AD73" s="13">
        <f t="shared" si="24"/>
        <v>0.48177226813590451</v>
      </c>
      <c r="AE73" s="13">
        <f t="shared" si="25"/>
        <v>0.90713731347970583</v>
      </c>
    </row>
    <row r="74" spans="1:31">
      <c r="A74" s="13">
        <v>41</v>
      </c>
      <c r="B74" s="13" t="s">
        <v>7</v>
      </c>
      <c r="C74" s="13">
        <v>249337</v>
      </c>
      <c r="D74" s="13">
        <v>760.66004199999998</v>
      </c>
      <c r="E74" s="13">
        <v>25879.691522000001</v>
      </c>
      <c r="F74" s="13" t="s">
        <v>49</v>
      </c>
      <c r="G74" s="13">
        <v>6.3950110000000002</v>
      </c>
      <c r="H74" s="13">
        <v>0.48867699999999997</v>
      </c>
      <c r="I74" s="13">
        <v>0</v>
      </c>
      <c r="J74" s="13">
        <v>0</v>
      </c>
      <c r="K74" s="13">
        <v>51862</v>
      </c>
      <c r="L74" s="13">
        <v>55</v>
      </c>
      <c r="M74" s="13">
        <v>30601</v>
      </c>
      <c r="N74" s="13">
        <v>0</v>
      </c>
      <c r="O74" s="13">
        <v>36930</v>
      </c>
      <c r="P74" s="13">
        <v>141153</v>
      </c>
      <c r="Q74" s="13">
        <v>0</v>
      </c>
      <c r="R74" s="13">
        <v>0</v>
      </c>
      <c r="S74" s="13">
        <v>17954</v>
      </c>
      <c r="T74" s="13">
        <f t="shared" si="14"/>
        <v>0</v>
      </c>
      <c r="U74" s="13">
        <f t="shared" si="15"/>
        <v>0</v>
      </c>
      <c r="V74" s="13">
        <f t="shared" si="16"/>
        <v>1.1905876951331498</v>
      </c>
      <c r="W74" s="13">
        <f t="shared" si="17"/>
        <v>1.2626262626262627E-3</v>
      </c>
      <c r="X74" s="13">
        <f t="shared" si="18"/>
        <v>0.70250229568411382</v>
      </c>
      <c r="Y74" s="13">
        <f t="shared" si="19"/>
        <v>0</v>
      </c>
      <c r="Z74" s="13">
        <f t="shared" si="20"/>
        <v>0.84779614325068875</v>
      </c>
      <c r="AA74" s="13">
        <f t="shared" si="21"/>
        <v>3.2404269972451791</v>
      </c>
      <c r="AB74" s="13">
        <f t="shared" si="22"/>
        <v>0</v>
      </c>
      <c r="AC74" s="13">
        <f t="shared" si="23"/>
        <v>0</v>
      </c>
      <c r="AD74" s="13">
        <f t="shared" si="24"/>
        <v>0.41216712580348946</v>
      </c>
      <c r="AE74" s="13">
        <f t="shared" si="25"/>
        <v>0.69562334956373972</v>
      </c>
    </row>
    <row r="75" spans="1:31">
      <c r="A75" s="13">
        <v>42</v>
      </c>
      <c r="B75" s="13" t="s">
        <v>7</v>
      </c>
      <c r="C75" s="13">
        <v>250871</v>
      </c>
      <c r="D75" s="13">
        <v>478.83184199999999</v>
      </c>
      <c r="E75" s="13">
        <v>10309.947883999999</v>
      </c>
      <c r="F75" s="13" t="s">
        <v>50</v>
      </c>
      <c r="G75" s="13">
        <v>2.547644</v>
      </c>
      <c r="H75" s="13">
        <v>1.0674220000000001</v>
      </c>
      <c r="I75" s="13">
        <v>0</v>
      </c>
      <c r="J75" s="13">
        <v>0</v>
      </c>
      <c r="K75" s="13">
        <v>27841</v>
      </c>
      <c r="L75" s="13">
        <v>0</v>
      </c>
      <c r="M75" s="13">
        <v>61063</v>
      </c>
      <c r="N75" s="13">
        <v>0</v>
      </c>
      <c r="O75" s="13">
        <v>3190</v>
      </c>
      <c r="P75" s="13">
        <v>9273</v>
      </c>
      <c r="Q75" s="13">
        <v>7780</v>
      </c>
      <c r="R75" s="13">
        <v>0</v>
      </c>
      <c r="S75" s="13">
        <v>1827</v>
      </c>
      <c r="T75" s="13">
        <f t="shared" si="14"/>
        <v>0</v>
      </c>
      <c r="U75" s="13">
        <f t="shared" si="15"/>
        <v>0</v>
      </c>
      <c r="V75" s="13">
        <f t="shared" si="16"/>
        <v>0.63914141414141412</v>
      </c>
      <c r="W75" s="13">
        <f t="shared" si="17"/>
        <v>0</v>
      </c>
      <c r="X75" s="13">
        <f t="shared" si="18"/>
        <v>1.401813590449954</v>
      </c>
      <c r="Y75" s="13">
        <f t="shared" si="19"/>
        <v>0</v>
      </c>
      <c r="Z75" s="13">
        <f t="shared" si="20"/>
        <v>7.3232323232323232E-2</v>
      </c>
      <c r="AA75" s="13">
        <f t="shared" si="21"/>
        <v>0.21287878787878789</v>
      </c>
      <c r="AB75" s="13">
        <f t="shared" si="22"/>
        <v>0.17860422405876952</v>
      </c>
      <c r="AC75" s="13">
        <f t="shared" si="23"/>
        <v>0</v>
      </c>
      <c r="AD75" s="13">
        <f t="shared" si="24"/>
        <v>4.1942148760330582E-2</v>
      </c>
      <c r="AE75" s="13">
        <f t="shared" si="25"/>
        <v>0.76145787661922948</v>
      </c>
    </row>
    <row r="76" spans="1:31">
      <c r="A76" s="13">
        <v>43</v>
      </c>
      <c r="B76" s="13" t="s">
        <v>7</v>
      </c>
      <c r="C76" s="13">
        <v>251867</v>
      </c>
      <c r="D76" s="13">
        <v>914.09151299999996</v>
      </c>
      <c r="E76" s="13">
        <v>37996.685319999997</v>
      </c>
      <c r="F76" s="13" t="s">
        <v>51</v>
      </c>
      <c r="G76" s="13">
        <v>9.3891849999999994</v>
      </c>
      <c r="H76" s="13">
        <v>2.3862130000000001</v>
      </c>
      <c r="I76" s="13">
        <v>0</v>
      </c>
      <c r="J76" s="13">
        <v>0</v>
      </c>
      <c r="K76" s="13">
        <v>94166</v>
      </c>
      <c r="L76" s="13">
        <v>0</v>
      </c>
      <c r="M76" s="13">
        <v>143103</v>
      </c>
      <c r="N76" s="13">
        <v>0</v>
      </c>
      <c r="O76" s="13">
        <v>38968</v>
      </c>
      <c r="P76" s="13">
        <v>122238</v>
      </c>
      <c r="Q76" s="13">
        <v>1226</v>
      </c>
      <c r="R76" s="13">
        <v>291</v>
      </c>
      <c r="S76" s="13">
        <v>8999</v>
      </c>
      <c r="T76" s="13">
        <f t="shared" si="14"/>
        <v>0</v>
      </c>
      <c r="U76" s="13">
        <f t="shared" si="15"/>
        <v>0</v>
      </c>
      <c r="V76" s="13">
        <f t="shared" si="16"/>
        <v>2.1617539026629937</v>
      </c>
      <c r="W76" s="13">
        <f t="shared" si="17"/>
        <v>0</v>
      </c>
      <c r="X76" s="13">
        <f t="shared" si="18"/>
        <v>3.2851928374655648</v>
      </c>
      <c r="Y76" s="13">
        <f t="shared" si="19"/>
        <v>0</v>
      </c>
      <c r="Z76" s="13">
        <f t="shared" si="20"/>
        <v>0.89458218549127644</v>
      </c>
      <c r="AA76" s="13">
        <f t="shared" si="21"/>
        <v>2.8061983471074381</v>
      </c>
      <c r="AB76" s="13">
        <f t="shared" si="22"/>
        <v>2.8145087235996326E-2</v>
      </c>
      <c r="AC76" s="13">
        <f t="shared" si="23"/>
        <v>6.6804407713498626E-3</v>
      </c>
      <c r="AD76" s="13">
        <f t="shared" si="24"/>
        <v>0.20658861340679521</v>
      </c>
      <c r="AE76" s="13">
        <f t="shared" si="25"/>
        <v>0.72635401270413624</v>
      </c>
    </row>
    <row r="77" spans="1:31">
      <c r="A77" s="13">
        <v>44</v>
      </c>
      <c r="B77" s="13" t="s">
        <v>7</v>
      </c>
      <c r="C77" s="13">
        <v>253046</v>
      </c>
      <c r="D77" s="13">
        <v>1063.5580259999999</v>
      </c>
      <c r="E77" s="13">
        <v>52437.999367999997</v>
      </c>
      <c r="F77" s="13" t="s">
        <v>52</v>
      </c>
      <c r="G77" s="13">
        <v>12.957712000000001</v>
      </c>
      <c r="H77" s="13">
        <v>0.93279400000000001</v>
      </c>
      <c r="I77" s="13">
        <v>0</v>
      </c>
      <c r="J77" s="13">
        <v>3132</v>
      </c>
      <c r="K77" s="13">
        <v>382224</v>
      </c>
      <c r="L77" s="13">
        <v>388</v>
      </c>
      <c r="M77" s="13">
        <v>21806</v>
      </c>
      <c r="N77" s="13">
        <v>0</v>
      </c>
      <c r="O77" s="13">
        <v>129048</v>
      </c>
      <c r="P77" s="13">
        <v>19784</v>
      </c>
      <c r="Q77" s="13">
        <v>1757</v>
      </c>
      <c r="R77" s="13">
        <v>5833</v>
      </c>
      <c r="S77" s="13">
        <v>467</v>
      </c>
      <c r="T77" s="13">
        <f t="shared" si="14"/>
        <v>0</v>
      </c>
      <c r="U77" s="13">
        <f t="shared" si="15"/>
        <v>7.1900826446280985E-2</v>
      </c>
      <c r="V77" s="13">
        <f t="shared" si="16"/>
        <v>8.7746556473829198</v>
      </c>
      <c r="W77" s="13">
        <f t="shared" si="17"/>
        <v>8.9072543617998157E-3</v>
      </c>
      <c r="X77" s="13">
        <f t="shared" si="18"/>
        <v>0.50059687786960516</v>
      </c>
      <c r="Y77" s="13">
        <f t="shared" si="19"/>
        <v>0</v>
      </c>
      <c r="Z77" s="13">
        <f t="shared" si="20"/>
        <v>2.9625344352617078</v>
      </c>
      <c r="AA77" s="13">
        <f t="shared" si="21"/>
        <v>0.45417814508723597</v>
      </c>
      <c r="AB77" s="13">
        <f t="shared" si="22"/>
        <v>4.0335169880624425E-2</v>
      </c>
      <c r="AC77" s="13">
        <f t="shared" si="23"/>
        <v>0.13390725436179982</v>
      </c>
      <c r="AD77" s="13">
        <f t="shared" si="24"/>
        <v>1.0720844811753902E-2</v>
      </c>
      <c r="AE77" s="13">
        <f t="shared" si="25"/>
        <v>1.8633635990094468</v>
      </c>
    </row>
    <row r="78" spans="1:31">
      <c r="F78" s="13" t="s">
        <v>267</v>
      </c>
      <c r="G78" s="13">
        <f>SUM(G2:G77)</f>
        <v>1932.5169309999997</v>
      </c>
      <c r="H78" s="13">
        <f>SUM(H2:H77)</f>
        <v>420.93662100000006</v>
      </c>
      <c r="T78" s="13">
        <f>SUM(T2:T77)</f>
        <v>245.94672295954695</v>
      </c>
      <c r="U78" s="13">
        <f t="shared" ref="U78:AD78" si="26">SUM(U2:U77)</f>
        <v>2.40257116620753</v>
      </c>
      <c r="V78" s="13">
        <f t="shared" si="26"/>
        <v>764.00227768583329</v>
      </c>
      <c r="W78" s="13">
        <f t="shared" si="26"/>
        <v>14.810170436188827</v>
      </c>
      <c r="X78" s="13">
        <f t="shared" si="26"/>
        <v>603.27738205814364</v>
      </c>
      <c r="Y78" s="13">
        <f t="shared" si="26"/>
        <v>1.6338978453188806</v>
      </c>
      <c r="Z78" s="13">
        <f t="shared" si="26"/>
        <v>75.463090045826533</v>
      </c>
      <c r="AA78" s="13">
        <f t="shared" si="26"/>
        <v>184.08703497855021</v>
      </c>
      <c r="AB78" s="13">
        <f t="shared" si="26"/>
        <v>24.467342203654574</v>
      </c>
      <c r="AC78" s="13">
        <f t="shared" si="26"/>
        <v>2.4779955661214887</v>
      </c>
      <c r="AD78" s="13">
        <f t="shared" si="26"/>
        <v>13.976440054948709</v>
      </c>
      <c r="AE78" s="13">
        <f>AVERAGE(AE2:AE77)</f>
        <v>0.7595230725670945</v>
      </c>
    </row>
    <row r="79" spans="1:31">
      <c r="H79" s="13">
        <f>H78/X78</f>
        <v>0.69774971434190181</v>
      </c>
      <c r="AD79" s="13">
        <f>SUM(T78:AD78)</f>
        <v>1932.5449250003408</v>
      </c>
    </row>
  </sheetData>
  <sortState ref="A2:G77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7"/>
  <sheetViews>
    <sheetView workbookViewId="0">
      <selection sqref="A1:J77"/>
    </sheetView>
  </sheetViews>
  <sheetFormatPr defaultRowHeight="15"/>
  <cols>
    <col min="1" max="1" width="16.28515625" style="9" bestFit="1" customWidth="1"/>
    <col min="2" max="2" width="13.140625" style="9" bestFit="1" customWidth="1"/>
    <col min="3" max="3" width="10" style="9" bestFit="1" customWidth="1"/>
    <col min="4" max="4" width="3.28515625" style="9" bestFit="1" customWidth="1"/>
    <col min="5" max="5" width="24.42578125" style="9" bestFit="1" customWidth="1"/>
    <col min="6" max="6" width="8.42578125" style="9" bestFit="1" customWidth="1"/>
    <col min="7" max="7" width="9.7109375" style="9" bestFit="1" customWidth="1"/>
    <col min="8" max="8" width="10" style="9" bestFit="1" customWidth="1"/>
    <col min="9" max="9" width="30.7109375" style="9" bestFit="1" customWidth="1"/>
    <col min="10" max="10" width="10.7109375" style="9" bestFit="1" customWidth="1"/>
    <col min="11" max="16384" width="9.140625" style="9"/>
  </cols>
  <sheetData>
    <row r="1" spans="1:10">
      <c r="A1" s="8" t="s">
        <v>6</v>
      </c>
      <c r="B1" s="8" t="s">
        <v>114</v>
      </c>
      <c r="C1" s="8" t="s">
        <v>115</v>
      </c>
      <c r="D1" s="8" t="s">
        <v>116</v>
      </c>
      <c r="E1" s="8" t="s">
        <v>117</v>
      </c>
      <c r="F1" s="8" t="s">
        <v>118</v>
      </c>
      <c r="G1" s="8" t="s">
        <v>119</v>
      </c>
      <c r="H1" s="8" t="s">
        <v>120</v>
      </c>
      <c r="I1" s="8" t="s">
        <v>121</v>
      </c>
      <c r="J1" s="8" t="s">
        <v>122</v>
      </c>
    </row>
    <row r="2" spans="1:10">
      <c r="A2" s="10" t="s">
        <v>53</v>
      </c>
      <c r="B2" s="11" t="s">
        <v>203</v>
      </c>
      <c r="C2" s="11" t="s">
        <v>138</v>
      </c>
      <c r="D2" s="11" t="s">
        <v>185</v>
      </c>
      <c r="E2" s="11" t="s">
        <v>186</v>
      </c>
      <c r="F2" s="11" t="s">
        <v>135</v>
      </c>
      <c r="G2" s="10">
        <v>0</v>
      </c>
      <c r="H2" s="11" t="s">
        <v>135</v>
      </c>
      <c r="I2" s="11" t="s">
        <v>135</v>
      </c>
      <c r="J2" s="10">
        <v>86200</v>
      </c>
    </row>
    <row r="3" spans="1:10">
      <c r="A3" s="10" t="s">
        <v>54</v>
      </c>
      <c r="B3" s="11" t="s">
        <v>204</v>
      </c>
      <c r="C3" s="11" t="s">
        <v>138</v>
      </c>
      <c r="D3" s="11" t="s">
        <v>185</v>
      </c>
      <c r="E3" s="11" t="s">
        <v>186</v>
      </c>
      <c r="F3" s="11" t="s">
        <v>205</v>
      </c>
      <c r="G3" s="10">
        <v>129106</v>
      </c>
      <c r="H3" s="11" t="s">
        <v>188</v>
      </c>
      <c r="I3" s="11" t="s">
        <v>189</v>
      </c>
      <c r="J3" s="10">
        <v>3145600</v>
      </c>
    </row>
    <row r="4" spans="1:10">
      <c r="A4" s="10" t="s">
        <v>55</v>
      </c>
      <c r="B4" s="11" t="s">
        <v>206</v>
      </c>
      <c r="C4" s="11" t="s">
        <v>138</v>
      </c>
      <c r="D4" s="11" t="s">
        <v>185</v>
      </c>
      <c r="E4" s="11" t="s">
        <v>186</v>
      </c>
      <c r="F4" s="11" t="s">
        <v>135</v>
      </c>
      <c r="G4" s="10">
        <v>0</v>
      </c>
      <c r="H4" s="11" t="s">
        <v>135</v>
      </c>
      <c r="I4" s="11" t="s">
        <v>135</v>
      </c>
      <c r="J4" s="10">
        <v>172500</v>
      </c>
    </row>
    <row r="5" spans="1:10">
      <c r="A5" s="10" t="s">
        <v>56</v>
      </c>
      <c r="B5" s="11" t="s">
        <v>168</v>
      </c>
      <c r="C5" s="11" t="s">
        <v>138</v>
      </c>
      <c r="D5" s="11" t="s">
        <v>147</v>
      </c>
      <c r="E5" s="11" t="s">
        <v>148</v>
      </c>
      <c r="F5" s="11" t="s">
        <v>167</v>
      </c>
      <c r="G5" s="10">
        <v>2192</v>
      </c>
      <c r="H5" s="11" t="s">
        <v>140</v>
      </c>
      <c r="I5" s="11" t="s">
        <v>141</v>
      </c>
      <c r="J5" s="10">
        <v>60900</v>
      </c>
    </row>
    <row r="6" spans="1:10">
      <c r="A6" s="10" t="s">
        <v>57</v>
      </c>
      <c r="B6" s="11" t="s">
        <v>169</v>
      </c>
      <c r="C6" s="11" t="s">
        <v>138</v>
      </c>
      <c r="D6" s="11" t="s">
        <v>147</v>
      </c>
      <c r="E6" s="11" t="s">
        <v>148</v>
      </c>
      <c r="F6" s="11" t="s">
        <v>170</v>
      </c>
      <c r="G6" s="10">
        <v>5320</v>
      </c>
      <c r="H6" s="11" t="s">
        <v>140</v>
      </c>
      <c r="I6" s="11" t="s">
        <v>141</v>
      </c>
      <c r="J6" s="10">
        <v>332400</v>
      </c>
    </row>
    <row r="7" spans="1:10">
      <c r="A7" s="10" t="s">
        <v>58</v>
      </c>
      <c r="B7" s="11" t="s">
        <v>207</v>
      </c>
      <c r="C7" s="11" t="s">
        <v>138</v>
      </c>
      <c r="D7" s="11" t="s">
        <v>185</v>
      </c>
      <c r="E7" s="11" t="s">
        <v>186</v>
      </c>
      <c r="F7" s="11" t="s">
        <v>135</v>
      </c>
      <c r="G7" s="10">
        <v>0</v>
      </c>
      <c r="H7" s="11" t="s">
        <v>135</v>
      </c>
      <c r="I7" s="11" t="s">
        <v>135</v>
      </c>
      <c r="J7" s="10">
        <v>595000</v>
      </c>
    </row>
    <row r="8" spans="1:10">
      <c r="A8" s="10" t="s">
        <v>59</v>
      </c>
      <c r="B8" s="11" t="s">
        <v>208</v>
      </c>
      <c r="C8" s="11" t="s">
        <v>138</v>
      </c>
      <c r="D8" s="11" t="s">
        <v>185</v>
      </c>
      <c r="E8" s="11" t="s">
        <v>186</v>
      </c>
      <c r="F8" s="11" t="s">
        <v>135</v>
      </c>
      <c r="G8" s="10">
        <v>0</v>
      </c>
      <c r="H8" s="11" t="s">
        <v>135</v>
      </c>
      <c r="I8" s="11" t="s">
        <v>135</v>
      </c>
      <c r="J8" s="10">
        <v>26800</v>
      </c>
    </row>
    <row r="9" spans="1:10">
      <c r="A9" s="10" t="s">
        <v>60</v>
      </c>
      <c r="B9" s="11" t="s">
        <v>209</v>
      </c>
      <c r="C9" s="11" t="s">
        <v>138</v>
      </c>
      <c r="D9" s="11" t="s">
        <v>185</v>
      </c>
      <c r="E9" s="11" t="s">
        <v>186</v>
      </c>
      <c r="F9" s="11" t="s">
        <v>135</v>
      </c>
      <c r="G9" s="10">
        <v>0</v>
      </c>
      <c r="H9" s="11" t="s">
        <v>135</v>
      </c>
      <c r="I9" s="11" t="s">
        <v>135</v>
      </c>
      <c r="J9" s="10">
        <v>1500000</v>
      </c>
    </row>
    <row r="10" spans="1:10">
      <c r="A10" s="10" t="s">
        <v>61</v>
      </c>
      <c r="B10" s="11" t="s">
        <v>210</v>
      </c>
      <c r="C10" s="11" t="s">
        <v>138</v>
      </c>
      <c r="D10" s="11" t="s">
        <v>185</v>
      </c>
      <c r="E10" s="11" t="s">
        <v>186</v>
      </c>
      <c r="F10" s="11" t="s">
        <v>135</v>
      </c>
      <c r="G10" s="10">
        <v>0</v>
      </c>
      <c r="H10" s="11" t="s">
        <v>135</v>
      </c>
      <c r="I10" s="11" t="s">
        <v>135</v>
      </c>
      <c r="J10" s="10">
        <v>350000</v>
      </c>
    </row>
    <row r="11" spans="1:10">
      <c r="A11" s="10" t="s">
        <v>62</v>
      </c>
      <c r="B11" s="11" t="s">
        <v>171</v>
      </c>
      <c r="C11" s="11" t="s">
        <v>138</v>
      </c>
      <c r="D11" s="11" t="s">
        <v>147</v>
      </c>
      <c r="E11" s="11" t="s">
        <v>148</v>
      </c>
      <c r="F11" s="11" t="s">
        <v>172</v>
      </c>
      <c r="G11" s="10">
        <v>1220</v>
      </c>
      <c r="H11" s="11" t="s">
        <v>173</v>
      </c>
      <c r="I11" s="11" t="s">
        <v>174</v>
      </c>
      <c r="J11" s="10">
        <v>58100</v>
      </c>
    </row>
    <row r="12" spans="1:10">
      <c r="A12" s="10" t="s">
        <v>63</v>
      </c>
      <c r="B12" s="11" t="s">
        <v>175</v>
      </c>
      <c r="C12" s="11" t="s">
        <v>138</v>
      </c>
      <c r="D12" s="11" t="s">
        <v>147</v>
      </c>
      <c r="E12" s="11" t="s">
        <v>148</v>
      </c>
      <c r="F12" s="11" t="s">
        <v>135</v>
      </c>
      <c r="G12" s="10">
        <v>0</v>
      </c>
      <c r="H12" s="11" t="s">
        <v>135</v>
      </c>
      <c r="I12" s="11" t="s">
        <v>135</v>
      </c>
      <c r="J12" s="10">
        <v>0</v>
      </c>
    </row>
    <row r="13" spans="1:10">
      <c r="A13" s="10" t="s">
        <v>64</v>
      </c>
      <c r="B13" s="11" t="s">
        <v>211</v>
      </c>
      <c r="C13" s="11" t="s">
        <v>138</v>
      </c>
      <c r="D13" s="11" t="s">
        <v>185</v>
      </c>
      <c r="E13" s="11" t="s">
        <v>186</v>
      </c>
      <c r="F13" s="11" t="s">
        <v>135</v>
      </c>
      <c r="G13" s="10">
        <v>0</v>
      </c>
      <c r="H13" s="11" t="s">
        <v>135</v>
      </c>
      <c r="I13" s="11" t="s">
        <v>135</v>
      </c>
      <c r="J13" s="10">
        <v>150100</v>
      </c>
    </row>
    <row r="14" spans="1:10">
      <c r="A14" s="10" t="s">
        <v>65</v>
      </c>
      <c r="B14" s="11" t="s">
        <v>176</v>
      </c>
      <c r="C14" s="11" t="s">
        <v>138</v>
      </c>
      <c r="D14" s="11" t="s">
        <v>147</v>
      </c>
      <c r="E14" s="11" t="s">
        <v>148</v>
      </c>
      <c r="F14" s="11" t="s">
        <v>135</v>
      </c>
      <c r="G14" s="10">
        <v>0</v>
      </c>
      <c r="H14" s="11" t="s">
        <v>135</v>
      </c>
      <c r="I14" s="11" t="s">
        <v>135</v>
      </c>
      <c r="J14" s="10">
        <v>16200</v>
      </c>
    </row>
    <row r="15" spans="1:10">
      <c r="A15" s="10" t="s">
        <v>66</v>
      </c>
      <c r="B15" s="11" t="s">
        <v>177</v>
      </c>
      <c r="C15" s="11" t="s">
        <v>138</v>
      </c>
      <c r="D15" s="11" t="s">
        <v>147</v>
      </c>
      <c r="E15" s="11" t="s">
        <v>148</v>
      </c>
      <c r="F15" s="11" t="s">
        <v>135</v>
      </c>
      <c r="G15" s="10">
        <v>0</v>
      </c>
      <c r="H15" s="11" t="s">
        <v>135</v>
      </c>
      <c r="I15" s="11" t="s">
        <v>135</v>
      </c>
      <c r="J15" s="10">
        <v>0</v>
      </c>
    </row>
    <row r="16" spans="1:10">
      <c r="A16" s="10" t="s">
        <v>67</v>
      </c>
      <c r="B16" s="11" t="s">
        <v>212</v>
      </c>
      <c r="C16" s="11" t="s">
        <v>138</v>
      </c>
      <c r="D16" s="11" t="s">
        <v>185</v>
      </c>
      <c r="E16" s="11" t="s">
        <v>186</v>
      </c>
      <c r="F16" s="11" t="s">
        <v>135</v>
      </c>
      <c r="G16" s="10">
        <v>0</v>
      </c>
      <c r="H16" s="11" t="s">
        <v>135</v>
      </c>
      <c r="I16" s="11" t="s">
        <v>135</v>
      </c>
      <c r="J16" s="10">
        <v>109900</v>
      </c>
    </row>
    <row r="17" spans="1:10">
      <c r="A17" s="10" t="s">
        <v>68</v>
      </c>
      <c r="B17" s="11" t="s">
        <v>178</v>
      </c>
      <c r="C17" s="11" t="s">
        <v>138</v>
      </c>
      <c r="D17" s="11" t="s">
        <v>147</v>
      </c>
      <c r="E17" s="11" t="s">
        <v>148</v>
      </c>
      <c r="F17" s="11" t="s">
        <v>135</v>
      </c>
      <c r="G17" s="10">
        <v>0</v>
      </c>
      <c r="H17" s="11" t="s">
        <v>135</v>
      </c>
      <c r="I17" s="11" t="s">
        <v>135</v>
      </c>
      <c r="J17" s="10">
        <v>141200</v>
      </c>
    </row>
    <row r="18" spans="1:10">
      <c r="A18" s="10" t="s">
        <v>69</v>
      </c>
      <c r="B18" s="11" t="s">
        <v>213</v>
      </c>
      <c r="C18" s="11" t="s">
        <v>138</v>
      </c>
      <c r="D18" s="11" t="s">
        <v>185</v>
      </c>
      <c r="E18" s="11" t="s">
        <v>186</v>
      </c>
      <c r="F18" s="11" t="s">
        <v>154</v>
      </c>
      <c r="G18" s="10">
        <v>72582</v>
      </c>
      <c r="H18" s="11" t="s">
        <v>214</v>
      </c>
      <c r="I18" s="11" t="s">
        <v>215</v>
      </c>
      <c r="J18" s="10">
        <v>10098700</v>
      </c>
    </row>
    <row r="19" spans="1:10">
      <c r="A19" s="10" t="s">
        <v>70</v>
      </c>
      <c r="B19" s="11" t="s">
        <v>216</v>
      </c>
      <c r="C19" s="11" t="s">
        <v>138</v>
      </c>
      <c r="D19" s="11" t="s">
        <v>185</v>
      </c>
      <c r="E19" s="11" t="s">
        <v>186</v>
      </c>
      <c r="F19" s="11" t="s">
        <v>131</v>
      </c>
      <c r="G19" s="10">
        <v>2984</v>
      </c>
      <c r="H19" s="11" t="s">
        <v>217</v>
      </c>
      <c r="I19" s="11" t="s">
        <v>218</v>
      </c>
      <c r="J19" s="10">
        <v>92500</v>
      </c>
    </row>
    <row r="20" spans="1:10">
      <c r="A20" s="10" t="s">
        <v>71</v>
      </c>
      <c r="B20" s="11" t="s">
        <v>179</v>
      </c>
      <c r="C20" s="11" t="s">
        <v>138</v>
      </c>
      <c r="D20" s="11" t="s">
        <v>147</v>
      </c>
      <c r="E20" s="11" t="s">
        <v>148</v>
      </c>
      <c r="F20" s="11" t="s">
        <v>135</v>
      </c>
      <c r="G20" s="10">
        <v>0</v>
      </c>
      <c r="H20" s="11" t="s">
        <v>135</v>
      </c>
      <c r="I20" s="11" t="s">
        <v>135</v>
      </c>
      <c r="J20" s="10">
        <v>0</v>
      </c>
    </row>
    <row r="21" spans="1:10">
      <c r="A21" s="10" t="s">
        <v>72</v>
      </c>
      <c r="B21" s="11" t="s">
        <v>137</v>
      </c>
      <c r="C21" s="11" t="s">
        <v>138</v>
      </c>
      <c r="D21" s="11" t="s">
        <v>125</v>
      </c>
      <c r="E21" s="11" t="s">
        <v>126</v>
      </c>
      <c r="F21" s="11" t="s">
        <v>139</v>
      </c>
      <c r="G21" s="10">
        <v>2214</v>
      </c>
      <c r="H21" s="11" t="s">
        <v>140</v>
      </c>
      <c r="I21" s="11" t="s">
        <v>141</v>
      </c>
      <c r="J21" s="10">
        <v>149400</v>
      </c>
    </row>
    <row r="22" spans="1:10">
      <c r="A22" s="10" t="s">
        <v>73</v>
      </c>
      <c r="B22" s="11" t="s">
        <v>219</v>
      </c>
      <c r="C22" s="11" t="s">
        <v>138</v>
      </c>
      <c r="D22" s="11" t="s">
        <v>185</v>
      </c>
      <c r="E22" s="11" t="s">
        <v>186</v>
      </c>
      <c r="F22" s="11" t="s">
        <v>135</v>
      </c>
      <c r="G22" s="10">
        <v>0</v>
      </c>
      <c r="H22" s="11" t="s">
        <v>135</v>
      </c>
      <c r="I22" s="11" t="s">
        <v>135</v>
      </c>
      <c r="J22" s="10">
        <v>118700</v>
      </c>
    </row>
    <row r="23" spans="1:10">
      <c r="A23" s="10" t="s">
        <v>74</v>
      </c>
      <c r="B23" s="11" t="s">
        <v>220</v>
      </c>
      <c r="C23" s="11" t="s">
        <v>138</v>
      </c>
      <c r="D23" s="11" t="s">
        <v>185</v>
      </c>
      <c r="E23" s="11" t="s">
        <v>186</v>
      </c>
      <c r="F23" s="11" t="s">
        <v>196</v>
      </c>
      <c r="G23" s="10">
        <v>75000</v>
      </c>
      <c r="H23" s="11" t="s">
        <v>214</v>
      </c>
      <c r="I23" s="11" t="s">
        <v>215</v>
      </c>
      <c r="J23" s="10">
        <v>9647100</v>
      </c>
    </row>
    <row r="24" spans="1:10">
      <c r="A24" s="10" t="s">
        <v>75</v>
      </c>
      <c r="B24" s="11" t="s">
        <v>180</v>
      </c>
      <c r="C24" s="11" t="s">
        <v>138</v>
      </c>
      <c r="D24" s="11" t="s">
        <v>147</v>
      </c>
      <c r="E24" s="11" t="s">
        <v>148</v>
      </c>
      <c r="F24" s="11" t="s">
        <v>135</v>
      </c>
      <c r="G24" s="10">
        <v>0</v>
      </c>
      <c r="H24" s="11" t="s">
        <v>135</v>
      </c>
      <c r="I24" s="11" t="s">
        <v>135</v>
      </c>
      <c r="J24" s="10">
        <v>0</v>
      </c>
    </row>
    <row r="25" spans="1:10">
      <c r="A25" s="10" t="s">
        <v>76</v>
      </c>
      <c r="B25" s="11" t="s">
        <v>181</v>
      </c>
      <c r="C25" s="11" t="s">
        <v>138</v>
      </c>
      <c r="D25" s="11" t="s">
        <v>147</v>
      </c>
      <c r="E25" s="11" t="s">
        <v>148</v>
      </c>
      <c r="F25" s="11" t="s">
        <v>135</v>
      </c>
      <c r="G25" s="10">
        <v>0</v>
      </c>
      <c r="H25" s="11" t="s">
        <v>135</v>
      </c>
      <c r="I25" s="11" t="s">
        <v>135</v>
      </c>
      <c r="J25" s="10">
        <v>0</v>
      </c>
    </row>
    <row r="26" spans="1:10">
      <c r="A26" s="10" t="s">
        <v>77</v>
      </c>
      <c r="B26" s="11" t="s">
        <v>237</v>
      </c>
      <c r="C26" s="11" t="s">
        <v>138</v>
      </c>
      <c r="D26" s="11" t="s">
        <v>231</v>
      </c>
      <c r="E26" s="11" t="s">
        <v>232</v>
      </c>
      <c r="F26" s="11" t="s">
        <v>238</v>
      </c>
      <c r="G26" s="10">
        <v>4528</v>
      </c>
      <c r="H26" s="11" t="s">
        <v>140</v>
      </c>
      <c r="I26" s="11" t="s">
        <v>141</v>
      </c>
      <c r="J26" s="10">
        <v>556100</v>
      </c>
    </row>
    <row r="27" spans="1:10">
      <c r="A27" s="10" t="s">
        <v>78</v>
      </c>
      <c r="B27" s="11" t="s">
        <v>182</v>
      </c>
      <c r="C27" s="11" t="s">
        <v>138</v>
      </c>
      <c r="D27" s="11" t="s">
        <v>147</v>
      </c>
      <c r="E27" s="11" t="s">
        <v>148</v>
      </c>
      <c r="F27" s="11" t="s">
        <v>135</v>
      </c>
      <c r="G27" s="10">
        <v>0</v>
      </c>
      <c r="H27" s="11" t="s">
        <v>135</v>
      </c>
      <c r="I27" s="11" t="s">
        <v>135</v>
      </c>
      <c r="J27" s="10">
        <v>0</v>
      </c>
    </row>
    <row r="28" spans="1:10">
      <c r="A28" s="10" t="s">
        <v>79</v>
      </c>
      <c r="B28" s="11" t="s">
        <v>221</v>
      </c>
      <c r="C28" s="11" t="s">
        <v>138</v>
      </c>
      <c r="D28" s="11" t="s">
        <v>185</v>
      </c>
      <c r="E28" s="11" t="s">
        <v>186</v>
      </c>
      <c r="F28" s="11" t="s">
        <v>135</v>
      </c>
      <c r="G28" s="10">
        <v>0</v>
      </c>
      <c r="H28" s="11" t="s">
        <v>135</v>
      </c>
      <c r="I28" s="11" t="s">
        <v>135</v>
      </c>
      <c r="J28" s="10">
        <v>366200</v>
      </c>
    </row>
    <row r="29" spans="1:10">
      <c r="A29" s="10" t="s">
        <v>80</v>
      </c>
      <c r="B29" s="11" t="s">
        <v>222</v>
      </c>
      <c r="C29" s="11" t="s">
        <v>138</v>
      </c>
      <c r="D29" s="11" t="s">
        <v>185</v>
      </c>
      <c r="E29" s="11" t="s">
        <v>186</v>
      </c>
      <c r="F29" s="11" t="s">
        <v>135</v>
      </c>
      <c r="G29" s="10">
        <v>0</v>
      </c>
      <c r="H29" s="11" t="s">
        <v>135</v>
      </c>
      <c r="I29" s="11" t="s">
        <v>135</v>
      </c>
      <c r="J29" s="10">
        <v>2625700</v>
      </c>
    </row>
    <row r="30" spans="1:10">
      <c r="A30" s="10" t="s">
        <v>81</v>
      </c>
      <c r="B30" s="11" t="s">
        <v>183</v>
      </c>
      <c r="C30" s="11" t="s">
        <v>138</v>
      </c>
      <c r="D30" s="11" t="s">
        <v>147</v>
      </c>
      <c r="E30" s="11" t="s">
        <v>148</v>
      </c>
      <c r="F30" s="11" t="s">
        <v>145</v>
      </c>
      <c r="G30" s="10">
        <v>1829</v>
      </c>
      <c r="H30" s="11" t="s">
        <v>140</v>
      </c>
      <c r="I30" s="11" t="s">
        <v>141</v>
      </c>
      <c r="J30" s="10">
        <v>345900</v>
      </c>
    </row>
    <row r="31" spans="1:10">
      <c r="A31" s="10" t="s">
        <v>82</v>
      </c>
      <c r="B31" s="11" t="s">
        <v>224</v>
      </c>
      <c r="C31" s="11" t="s">
        <v>138</v>
      </c>
      <c r="D31" s="11" t="s">
        <v>225</v>
      </c>
      <c r="E31" s="11" t="s">
        <v>226</v>
      </c>
      <c r="F31" s="11" t="s">
        <v>227</v>
      </c>
      <c r="G31" s="10">
        <v>29633</v>
      </c>
      <c r="H31" s="11" t="s">
        <v>228</v>
      </c>
      <c r="I31" s="11" t="s">
        <v>229</v>
      </c>
      <c r="J31" s="10">
        <v>1593800</v>
      </c>
    </row>
    <row r="32" spans="1:10">
      <c r="A32" s="10" t="s">
        <v>83</v>
      </c>
      <c r="B32" s="11" t="s">
        <v>223</v>
      </c>
      <c r="C32" s="11" t="s">
        <v>138</v>
      </c>
      <c r="D32" s="11" t="s">
        <v>185</v>
      </c>
      <c r="E32" s="11" t="s">
        <v>186</v>
      </c>
      <c r="F32" s="11" t="s">
        <v>135</v>
      </c>
      <c r="G32" s="10">
        <v>276812</v>
      </c>
      <c r="H32" s="11" t="s">
        <v>135</v>
      </c>
      <c r="I32" s="11" t="s">
        <v>135</v>
      </c>
      <c r="J32" s="10">
        <v>27681200</v>
      </c>
    </row>
    <row r="33" spans="1:10">
      <c r="A33" s="12" t="s">
        <v>8</v>
      </c>
      <c r="B33" s="11" t="s">
        <v>239</v>
      </c>
      <c r="C33" s="11" t="s">
        <v>124</v>
      </c>
      <c r="D33" s="11" t="s">
        <v>240</v>
      </c>
      <c r="E33" s="11" t="s">
        <v>241</v>
      </c>
      <c r="F33" s="11" t="s">
        <v>242</v>
      </c>
      <c r="G33" s="10">
        <v>1396</v>
      </c>
      <c r="H33" s="11" t="s">
        <v>243</v>
      </c>
      <c r="I33" s="11" t="s">
        <v>244</v>
      </c>
      <c r="J33" s="10">
        <v>68600</v>
      </c>
    </row>
    <row r="34" spans="1:10">
      <c r="A34" s="10" t="s">
        <v>9</v>
      </c>
      <c r="B34" s="11" t="s">
        <v>123</v>
      </c>
      <c r="C34" s="11" t="s">
        <v>124</v>
      </c>
      <c r="D34" s="11" t="s">
        <v>125</v>
      </c>
      <c r="E34" s="11" t="s">
        <v>126</v>
      </c>
      <c r="F34" s="11" t="s">
        <v>127</v>
      </c>
      <c r="G34" s="10">
        <v>1305</v>
      </c>
      <c r="H34" s="11" t="s">
        <v>128</v>
      </c>
      <c r="I34" s="11" t="s">
        <v>129</v>
      </c>
      <c r="J34" s="10">
        <v>246900</v>
      </c>
    </row>
    <row r="35" spans="1:10">
      <c r="A35" s="10" t="s">
        <v>10</v>
      </c>
      <c r="B35" s="11" t="s">
        <v>146</v>
      </c>
      <c r="C35" s="11" t="s">
        <v>124</v>
      </c>
      <c r="D35" s="11" t="s">
        <v>147</v>
      </c>
      <c r="E35" s="11" t="s">
        <v>148</v>
      </c>
      <c r="F35" s="11" t="s">
        <v>135</v>
      </c>
      <c r="G35" s="10">
        <v>0</v>
      </c>
      <c r="H35" s="11" t="s">
        <v>135</v>
      </c>
      <c r="I35" s="11" t="s">
        <v>135</v>
      </c>
      <c r="J35" s="10">
        <v>3023800</v>
      </c>
    </row>
    <row r="36" spans="1:10">
      <c r="A36" s="10" t="s">
        <v>11</v>
      </c>
      <c r="B36" s="11" t="s">
        <v>149</v>
      </c>
      <c r="C36" s="11" t="s">
        <v>124</v>
      </c>
      <c r="D36" s="11" t="s">
        <v>147</v>
      </c>
      <c r="E36" s="11" t="s">
        <v>148</v>
      </c>
      <c r="F36" s="11" t="s">
        <v>135</v>
      </c>
      <c r="G36" s="10">
        <v>0</v>
      </c>
      <c r="H36" s="11" t="s">
        <v>135</v>
      </c>
      <c r="I36" s="11" t="s">
        <v>135</v>
      </c>
      <c r="J36" s="10">
        <v>0</v>
      </c>
    </row>
    <row r="37" spans="1:10">
      <c r="A37" s="10" t="s">
        <v>12</v>
      </c>
      <c r="B37" s="11" t="s">
        <v>230</v>
      </c>
      <c r="C37" s="11" t="s">
        <v>124</v>
      </c>
      <c r="D37" s="11" t="s">
        <v>231</v>
      </c>
      <c r="E37" s="11" t="s">
        <v>232</v>
      </c>
      <c r="F37" s="11" t="s">
        <v>233</v>
      </c>
      <c r="G37" s="10">
        <v>1380</v>
      </c>
      <c r="H37" s="11" t="s">
        <v>140</v>
      </c>
      <c r="I37" s="11" t="s">
        <v>141</v>
      </c>
      <c r="J37" s="10">
        <v>127900</v>
      </c>
    </row>
    <row r="38" spans="1:10">
      <c r="A38" s="10" t="s">
        <v>13</v>
      </c>
      <c r="B38" s="11" t="s">
        <v>184</v>
      </c>
      <c r="C38" s="11" t="s">
        <v>124</v>
      </c>
      <c r="D38" s="11" t="s">
        <v>185</v>
      </c>
      <c r="E38" s="11" t="s">
        <v>186</v>
      </c>
      <c r="F38" s="11" t="s">
        <v>187</v>
      </c>
      <c r="G38" s="10">
        <v>9420</v>
      </c>
      <c r="H38" s="11" t="s">
        <v>188</v>
      </c>
      <c r="I38" s="11" t="s">
        <v>189</v>
      </c>
      <c r="J38" s="10">
        <v>3074000</v>
      </c>
    </row>
    <row r="39" spans="1:10">
      <c r="A39" s="10" t="s">
        <v>14</v>
      </c>
      <c r="B39" s="11" t="s">
        <v>150</v>
      </c>
      <c r="C39" s="11" t="s">
        <v>124</v>
      </c>
      <c r="D39" s="11" t="s">
        <v>147</v>
      </c>
      <c r="E39" s="11" t="s">
        <v>148</v>
      </c>
      <c r="F39" s="11" t="s">
        <v>135</v>
      </c>
      <c r="G39" s="10">
        <v>0</v>
      </c>
      <c r="H39" s="11" t="s">
        <v>135</v>
      </c>
      <c r="I39" s="11" t="s">
        <v>135</v>
      </c>
      <c r="J39" s="10">
        <v>0</v>
      </c>
    </row>
    <row r="40" spans="1:10">
      <c r="A40" s="10" t="s">
        <v>15</v>
      </c>
      <c r="B40" s="11" t="s">
        <v>130</v>
      </c>
      <c r="C40" s="11" t="s">
        <v>124</v>
      </c>
      <c r="D40" s="11" t="s">
        <v>125</v>
      </c>
      <c r="E40" s="11" t="s">
        <v>126</v>
      </c>
      <c r="F40" s="11" t="s">
        <v>131</v>
      </c>
      <c r="G40" s="10">
        <v>5681</v>
      </c>
      <c r="H40" s="11" t="s">
        <v>132</v>
      </c>
      <c r="I40" s="11" t="s">
        <v>133</v>
      </c>
      <c r="J40" s="10">
        <v>396200</v>
      </c>
    </row>
    <row r="41" spans="1:10">
      <c r="A41" s="10" t="s">
        <v>16</v>
      </c>
      <c r="B41" s="11" t="s">
        <v>151</v>
      </c>
      <c r="C41" s="11" t="s">
        <v>124</v>
      </c>
      <c r="D41" s="11" t="s">
        <v>147</v>
      </c>
      <c r="E41" s="11" t="s">
        <v>148</v>
      </c>
      <c r="F41" s="11" t="s">
        <v>135</v>
      </c>
      <c r="G41" s="10">
        <v>0</v>
      </c>
      <c r="H41" s="11" t="s">
        <v>135</v>
      </c>
      <c r="I41" s="11" t="s">
        <v>135</v>
      </c>
      <c r="J41" s="10">
        <v>25700400</v>
      </c>
    </row>
    <row r="42" spans="1:10">
      <c r="A42" s="10" t="s">
        <v>17</v>
      </c>
      <c r="B42" s="11" t="s">
        <v>152</v>
      </c>
      <c r="C42" s="11" t="s">
        <v>124</v>
      </c>
      <c r="D42" s="11" t="s">
        <v>147</v>
      </c>
      <c r="E42" s="11" t="s">
        <v>148</v>
      </c>
      <c r="F42" s="11" t="s">
        <v>135</v>
      </c>
      <c r="G42" s="10">
        <v>0</v>
      </c>
      <c r="H42" s="11" t="s">
        <v>135</v>
      </c>
      <c r="I42" s="11" t="s">
        <v>135</v>
      </c>
      <c r="J42" s="10">
        <v>1419200</v>
      </c>
    </row>
    <row r="43" spans="1:10">
      <c r="A43" s="10" t="s">
        <v>18</v>
      </c>
      <c r="B43" s="11" t="s">
        <v>142</v>
      </c>
      <c r="C43" s="11" t="s">
        <v>124</v>
      </c>
      <c r="D43" s="11" t="s">
        <v>143</v>
      </c>
      <c r="E43" s="11" t="s">
        <v>144</v>
      </c>
      <c r="F43" s="11" t="s">
        <v>145</v>
      </c>
      <c r="G43" s="10">
        <v>1300</v>
      </c>
      <c r="H43" s="11" t="s">
        <v>140</v>
      </c>
      <c r="I43" s="11" t="s">
        <v>141</v>
      </c>
      <c r="J43" s="10">
        <v>144900</v>
      </c>
    </row>
    <row r="44" spans="1:10">
      <c r="A44" s="10" t="s">
        <v>19</v>
      </c>
      <c r="B44" s="11" t="s">
        <v>153</v>
      </c>
      <c r="C44" s="11" t="s">
        <v>124</v>
      </c>
      <c r="D44" s="11" t="s">
        <v>147</v>
      </c>
      <c r="E44" s="11" t="s">
        <v>148</v>
      </c>
      <c r="F44" s="11" t="s">
        <v>154</v>
      </c>
      <c r="G44" s="10">
        <v>2406</v>
      </c>
      <c r="H44" s="11" t="s">
        <v>140</v>
      </c>
      <c r="I44" s="11" t="s">
        <v>141</v>
      </c>
      <c r="J44" s="10">
        <v>197700</v>
      </c>
    </row>
    <row r="45" spans="1:10">
      <c r="A45" s="10" t="s">
        <v>20</v>
      </c>
      <c r="B45" s="11" t="s">
        <v>155</v>
      </c>
      <c r="C45" s="11" t="s">
        <v>124</v>
      </c>
      <c r="D45" s="11" t="s">
        <v>147</v>
      </c>
      <c r="E45" s="11" t="s">
        <v>148</v>
      </c>
      <c r="F45" s="11" t="s">
        <v>135</v>
      </c>
      <c r="G45" s="10">
        <v>0</v>
      </c>
      <c r="H45" s="11" t="s">
        <v>135</v>
      </c>
      <c r="I45" s="11" t="s">
        <v>135</v>
      </c>
      <c r="J45" s="10">
        <v>369700</v>
      </c>
    </row>
    <row r="46" spans="1:10">
      <c r="A46" s="10" t="s">
        <v>21</v>
      </c>
      <c r="B46" s="11" t="s">
        <v>190</v>
      </c>
      <c r="C46" s="11" t="s">
        <v>124</v>
      </c>
      <c r="D46" s="11" t="s">
        <v>185</v>
      </c>
      <c r="E46" s="11" t="s">
        <v>186</v>
      </c>
      <c r="F46" s="11" t="s">
        <v>135</v>
      </c>
      <c r="G46" s="10">
        <v>0</v>
      </c>
      <c r="H46" s="11" t="s">
        <v>135</v>
      </c>
      <c r="I46" s="11" t="s">
        <v>135</v>
      </c>
      <c r="J46" s="10">
        <v>3082600</v>
      </c>
    </row>
    <row r="47" spans="1:10">
      <c r="A47" s="10" t="s">
        <v>22</v>
      </c>
      <c r="B47" s="11" t="s">
        <v>191</v>
      </c>
      <c r="C47" s="11" t="s">
        <v>124</v>
      </c>
      <c r="D47" s="11" t="s">
        <v>185</v>
      </c>
      <c r="E47" s="11" t="s">
        <v>186</v>
      </c>
      <c r="F47" s="11" t="s">
        <v>135</v>
      </c>
      <c r="G47" s="10">
        <v>0</v>
      </c>
      <c r="H47" s="11" t="s">
        <v>135</v>
      </c>
      <c r="I47" s="11" t="s">
        <v>135</v>
      </c>
      <c r="J47" s="10">
        <v>0</v>
      </c>
    </row>
    <row r="48" spans="1:10">
      <c r="A48" s="10" t="s">
        <v>23</v>
      </c>
      <c r="B48" s="11" t="s">
        <v>245</v>
      </c>
      <c r="C48" s="11" t="s">
        <v>124</v>
      </c>
      <c r="D48" s="11" t="s">
        <v>240</v>
      </c>
      <c r="E48" s="11" t="s">
        <v>241</v>
      </c>
      <c r="F48" s="11" t="s">
        <v>196</v>
      </c>
      <c r="G48" s="10">
        <v>536</v>
      </c>
      <c r="H48" s="11" t="s">
        <v>243</v>
      </c>
      <c r="I48" s="11" t="s">
        <v>244</v>
      </c>
      <c r="J48" s="10">
        <v>53900</v>
      </c>
    </row>
    <row r="49" spans="1:10">
      <c r="A49" s="10" t="s">
        <v>24</v>
      </c>
      <c r="B49" s="11" t="s">
        <v>192</v>
      </c>
      <c r="C49" s="11" t="s">
        <v>124</v>
      </c>
      <c r="D49" s="11" t="s">
        <v>185</v>
      </c>
      <c r="E49" s="11" t="s">
        <v>186</v>
      </c>
      <c r="F49" s="11" t="s">
        <v>135</v>
      </c>
      <c r="G49" s="10">
        <v>0</v>
      </c>
      <c r="H49" s="11" t="s">
        <v>135</v>
      </c>
      <c r="I49" s="11" t="s">
        <v>135</v>
      </c>
      <c r="J49" s="10">
        <v>173200</v>
      </c>
    </row>
    <row r="50" spans="1:10">
      <c r="A50" s="10" t="s">
        <v>25</v>
      </c>
      <c r="B50" s="11" t="s">
        <v>246</v>
      </c>
      <c r="C50" s="11" t="s">
        <v>124</v>
      </c>
      <c r="D50" s="11" t="s">
        <v>240</v>
      </c>
      <c r="E50" s="11" t="s">
        <v>241</v>
      </c>
      <c r="F50" s="11" t="s">
        <v>247</v>
      </c>
      <c r="G50" s="10">
        <v>1230</v>
      </c>
      <c r="H50" s="11" t="s">
        <v>243</v>
      </c>
      <c r="I50" s="11" t="s">
        <v>244</v>
      </c>
      <c r="J50" s="10">
        <v>53200</v>
      </c>
    </row>
    <row r="51" spans="1:10">
      <c r="A51" s="10" t="s">
        <v>26</v>
      </c>
      <c r="B51" s="11" t="s">
        <v>248</v>
      </c>
      <c r="C51" s="11" t="s">
        <v>124</v>
      </c>
      <c r="D51" s="11" t="s">
        <v>240</v>
      </c>
      <c r="E51" s="11" t="s">
        <v>241</v>
      </c>
      <c r="F51" s="11" t="s">
        <v>247</v>
      </c>
      <c r="G51" s="10">
        <v>831</v>
      </c>
      <c r="H51" s="11" t="s">
        <v>243</v>
      </c>
      <c r="I51" s="11" t="s">
        <v>244</v>
      </c>
      <c r="J51" s="10">
        <v>42000</v>
      </c>
    </row>
    <row r="52" spans="1:10">
      <c r="A52" s="10" t="s">
        <v>27</v>
      </c>
      <c r="B52" s="11" t="s">
        <v>156</v>
      </c>
      <c r="C52" s="11" t="s">
        <v>124</v>
      </c>
      <c r="D52" s="11" t="s">
        <v>147</v>
      </c>
      <c r="E52" s="11" t="s">
        <v>148</v>
      </c>
      <c r="F52" s="11" t="s">
        <v>135</v>
      </c>
      <c r="G52" s="10">
        <v>0</v>
      </c>
      <c r="H52" s="11" t="s">
        <v>135</v>
      </c>
      <c r="I52" s="11" t="s">
        <v>135</v>
      </c>
      <c r="J52" s="10">
        <v>806300</v>
      </c>
    </row>
    <row r="53" spans="1:10">
      <c r="A53" s="10" t="s">
        <v>28</v>
      </c>
      <c r="B53" s="11" t="s">
        <v>234</v>
      </c>
      <c r="C53" s="11" t="s">
        <v>124</v>
      </c>
      <c r="D53" s="11" t="s">
        <v>231</v>
      </c>
      <c r="E53" s="11" t="s">
        <v>232</v>
      </c>
      <c r="F53" s="11" t="s">
        <v>227</v>
      </c>
      <c r="G53" s="10">
        <v>1980</v>
      </c>
      <c r="H53" s="11" t="s">
        <v>140</v>
      </c>
      <c r="I53" s="11" t="s">
        <v>141</v>
      </c>
      <c r="J53" s="10">
        <v>200100</v>
      </c>
    </row>
    <row r="54" spans="1:10">
      <c r="A54" s="10" t="s">
        <v>29</v>
      </c>
      <c r="B54" s="11" t="s">
        <v>157</v>
      </c>
      <c r="C54" s="11" t="s">
        <v>124</v>
      </c>
      <c r="D54" s="11" t="s">
        <v>147</v>
      </c>
      <c r="E54" s="11" t="s">
        <v>148</v>
      </c>
      <c r="F54" s="11" t="s">
        <v>158</v>
      </c>
      <c r="G54" s="10">
        <v>1752</v>
      </c>
      <c r="H54" s="11" t="s">
        <v>140</v>
      </c>
      <c r="I54" s="11" t="s">
        <v>141</v>
      </c>
      <c r="J54" s="10">
        <v>145400</v>
      </c>
    </row>
    <row r="55" spans="1:10">
      <c r="A55" s="10" t="s">
        <v>30</v>
      </c>
      <c r="B55" s="11" t="s">
        <v>249</v>
      </c>
      <c r="C55" s="11" t="s">
        <v>124</v>
      </c>
      <c r="D55" s="11" t="s">
        <v>240</v>
      </c>
      <c r="E55" s="11" t="s">
        <v>241</v>
      </c>
      <c r="F55" s="11" t="s">
        <v>250</v>
      </c>
      <c r="G55" s="10">
        <v>1031</v>
      </c>
      <c r="H55" s="11" t="s">
        <v>243</v>
      </c>
      <c r="I55" s="11" t="s">
        <v>244</v>
      </c>
      <c r="J55" s="10">
        <v>25000</v>
      </c>
    </row>
    <row r="56" spans="1:10">
      <c r="A56" s="10" t="s">
        <v>31</v>
      </c>
      <c r="B56" s="11" t="s">
        <v>159</v>
      </c>
      <c r="C56" s="11" t="s">
        <v>124</v>
      </c>
      <c r="D56" s="11" t="s">
        <v>147</v>
      </c>
      <c r="E56" s="11" t="s">
        <v>148</v>
      </c>
      <c r="F56" s="11" t="s">
        <v>135</v>
      </c>
      <c r="G56" s="10">
        <v>0</v>
      </c>
      <c r="H56" s="11" t="s">
        <v>135</v>
      </c>
      <c r="I56" s="11" t="s">
        <v>135</v>
      </c>
      <c r="J56" s="10">
        <v>549300</v>
      </c>
    </row>
    <row r="57" spans="1:10">
      <c r="A57" s="10" t="s">
        <v>32</v>
      </c>
      <c r="B57" s="11" t="s">
        <v>134</v>
      </c>
      <c r="C57" s="11" t="s">
        <v>124</v>
      </c>
      <c r="D57" s="11" t="s">
        <v>125</v>
      </c>
      <c r="E57" s="11" t="s">
        <v>126</v>
      </c>
      <c r="F57" s="11" t="s">
        <v>135</v>
      </c>
      <c r="G57" s="10">
        <v>0</v>
      </c>
      <c r="H57" s="11" t="s">
        <v>135</v>
      </c>
      <c r="I57" s="11" t="s">
        <v>135</v>
      </c>
      <c r="J57" s="10">
        <v>4052200</v>
      </c>
    </row>
    <row r="58" spans="1:10">
      <c r="A58" s="10" t="s">
        <v>33</v>
      </c>
      <c r="B58" s="11" t="s">
        <v>235</v>
      </c>
      <c r="C58" s="11" t="s">
        <v>124</v>
      </c>
      <c r="D58" s="11" t="s">
        <v>231</v>
      </c>
      <c r="E58" s="11" t="s">
        <v>232</v>
      </c>
      <c r="F58" s="11" t="s">
        <v>236</v>
      </c>
      <c r="G58" s="10">
        <v>2434</v>
      </c>
      <c r="H58" s="11" t="s">
        <v>140</v>
      </c>
      <c r="I58" s="11" t="s">
        <v>141</v>
      </c>
      <c r="J58" s="10">
        <v>59000</v>
      </c>
    </row>
    <row r="59" spans="1:10">
      <c r="A59" s="10" t="s">
        <v>34</v>
      </c>
      <c r="B59" s="11" t="s">
        <v>160</v>
      </c>
      <c r="C59" s="11" t="s">
        <v>124</v>
      </c>
      <c r="D59" s="11" t="s">
        <v>147</v>
      </c>
      <c r="E59" s="11" t="s">
        <v>148</v>
      </c>
      <c r="F59" s="11" t="s">
        <v>135</v>
      </c>
      <c r="G59" s="10">
        <v>0</v>
      </c>
      <c r="H59" s="11" t="s">
        <v>135</v>
      </c>
      <c r="I59" s="11" t="s">
        <v>135</v>
      </c>
      <c r="J59" s="10">
        <v>24200</v>
      </c>
    </row>
    <row r="60" spans="1:10">
      <c r="A60" s="10" t="s">
        <v>35</v>
      </c>
      <c r="B60" s="11" t="s">
        <v>161</v>
      </c>
      <c r="C60" s="11" t="s">
        <v>124</v>
      </c>
      <c r="D60" s="11" t="s">
        <v>147</v>
      </c>
      <c r="E60" s="11" t="s">
        <v>148</v>
      </c>
      <c r="F60" s="11" t="s">
        <v>135</v>
      </c>
      <c r="G60" s="10">
        <v>0</v>
      </c>
      <c r="H60" s="11" t="s">
        <v>135</v>
      </c>
      <c r="I60" s="11" t="s">
        <v>135</v>
      </c>
      <c r="J60" s="10">
        <v>15700</v>
      </c>
    </row>
    <row r="61" spans="1:10">
      <c r="A61" s="10" t="s">
        <v>36</v>
      </c>
      <c r="B61" s="11" t="s">
        <v>193</v>
      </c>
      <c r="C61" s="11" t="s">
        <v>124</v>
      </c>
      <c r="D61" s="11" t="s">
        <v>185</v>
      </c>
      <c r="E61" s="11" t="s">
        <v>186</v>
      </c>
      <c r="F61" s="11" t="s">
        <v>135</v>
      </c>
      <c r="G61" s="10">
        <v>0</v>
      </c>
      <c r="H61" s="11" t="s">
        <v>135</v>
      </c>
      <c r="I61" s="11" t="s">
        <v>135</v>
      </c>
      <c r="J61" s="10">
        <v>14336900</v>
      </c>
    </row>
    <row r="62" spans="1:10">
      <c r="A62" s="10" t="s">
        <v>37</v>
      </c>
      <c r="B62" s="11" t="s">
        <v>162</v>
      </c>
      <c r="C62" s="11" t="s">
        <v>124</v>
      </c>
      <c r="D62" s="11" t="s">
        <v>147</v>
      </c>
      <c r="E62" s="11" t="s">
        <v>148</v>
      </c>
      <c r="F62" s="11" t="s">
        <v>135</v>
      </c>
      <c r="G62" s="10">
        <v>0</v>
      </c>
      <c r="H62" s="11" t="s">
        <v>135</v>
      </c>
      <c r="I62" s="11" t="s">
        <v>135</v>
      </c>
      <c r="J62" s="10">
        <v>0</v>
      </c>
    </row>
    <row r="63" spans="1:10">
      <c r="A63" s="10" t="s">
        <v>38</v>
      </c>
      <c r="B63" s="11" t="s">
        <v>194</v>
      </c>
      <c r="C63" s="11" t="s">
        <v>124</v>
      </c>
      <c r="D63" s="11" t="s">
        <v>185</v>
      </c>
      <c r="E63" s="11" t="s">
        <v>186</v>
      </c>
      <c r="F63" s="11" t="s">
        <v>135</v>
      </c>
      <c r="G63" s="10">
        <v>0</v>
      </c>
      <c r="H63" s="11" t="s">
        <v>135</v>
      </c>
      <c r="I63" s="11" t="s">
        <v>135</v>
      </c>
      <c r="J63" s="10">
        <v>741600</v>
      </c>
    </row>
    <row r="64" spans="1:10">
      <c r="A64" s="10" t="s">
        <v>39</v>
      </c>
      <c r="B64" s="11" t="s">
        <v>163</v>
      </c>
      <c r="C64" s="11" t="s">
        <v>124</v>
      </c>
      <c r="D64" s="11" t="s">
        <v>147</v>
      </c>
      <c r="E64" s="11" t="s">
        <v>148</v>
      </c>
      <c r="F64" s="11" t="s">
        <v>135</v>
      </c>
      <c r="G64" s="10">
        <v>0</v>
      </c>
      <c r="H64" s="11" t="s">
        <v>135</v>
      </c>
      <c r="I64" s="11" t="s">
        <v>135</v>
      </c>
      <c r="J64" s="10">
        <v>0</v>
      </c>
    </row>
    <row r="65" spans="1:10">
      <c r="A65" s="10" t="s">
        <v>40</v>
      </c>
      <c r="B65" s="11" t="s">
        <v>164</v>
      </c>
      <c r="C65" s="11" t="s">
        <v>124</v>
      </c>
      <c r="D65" s="11" t="s">
        <v>147</v>
      </c>
      <c r="E65" s="11" t="s">
        <v>148</v>
      </c>
      <c r="F65" s="11" t="s">
        <v>135</v>
      </c>
      <c r="G65" s="10">
        <v>0</v>
      </c>
      <c r="H65" s="11" t="s">
        <v>135</v>
      </c>
      <c r="I65" s="11" t="s">
        <v>135</v>
      </c>
      <c r="J65" s="10">
        <v>791100</v>
      </c>
    </row>
    <row r="66" spans="1:10">
      <c r="A66" s="10" t="s">
        <v>41</v>
      </c>
      <c r="B66" s="11" t="s">
        <v>165</v>
      </c>
      <c r="C66" s="11" t="s">
        <v>124</v>
      </c>
      <c r="D66" s="11" t="s">
        <v>147</v>
      </c>
      <c r="E66" s="11" t="s">
        <v>148</v>
      </c>
      <c r="F66" s="11" t="s">
        <v>135</v>
      </c>
      <c r="G66" s="10">
        <v>0</v>
      </c>
      <c r="H66" s="11" t="s">
        <v>135</v>
      </c>
      <c r="I66" s="11" t="s">
        <v>135</v>
      </c>
      <c r="J66" s="10">
        <v>178500</v>
      </c>
    </row>
    <row r="67" spans="1:10">
      <c r="A67" s="10" t="s">
        <v>42</v>
      </c>
      <c r="B67" s="11" t="s">
        <v>195</v>
      </c>
      <c r="C67" s="11" t="s">
        <v>124</v>
      </c>
      <c r="D67" s="11" t="s">
        <v>185</v>
      </c>
      <c r="E67" s="11" t="s">
        <v>186</v>
      </c>
      <c r="F67" s="11" t="s">
        <v>196</v>
      </c>
      <c r="G67" s="10">
        <v>58800</v>
      </c>
      <c r="H67" s="11" t="s">
        <v>197</v>
      </c>
      <c r="I67" s="11" t="s">
        <v>198</v>
      </c>
      <c r="J67" s="10">
        <v>3843600</v>
      </c>
    </row>
    <row r="68" spans="1:10">
      <c r="A68" s="10" t="s">
        <v>43</v>
      </c>
      <c r="B68" s="11" t="s">
        <v>251</v>
      </c>
      <c r="C68" s="11" t="s">
        <v>124</v>
      </c>
      <c r="D68" s="11" t="s">
        <v>240</v>
      </c>
      <c r="E68" s="11" t="s">
        <v>241</v>
      </c>
      <c r="F68" s="11" t="s">
        <v>252</v>
      </c>
      <c r="G68" s="10">
        <v>1420</v>
      </c>
      <c r="H68" s="11" t="s">
        <v>243</v>
      </c>
      <c r="I68" s="11" t="s">
        <v>244</v>
      </c>
      <c r="J68" s="10">
        <v>75000</v>
      </c>
    </row>
    <row r="69" spans="1:10">
      <c r="A69" s="10" t="s">
        <v>44</v>
      </c>
      <c r="B69" s="11" t="s">
        <v>253</v>
      </c>
      <c r="C69" s="11" t="s">
        <v>124</v>
      </c>
      <c r="D69" s="11" t="s">
        <v>240</v>
      </c>
      <c r="E69" s="11" t="s">
        <v>241</v>
      </c>
      <c r="F69" s="11" t="s">
        <v>252</v>
      </c>
      <c r="G69" s="10">
        <v>922</v>
      </c>
      <c r="H69" s="11" t="s">
        <v>243</v>
      </c>
      <c r="I69" s="11" t="s">
        <v>244</v>
      </c>
      <c r="J69" s="10">
        <v>39000</v>
      </c>
    </row>
    <row r="70" spans="1:10">
      <c r="A70" s="10" t="s">
        <v>45</v>
      </c>
      <c r="B70" s="11" t="s">
        <v>254</v>
      </c>
      <c r="C70" s="11" t="s">
        <v>124</v>
      </c>
      <c r="D70" s="11" t="s">
        <v>240</v>
      </c>
      <c r="E70" s="11" t="s">
        <v>241</v>
      </c>
      <c r="F70" s="11" t="s">
        <v>255</v>
      </c>
      <c r="G70" s="10">
        <v>1052</v>
      </c>
      <c r="H70" s="11" t="s">
        <v>243</v>
      </c>
      <c r="I70" s="11" t="s">
        <v>244</v>
      </c>
      <c r="J70" s="10">
        <v>51000</v>
      </c>
    </row>
    <row r="71" spans="1:10">
      <c r="A71" s="10" t="s">
        <v>46</v>
      </c>
      <c r="B71" s="11" t="s">
        <v>256</v>
      </c>
      <c r="C71" s="11" t="s">
        <v>124</v>
      </c>
      <c r="D71" s="11" t="s">
        <v>240</v>
      </c>
      <c r="E71" s="11" t="s">
        <v>241</v>
      </c>
      <c r="F71" s="11" t="s">
        <v>255</v>
      </c>
      <c r="G71" s="10">
        <v>1052</v>
      </c>
      <c r="H71" s="11" t="s">
        <v>243</v>
      </c>
      <c r="I71" s="11" t="s">
        <v>244</v>
      </c>
      <c r="J71" s="10">
        <v>51000</v>
      </c>
    </row>
    <row r="72" spans="1:10">
      <c r="A72" s="10" t="s">
        <v>47</v>
      </c>
      <c r="B72" s="11" t="s">
        <v>257</v>
      </c>
      <c r="C72" s="11" t="s">
        <v>124</v>
      </c>
      <c r="D72" s="11" t="s">
        <v>240</v>
      </c>
      <c r="E72" s="11" t="s">
        <v>241</v>
      </c>
      <c r="F72" s="11" t="s">
        <v>258</v>
      </c>
      <c r="G72" s="10">
        <v>1420</v>
      </c>
      <c r="H72" s="11" t="s">
        <v>243</v>
      </c>
      <c r="I72" s="11" t="s">
        <v>244</v>
      </c>
      <c r="J72" s="10">
        <v>75000</v>
      </c>
    </row>
    <row r="73" spans="1:10">
      <c r="A73" s="10" t="s">
        <v>48</v>
      </c>
      <c r="B73" s="11" t="s">
        <v>259</v>
      </c>
      <c r="C73" s="11" t="s">
        <v>124</v>
      </c>
      <c r="D73" s="11" t="s">
        <v>240</v>
      </c>
      <c r="E73" s="11" t="s">
        <v>241</v>
      </c>
      <c r="F73" s="11" t="s">
        <v>260</v>
      </c>
      <c r="G73" s="10">
        <v>1326</v>
      </c>
      <c r="H73" s="11" t="s">
        <v>261</v>
      </c>
      <c r="I73" s="11" t="s">
        <v>262</v>
      </c>
      <c r="J73" s="10">
        <v>99000</v>
      </c>
    </row>
    <row r="74" spans="1:10">
      <c r="A74" s="10" t="s">
        <v>49</v>
      </c>
      <c r="B74" s="11" t="s">
        <v>263</v>
      </c>
      <c r="C74" s="11" t="s">
        <v>124</v>
      </c>
      <c r="D74" s="11" t="s">
        <v>240</v>
      </c>
      <c r="E74" s="11" t="s">
        <v>241</v>
      </c>
      <c r="F74" s="11" t="s">
        <v>264</v>
      </c>
      <c r="G74" s="10">
        <v>1356</v>
      </c>
      <c r="H74" s="11" t="s">
        <v>265</v>
      </c>
      <c r="I74" s="11" t="s">
        <v>266</v>
      </c>
      <c r="J74" s="10">
        <v>113000</v>
      </c>
    </row>
    <row r="75" spans="1:10">
      <c r="A75" s="10" t="s">
        <v>50</v>
      </c>
      <c r="B75" s="11" t="s">
        <v>166</v>
      </c>
      <c r="C75" s="11" t="s">
        <v>124</v>
      </c>
      <c r="D75" s="11" t="s">
        <v>147</v>
      </c>
      <c r="E75" s="11" t="s">
        <v>148</v>
      </c>
      <c r="F75" s="11" t="s">
        <v>167</v>
      </c>
      <c r="G75" s="10">
        <v>1868</v>
      </c>
      <c r="H75" s="11" t="s">
        <v>140</v>
      </c>
      <c r="I75" s="11" t="s">
        <v>141</v>
      </c>
      <c r="J75" s="10">
        <v>75100</v>
      </c>
    </row>
    <row r="76" spans="1:10">
      <c r="A76" s="10" t="s">
        <v>51</v>
      </c>
      <c r="B76" s="11" t="s">
        <v>199</v>
      </c>
      <c r="C76" s="11" t="s">
        <v>124</v>
      </c>
      <c r="D76" s="11" t="s">
        <v>185</v>
      </c>
      <c r="E76" s="11" t="s">
        <v>186</v>
      </c>
      <c r="F76" s="11" t="s">
        <v>200</v>
      </c>
      <c r="G76" s="10">
        <v>8053</v>
      </c>
      <c r="H76" s="11" t="s">
        <v>201</v>
      </c>
      <c r="I76" s="11" t="s">
        <v>202</v>
      </c>
      <c r="J76" s="10">
        <v>613400</v>
      </c>
    </row>
    <row r="77" spans="1:10">
      <c r="A77" s="10" t="s">
        <v>52</v>
      </c>
      <c r="B77" s="11" t="s">
        <v>136</v>
      </c>
      <c r="C77" s="11" t="s">
        <v>124</v>
      </c>
      <c r="D77" s="11" t="s">
        <v>125</v>
      </c>
      <c r="E77" s="11" t="s">
        <v>126</v>
      </c>
      <c r="F77" s="11" t="s">
        <v>135</v>
      </c>
      <c r="G77" s="10">
        <v>0</v>
      </c>
      <c r="H77" s="11" t="s">
        <v>135</v>
      </c>
      <c r="I77" s="11" t="s">
        <v>135</v>
      </c>
      <c r="J77" s="10">
        <v>56260500</v>
      </c>
    </row>
  </sheetData>
  <sortState ref="A2:J77">
    <sortCondition ref="A1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77"/>
  <sheetViews>
    <sheetView workbookViewId="0">
      <pane xSplit="6" ySplit="1" topLeftCell="G41" activePane="bottomRight" state="frozen"/>
      <selection pane="topRight" activeCell="G1" sqref="G1"/>
      <selection pane="bottomLeft" activeCell="A2" sqref="A2"/>
      <selection pane="bottomRight" activeCell="F62" sqref="F62"/>
    </sheetView>
  </sheetViews>
  <sheetFormatPr defaultColWidth="8.28515625" defaultRowHeight="15"/>
  <cols>
    <col min="1" max="1" width="3.85546875" style="13" bestFit="1" customWidth="1"/>
    <col min="2" max="2" width="8.140625" style="13" bestFit="1" customWidth="1"/>
    <col min="3" max="3" width="9.28515625" style="13" bestFit="1" customWidth="1"/>
    <col min="4" max="5" width="12" style="13" bestFit="1" customWidth="1"/>
    <col min="6" max="6" width="16.28515625" style="13" bestFit="1" customWidth="1"/>
    <col min="7" max="7" width="12" style="13" bestFit="1" customWidth="1"/>
    <col min="8" max="8" width="11" style="13" bestFit="1" customWidth="1"/>
    <col min="9" max="9" width="12" style="13" customWidth="1"/>
    <col min="10" max="10" width="11.85546875" style="13" bestFit="1" customWidth="1"/>
    <col min="11" max="12" width="12" style="13" bestFit="1" customWidth="1"/>
    <col min="13" max="13" width="12.28515625" style="13" bestFit="1" customWidth="1"/>
    <col min="14" max="14" width="12" style="13" bestFit="1" customWidth="1"/>
    <col min="15" max="15" width="13.42578125" style="13" bestFit="1" customWidth="1"/>
    <col min="16" max="16" width="14.42578125" style="13" bestFit="1" customWidth="1"/>
    <col min="17" max="17" width="12" style="13" bestFit="1" customWidth="1"/>
    <col min="18" max="18" width="17.42578125" style="13" bestFit="1" customWidth="1"/>
    <col min="19" max="20" width="15.42578125" style="13" bestFit="1" customWidth="1"/>
    <col min="21" max="21" width="17.7109375" style="13" bestFit="1" customWidth="1"/>
    <col min="22" max="22" width="16.5703125" style="13" bestFit="1" customWidth="1"/>
    <col min="23" max="23" width="14.85546875" style="13" bestFit="1" customWidth="1"/>
    <col min="24" max="24" width="18.140625" style="13" bestFit="1" customWidth="1"/>
    <col min="25" max="25" width="15.85546875" style="13" bestFit="1" customWidth="1"/>
    <col min="26" max="26" width="19.140625" style="13" bestFit="1" customWidth="1"/>
    <col min="27" max="27" width="20.140625" style="13" bestFit="1" customWidth="1"/>
    <col min="28" max="28" width="15.28515625" style="13" bestFit="1" customWidth="1"/>
    <col min="29" max="29" width="23.140625" style="13" bestFit="1" customWidth="1"/>
    <col min="30" max="30" width="21.140625" style="13" bestFit="1" customWidth="1"/>
    <col min="31" max="31" width="12" style="13" bestFit="1" customWidth="1"/>
    <col min="32" max="32" width="13.140625" style="13" bestFit="1" customWidth="1"/>
    <col min="33" max="33" width="10" style="13" bestFit="1" customWidth="1"/>
    <col min="34" max="34" width="3.28515625" style="13" bestFit="1" customWidth="1"/>
    <col min="35" max="35" width="24.42578125" style="13" bestFit="1" customWidth="1"/>
    <col min="36" max="36" width="8.42578125" style="13" bestFit="1" customWidth="1"/>
    <col min="37" max="37" width="9.7109375" style="13" bestFit="1" customWidth="1"/>
    <col min="38" max="38" width="10" style="13" bestFit="1" customWidth="1"/>
    <col min="39" max="39" width="30.7109375" style="13" bestFit="1" customWidth="1"/>
    <col min="40" max="40" width="10.7109375" style="13" bestFit="1" customWidth="1"/>
    <col min="41" max="16384" width="8.28515625" style="13"/>
  </cols>
  <sheetData>
    <row r="1" spans="1:40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85</v>
      </c>
      <c r="H1" s="13" t="s">
        <v>86</v>
      </c>
      <c r="I1" s="13" t="s">
        <v>87</v>
      </c>
      <c r="J1" s="13" t="s">
        <v>88</v>
      </c>
      <c r="K1" s="13" t="s">
        <v>89</v>
      </c>
      <c r="L1" s="13" t="s">
        <v>90</v>
      </c>
      <c r="M1" s="13" t="s">
        <v>91</v>
      </c>
      <c r="N1" s="13" t="s">
        <v>92</v>
      </c>
      <c r="O1" s="13" t="s">
        <v>93</v>
      </c>
      <c r="P1" s="13" t="s">
        <v>94</v>
      </c>
      <c r="Q1" s="13" t="s">
        <v>95</v>
      </c>
      <c r="R1" s="13" t="s">
        <v>96</v>
      </c>
      <c r="S1" s="13" t="s">
        <v>97</v>
      </c>
      <c r="T1" s="13" t="s">
        <v>98</v>
      </c>
      <c r="U1" s="13" t="s">
        <v>99</v>
      </c>
      <c r="V1" s="13" t="s">
        <v>100</v>
      </c>
      <c r="W1" s="13" t="s">
        <v>101</v>
      </c>
      <c r="X1" s="13" t="s">
        <v>102</v>
      </c>
      <c r="Y1" s="13" t="s">
        <v>103</v>
      </c>
      <c r="Z1" s="13" t="s">
        <v>104</v>
      </c>
      <c r="AA1" s="13" t="s">
        <v>105</v>
      </c>
      <c r="AB1" s="13" t="s">
        <v>106</v>
      </c>
      <c r="AC1" s="13" t="s">
        <v>107</v>
      </c>
      <c r="AD1" s="13" t="s">
        <v>108</v>
      </c>
      <c r="AE1" s="13" t="s">
        <v>113</v>
      </c>
      <c r="AF1" s="16" t="s">
        <v>114</v>
      </c>
      <c r="AG1" s="16" t="s">
        <v>115</v>
      </c>
      <c r="AH1" s="16" t="s">
        <v>116</v>
      </c>
      <c r="AI1" s="16" t="s">
        <v>117</v>
      </c>
      <c r="AJ1" s="16" t="s">
        <v>118</v>
      </c>
      <c r="AK1" s="16" t="s">
        <v>119</v>
      </c>
      <c r="AL1" s="16" t="s">
        <v>120</v>
      </c>
      <c r="AM1" s="16" t="s">
        <v>121</v>
      </c>
      <c r="AN1" s="16" t="s">
        <v>122</v>
      </c>
    </row>
    <row r="2" spans="1:40">
      <c r="A2" s="13">
        <v>64</v>
      </c>
      <c r="B2" s="13" t="s">
        <v>7</v>
      </c>
      <c r="C2" s="13">
        <v>143733</v>
      </c>
      <c r="D2" s="13">
        <v>1898.8373489999999</v>
      </c>
      <c r="E2" s="13">
        <v>136703.84789899999</v>
      </c>
      <c r="F2" s="13" t="s">
        <v>72</v>
      </c>
      <c r="G2" s="13">
        <v>33.780256000000001</v>
      </c>
      <c r="H2" s="13">
        <v>1.3285450000000001</v>
      </c>
      <c r="I2" s="13">
        <v>608.98750900000005</v>
      </c>
      <c r="J2" s="13">
        <v>0</v>
      </c>
      <c r="K2" s="13">
        <v>124968.43680700001</v>
      </c>
      <c r="L2" s="13">
        <v>0</v>
      </c>
      <c r="M2" s="13">
        <v>5607.884978</v>
      </c>
      <c r="N2" s="13">
        <v>0</v>
      </c>
      <c r="O2" s="13">
        <v>742.98476100000005</v>
      </c>
      <c r="P2" s="13">
        <v>813.98330499999997</v>
      </c>
      <c r="Q2" s="13">
        <v>25.999466999999999</v>
      </c>
      <c r="R2" s="13">
        <v>43.999097999999996</v>
      </c>
      <c r="S2" s="13">
        <v>3883.9203379999999</v>
      </c>
      <c r="T2" s="13">
        <f>I2/4047</f>
        <v>0.15047875191499877</v>
      </c>
      <c r="U2" s="13">
        <f>J2/4047</f>
        <v>0</v>
      </c>
      <c r="V2" s="13">
        <f>K2/4047</f>
        <v>30.879277688905365</v>
      </c>
      <c r="W2" s="13">
        <f>L2/4047</f>
        <v>0</v>
      </c>
      <c r="X2" s="13">
        <f>M2/4047</f>
        <v>1.3856893941191006</v>
      </c>
      <c r="Y2" s="13">
        <f>N2/4047</f>
        <v>0</v>
      </c>
      <c r="Z2" s="13">
        <f>O2/4047</f>
        <v>0.18358901927353596</v>
      </c>
      <c r="AA2" s="13">
        <f>P2/4047</f>
        <v>0.20113251914998764</v>
      </c>
      <c r="AB2" s="13">
        <f>Q2/4047</f>
        <v>6.4243802816901403E-3</v>
      </c>
      <c r="AC2" s="13">
        <f>R2/4047</f>
        <v>1.0872028169014083E-2</v>
      </c>
      <c r="AD2" s="13">
        <f>S2/4047</f>
        <v>0.95970356758092412</v>
      </c>
      <c r="AE2" s="13">
        <f>H2/X2</f>
        <v>0.95876103666404411</v>
      </c>
      <c r="AF2" s="15" t="s">
        <v>137</v>
      </c>
      <c r="AG2" s="15" t="s">
        <v>138</v>
      </c>
      <c r="AH2" s="15" t="s">
        <v>125</v>
      </c>
      <c r="AI2" s="15" t="s">
        <v>126</v>
      </c>
      <c r="AJ2" s="15" t="s">
        <v>139</v>
      </c>
      <c r="AK2" s="14">
        <v>2214</v>
      </c>
      <c r="AL2" s="15" t="s">
        <v>140</v>
      </c>
      <c r="AM2" s="15" t="s">
        <v>141</v>
      </c>
      <c r="AN2" s="14">
        <v>149400</v>
      </c>
    </row>
    <row r="3" spans="1:40">
      <c r="A3" s="13">
        <v>1</v>
      </c>
      <c r="B3" s="13" t="s">
        <v>7</v>
      </c>
      <c r="C3" s="13">
        <v>11123</v>
      </c>
      <c r="D3" s="13">
        <v>439.06365599999998</v>
      </c>
      <c r="E3" s="13">
        <v>2318.211953</v>
      </c>
      <c r="F3" s="13" t="s">
        <v>9</v>
      </c>
      <c r="G3" s="13">
        <v>0.57284299999999999</v>
      </c>
      <c r="H3" s="13">
        <v>5.8706000000000001E-2</v>
      </c>
      <c r="I3" s="13">
        <v>0</v>
      </c>
      <c r="J3" s="13">
        <v>0</v>
      </c>
      <c r="K3" s="13">
        <v>4954</v>
      </c>
      <c r="L3" s="13">
        <v>0</v>
      </c>
      <c r="M3" s="13">
        <v>3516</v>
      </c>
      <c r="N3" s="13">
        <v>0</v>
      </c>
      <c r="O3" s="13">
        <v>2861</v>
      </c>
      <c r="P3" s="13">
        <v>13220</v>
      </c>
      <c r="Q3" s="13">
        <v>0</v>
      </c>
      <c r="R3" s="13">
        <v>0</v>
      </c>
      <c r="S3" s="13">
        <v>406</v>
      </c>
      <c r="T3" s="13">
        <f>I3/43560</f>
        <v>0</v>
      </c>
      <c r="U3" s="13">
        <f>J3/43560</f>
        <v>0</v>
      </c>
      <c r="V3" s="13">
        <f>K3/43560</f>
        <v>0.11372819100091827</v>
      </c>
      <c r="W3" s="13">
        <f>L3/43560</f>
        <v>0</v>
      </c>
      <c r="X3" s="13">
        <f>M3/43560</f>
        <v>8.0716253443526176E-2</v>
      </c>
      <c r="Y3" s="13">
        <f>N3/43560</f>
        <v>0</v>
      </c>
      <c r="Z3" s="13">
        <f>O3/43560</f>
        <v>6.5679522497704312E-2</v>
      </c>
      <c r="AA3" s="13">
        <f>P3/43560</f>
        <v>0.30348943985307619</v>
      </c>
      <c r="AB3" s="13">
        <f>Q3/43560</f>
        <v>0</v>
      </c>
      <c r="AC3" s="13">
        <f>R3/43560</f>
        <v>0</v>
      </c>
      <c r="AD3" s="13">
        <f>S3/43560</f>
        <v>9.3204775022956848E-3</v>
      </c>
      <c r="AE3" s="13">
        <f>H3/X3</f>
        <v>0.72731324232081906</v>
      </c>
      <c r="AF3" s="15" t="s">
        <v>123</v>
      </c>
      <c r="AG3" s="15" t="s">
        <v>124</v>
      </c>
      <c r="AH3" s="15" t="s">
        <v>125</v>
      </c>
      <c r="AI3" s="15" t="s">
        <v>126</v>
      </c>
      <c r="AJ3" s="15" t="s">
        <v>127</v>
      </c>
      <c r="AK3" s="14">
        <v>1305</v>
      </c>
      <c r="AL3" s="15" t="s">
        <v>128</v>
      </c>
      <c r="AM3" s="15" t="s">
        <v>129</v>
      </c>
      <c r="AN3" s="14">
        <v>246900</v>
      </c>
    </row>
    <row r="4" spans="1:40">
      <c r="A4" s="13">
        <v>7</v>
      </c>
      <c r="B4" s="13" t="s">
        <v>7</v>
      </c>
      <c r="C4" s="13">
        <v>59645</v>
      </c>
      <c r="D4" s="13">
        <v>3149.2876569999999</v>
      </c>
      <c r="E4" s="13">
        <v>411453.79915099998</v>
      </c>
      <c r="F4" s="13" t="s">
        <v>15</v>
      </c>
      <c r="G4" s="13">
        <v>101.672448</v>
      </c>
      <c r="H4" s="13">
        <v>66.979969999999994</v>
      </c>
      <c r="I4" s="13">
        <v>479</v>
      </c>
      <c r="J4" s="13">
        <v>0</v>
      </c>
      <c r="K4" s="13">
        <v>950712</v>
      </c>
      <c r="L4" s="13">
        <v>18230</v>
      </c>
      <c r="M4" s="13">
        <v>3073126</v>
      </c>
      <c r="N4" s="13">
        <v>0</v>
      </c>
      <c r="O4" s="13">
        <v>6533</v>
      </c>
      <c r="P4" s="13">
        <v>103686</v>
      </c>
      <c r="Q4" s="13">
        <v>257568</v>
      </c>
      <c r="R4" s="13">
        <v>15877</v>
      </c>
      <c r="S4" s="13">
        <v>2600</v>
      </c>
      <c r="T4" s="13">
        <f>I4/43560</f>
        <v>1.0996326905417814E-2</v>
      </c>
      <c r="U4" s="13">
        <f>J4/43560</f>
        <v>0</v>
      </c>
      <c r="V4" s="13">
        <f>K4/43560</f>
        <v>21.82534435261708</v>
      </c>
      <c r="W4" s="13">
        <f>L4/43560</f>
        <v>0.41850321395775941</v>
      </c>
      <c r="X4" s="13">
        <f>M4/43560</f>
        <v>70.549265381083558</v>
      </c>
      <c r="Y4" s="13">
        <f>N4/43560</f>
        <v>0</v>
      </c>
      <c r="Z4" s="13">
        <f>O4/43560</f>
        <v>0.14997704315886135</v>
      </c>
      <c r="AA4" s="13">
        <f>P4/43560</f>
        <v>2.3803030303030304</v>
      </c>
      <c r="AB4" s="13">
        <f>Q4/43560</f>
        <v>5.9129476584022038</v>
      </c>
      <c r="AC4" s="13">
        <f>R4/43560</f>
        <v>0.36448576675849403</v>
      </c>
      <c r="AD4" s="13">
        <f>S4/43560</f>
        <v>5.968778696051423E-2</v>
      </c>
      <c r="AE4" s="13">
        <f>H4/X4</f>
        <v>0.94940705106136225</v>
      </c>
      <c r="AF4" s="15" t="s">
        <v>130</v>
      </c>
      <c r="AG4" s="15" t="s">
        <v>124</v>
      </c>
      <c r="AH4" s="15" t="s">
        <v>125</v>
      </c>
      <c r="AI4" s="15" t="s">
        <v>126</v>
      </c>
      <c r="AJ4" s="15" t="s">
        <v>131</v>
      </c>
      <c r="AK4" s="14">
        <v>5681</v>
      </c>
      <c r="AL4" s="15" t="s">
        <v>132</v>
      </c>
      <c r="AM4" s="15" t="s">
        <v>133</v>
      </c>
      <c r="AN4" s="14">
        <v>396200</v>
      </c>
    </row>
    <row r="5" spans="1:40">
      <c r="A5" s="13">
        <v>24</v>
      </c>
      <c r="B5" s="13" t="s">
        <v>7</v>
      </c>
      <c r="C5" s="13">
        <v>146340</v>
      </c>
      <c r="D5" s="13">
        <v>6347.8061900000002</v>
      </c>
      <c r="E5" s="13">
        <v>1003092.99271</v>
      </c>
      <c r="F5" s="13" t="s">
        <v>32</v>
      </c>
      <c r="G5" s="13">
        <v>247.869677</v>
      </c>
      <c r="H5" s="13">
        <v>4.1890419999999997</v>
      </c>
      <c r="I5" s="13">
        <v>9930714</v>
      </c>
      <c r="J5" s="13">
        <v>13536</v>
      </c>
      <c r="K5" s="13">
        <v>114957</v>
      </c>
      <c r="L5" s="13">
        <v>5732</v>
      </c>
      <c r="M5" s="13">
        <v>235860</v>
      </c>
      <c r="N5" s="13">
        <v>0</v>
      </c>
      <c r="O5" s="13">
        <v>32438</v>
      </c>
      <c r="P5" s="13">
        <v>352326</v>
      </c>
      <c r="Q5" s="13">
        <v>111080</v>
      </c>
      <c r="R5" s="13">
        <v>196</v>
      </c>
      <c r="S5" s="13">
        <v>313</v>
      </c>
      <c r="T5" s="13">
        <f>I5/43560</f>
        <v>227.97782369146006</v>
      </c>
      <c r="U5" s="13">
        <f>J5/43560</f>
        <v>0.31074380165289256</v>
      </c>
      <c r="V5" s="13">
        <f>K5/43560</f>
        <v>2.6390495867768595</v>
      </c>
      <c r="W5" s="13">
        <f>L5/43560</f>
        <v>0.13158861340679523</v>
      </c>
      <c r="X5" s="13">
        <f>M5/43560</f>
        <v>5.4146005509641872</v>
      </c>
      <c r="Y5" s="13">
        <f>N5/43560</f>
        <v>0</v>
      </c>
      <c r="Z5" s="13">
        <f>O5/43560</f>
        <v>0.74467401285583101</v>
      </c>
      <c r="AA5" s="13">
        <f>P5/43560</f>
        <v>8.0882920110192842</v>
      </c>
      <c r="AB5" s="13">
        <f>Q5/43560</f>
        <v>2.5500459136822773</v>
      </c>
      <c r="AC5" s="13">
        <f>R5/43560</f>
        <v>4.4995408631772265E-3</v>
      </c>
      <c r="AD5" s="13">
        <f>S5/43560</f>
        <v>7.1854912764003675E-3</v>
      </c>
      <c r="AE5" s="13">
        <f>H5/X5</f>
        <v>0.77365670109386919</v>
      </c>
      <c r="AF5" s="15" t="s">
        <v>134</v>
      </c>
      <c r="AG5" s="15" t="s">
        <v>124</v>
      </c>
      <c r="AH5" s="15" t="s">
        <v>125</v>
      </c>
      <c r="AI5" s="15" t="s">
        <v>126</v>
      </c>
      <c r="AJ5" s="15" t="s">
        <v>135</v>
      </c>
      <c r="AK5" s="14">
        <v>0</v>
      </c>
      <c r="AL5" s="15" t="s">
        <v>135</v>
      </c>
      <c r="AM5" s="15" t="s">
        <v>135</v>
      </c>
      <c r="AN5" s="14">
        <v>4052200</v>
      </c>
    </row>
    <row r="6" spans="1:40">
      <c r="A6" s="13">
        <v>44</v>
      </c>
      <c r="B6" s="13" t="s">
        <v>7</v>
      </c>
      <c r="C6" s="13">
        <v>253046</v>
      </c>
      <c r="D6" s="13">
        <v>1063.5580259999999</v>
      </c>
      <c r="E6" s="13">
        <v>52437.999367999997</v>
      </c>
      <c r="F6" s="13" t="s">
        <v>52</v>
      </c>
      <c r="G6" s="13">
        <v>12.957712000000001</v>
      </c>
      <c r="H6" s="13">
        <v>0.93279400000000001</v>
      </c>
      <c r="I6" s="13">
        <v>0</v>
      </c>
      <c r="J6" s="13">
        <v>3132</v>
      </c>
      <c r="K6" s="13">
        <v>382224</v>
      </c>
      <c r="L6" s="13">
        <v>388</v>
      </c>
      <c r="M6" s="13">
        <v>21806</v>
      </c>
      <c r="N6" s="13">
        <v>0</v>
      </c>
      <c r="O6" s="13">
        <v>129048</v>
      </c>
      <c r="P6" s="13">
        <v>19784</v>
      </c>
      <c r="Q6" s="13">
        <v>1757</v>
      </c>
      <c r="R6" s="13">
        <v>5833</v>
      </c>
      <c r="S6" s="13">
        <v>467</v>
      </c>
      <c r="T6" s="13">
        <f>I6/43560</f>
        <v>0</v>
      </c>
      <c r="U6" s="13">
        <f>J6/43560</f>
        <v>7.1900826446280985E-2</v>
      </c>
      <c r="V6" s="13">
        <f>K6/43560</f>
        <v>8.7746556473829198</v>
      </c>
      <c r="W6" s="13">
        <f>L6/43560</f>
        <v>8.9072543617998157E-3</v>
      </c>
      <c r="X6" s="13">
        <f>M6/43560</f>
        <v>0.50059687786960516</v>
      </c>
      <c r="Y6" s="13">
        <f>N6/43560</f>
        <v>0</v>
      </c>
      <c r="Z6" s="13">
        <f>O6/43560</f>
        <v>2.9625344352617078</v>
      </c>
      <c r="AA6" s="13">
        <f>P6/43560</f>
        <v>0.45417814508723597</v>
      </c>
      <c r="AB6" s="13">
        <f>Q6/43560</f>
        <v>4.0335169880624425E-2</v>
      </c>
      <c r="AC6" s="13">
        <f>R6/43560</f>
        <v>0.13390725436179982</v>
      </c>
      <c r="AD6" s="13">
        <f>S6/43560</f>
        <v>1.0720844811753902E-2</v>
      </c>
      <c r="AE6" s="13">
        <f>H6/X6</f>
        <v>1.8633635990094468</v>
      </c>
      <c r="AF6" s="15" t="s">
        <v>136</v>
      </c>
      <c r="AG6" s="15" t="s">
        <v>124</v>
      </c>
      <c r="AH6" s="15" t="s">
        <v>125</v>
      </c>
      <c r="AI6" s="15" t="s">
        <v>126</v>
      </c>
      <c r="AJ6" s="15" t="s">
        <v>135</v>
      </c>
      <c r="AK6" s="14">
        <v>0</v>
      </c>
      <c r="AL6" s="15" t="s">
        <v>135</v>
      </c>
      <c r="AM6" s="15" t="s">
        <v>135</v>
      </c>
      <c r="AN6" s="14">
        <v>56260500</v>
      </c>
    </row>
    <row r="7" spans="1:40">
      <c r="A7" s="13">
        <v>10</v>
      </c>
      <c r="B7" s="13" t="s">
        <v>7</v>
      </c>
      <c r="C7" s="13">
        <v>78945</v>
      </c>
      <c r="D7" s="13">
        <v>283.88816800000001</v>
      </c>
      <c r="E7" s="13">
        <v>4718.6497429999999</v>
      </c>
      <c r="F7" s="13" t="s">
        <v>18</v>
      </c>
      <c r="G7" s="13">
        <v>1.166004</v>
      </c>
      <c r="H7" s="13">
        <v>0.29044500000000001</v>
      </c>
      <c r="I7" s="13">
        <v>0</v>
      </c>
      <c r="J7" s="13">
        <v>0</v>
      </c>
      <c r="K7" s="13">
        <v>33417</v>
      </c>
      <c r="L7" s="13">
        <v>0</v>
      </c>
      <c r="M7" s="13">
        <v>10323</v>
      </c>
      <c r="N7" s="13">
        <v>0</v>
      </c>
      <c r="O7" s="13">
        <v>1609</v>
      </c>
      <c r="P7" s="13">
        <v>3591</v>
      </c>
      <c r="Q7" s="13">
        <v>0</v>
      </c>
      <c r="R7" s="13">
        <v>0</v>
      </c>
      <c r="S7" s="13">
        <v>1858</v>
      </c>
      <c r="T7" s="13">
        <f>I7/43560</f>
        <v>0</v>
      </c>
      <c r="U7" s="13">
        <f>J7/43560</f>
        <v>0</v>
      </c>
      <c r="V7" s="13">
        <f>K7/43560</f>
        <v>0.76714876033057855</v>
      </c>
      <c r="W7" s="13">
        <f>L7/43560</f>
        <v>0</v>
      </c>
      <c r="X7" s="13">
        <f>M7/43560</f>
        <v>0.23698347107438017</v>
      </c>
      <c r="Y7" s="13">
        <f>N7/43560</f>
        <v>0</v>
      </c>
      <c r="Z7" s="13">
        <f>O7/43560</f>
        <v>3.6937557392102846E-2</v>
      </c>
      <c r="AA7" s="13">
        <f>P7/43560</f>
        <v>8.2438016528925614E-2</v>
      </c>
      <c r="AB7" s="13">
        <f>Q7/43560</f>
        <v>0</v>
      </c>
      <c r="AC7" s="13">
        <f>R7/43560</f>
        <v>0</v>
      </c>
      <c r="AD7" s="13">
        <f>S7/43560</f>
        <v>4.2653810835629018E-2</v>
      </c>
      <c r="AE7" s="13">
        <f>H7/X7</f>
        <v>1.2255918047079337</v>
      </c>
      <c r="AF7" s="15" t="s">
        <v>142</v>
      </c>
      <c r="AG7" s="15" t="s">
        <v>124</v>
      </c>
      <c r="AH7" s="15" t="s">
        <v>143</v>
      </c>
      <c r="AI7" s="15" t="s">
        <v>144</v>
      </c>
      <c r="AJ7" s="15" t="s">
        <v>145</v>
      </c>
      <c r="AK7" s="14">
        <v>1300</v>
      </c>
      <c r="AL7" s="15" t="s">
        <v>140</v>
      </c>
      <c r="AM7" s="15" t="s">
        <v>141</v>
      </c>
      <c r="AN7" s="14">
        <v>144900</v>
      </c>
    </row>
    <row r="8" spans="1:40">
      <c r="A8" s="13">
        <v>48</v>
      </c>
      <c r="B8" s="13" t="s">
        <v>7</v>
      </c>
      <c r="C8" s="13">
        <v>9314</v>
      </c>
      <c r="D8" s="13">
        <v>1476.652593</v>
      </c>
      <c r="E8" s="13">
        <v>115388.260374</v>
      </c>
      <c r="F8" s="13" t="s">
        <v>56</v>
      </c>
      <c r="G8" s="13">
        <v>28.513059999999999</v>
      </c>
      <c r="H8" s="13">
        <v>0.26992100000000002</v>
      </c>
      <c r="I8" s="13">
        <v>0</v>
      </c>
      <c r="J8" s="13">
        <v>0</v>
      </c>
      <c r="K8" s="13">
        <v>60411.760910999998</v>
      </c>
      <c r="L8" s="13">
        <v>0</v>
      </c>
      <c r="M8" s="13">
        <v>52663.919824999997</v>
      </c>
      <c r="N8" s="13">
        <v>0</v>
      </c>
      <c r="O8" s="13">
        <v>1028.978895</v>
      </c>
      <c r="P8" s="13">
        <v>37.999220999999999</v>
      </c>
      <c r="Q8" s="13">
        <v>176.99637000000001</v>
      </c>
      <c r="R8" s="13">
        <v>1071.9780129999999</v>
      </c>
      <c r="S8" s="13">
        <v>0</v>
      </c>
      <c r="T8" s="13">
        <f>I8/4047</f>
        <v>0</v>
      </c>
      <c r="U8" s="13">
        <f>J8/4047</f>
        <v>0</v>
      </c>
      <c r="V8" s="13">
        <f>K8/4047</f>
        <v>14.927541613787991</v>
      </c>
      <c r="W8" s="13">
        <f>L8/4047</f>
        <v>0</v>
      </c>
      <c r="X8" s="13">
        <f>M8/4047</f>
        <v>13.013076309612057</v>
      </c>
      <c r="Y8" s="13">
        <f>N8/4047</f>
        <v>0</v>
      </c>
      <c r="Z8" s="13">
        <f>O8/4047</f>
        <v>0.25425720163083765</v>
      </c>
      <c r="AA8" s="13">
        <f>P8/4047</f>
        <v>9.3894788732394371E-3</v>
      </c>
      <c r="AB8" s="13">
        <f>Q8/4047</f>
        <v>4.3735203854707194E-2</v>
      </c>
      <c r="AC8" s="13">
        <f>R8/4047</f>
        <v>0.26488213812700762</v>
      </c>
      <c r="AD8" s="13">
        <f>S8/4047</f>
        <v>0</v>
      </c>
      <c r="AE8" s="13">
        <f>H8/X8</f>
        <v>2.0742289799731979E-2</v>
      </c>
      <c r="AF8" s="15" t="s">
        <v>168</v>
      </c>
      <c r="AG8" s="15" t="s">
        <v>138</v>
      </c>
      <c r="AH8" s="15" t="s">
        <v>147</v>
      </c>
      <c r="AI8" s="15" t="s">
        <v>148</v>
      </c>
      <c r="AJ8" s="15" t="s">
        <v>167</v>
      </c>
      <c r="AK8" s="14">
        <v>2192</v>
      </c>
      <c r="AL8" s="15" t="s">
        <v>140</v>
      </c>
      <c r="AM8" s="15" t="s">
        <v>141</v>
      </c>
      <c r="AN8" s="14">
        <v>60900</v>
      </c>
    </row>
    <row r="9" spans="1:40">
      <c r="A9" s="13">
        <v>49</v>
      </c>
      <c r="B9" s="13" t="s">
        <v>7</v>
      </c>
      <c r="C9" s="13">
        <v>16441</v>
      </c>
      <c r="D9" s="13">
        <v>595.59844099999998</v>
      </c>
      <c r="E9" s="13">
        <v>16340.807615</v>
      </c>
      <c r="F9" s="13" t="s">
        <v>57</v>
      </c>
      <c r="G9" s="13">
        <v>4.0379009999999997</v>
      </c>
      <c r="H9" s="13">
        <v>1.45871</v>
      </c>
      <c r="I9" s="13">
        <v>0</v>
      </c>
      <c r="J9" s="13">
        <v>0</v>
      </c>
      <c r="K9" s="13">
        <v>4750.902556</v>
      </c>
      <c r="L9" s="13">
        <v>0</v>
      </c>
      <c r="M9" s="13">
        <v>7378.8486540000004</v>
      </c>
      <c r="N9" s="13">
        <v>0</v>
      </c>
      <c r="O9" s="13">
        <v>1652.9660960000001</v>
      </c>
      <c r="P9" s="13">
        <v>960.98028999999997</v>
      </c>
      <c r="Q9" s="13">
        <v>1572.9677369999999</v>
      </c>
      <c r="R9" s="13">
        <v>22.999528000000002</v>
      </c>
      <c r="S9" s="13">
        <v>0</v>
      </c>
      <c r="T9" s="13">
        <f>I9/4047</f>
        <v>0</v>
      </c>
      <c r="U9" s="13">
        <f>J9/4047</f>
        <v>0</v>
      </c>
      <c r="V9" s="13">
        <f>K9/4047</f>
        <v>1.1739319387200395</v>
      </c>
      <c r="W9" s="13">
        <f>L9/4047</f>
        <v>0</v>
      </c>
      <c r="X9" s="13">
        <f>M9/4047</f>
        <v>1.8232885233506302</v>
      </c>
      <c r="Y9" s="13">
        <f>N9/4047</f>
        <v>0</v>
      </c>
      <c r="Z9" s="13">
        <f>O9/4047</f>
        <v>0.40844232666172475</v>
      </c>
      <c r="AA9" s="13">
        <f>P9/4047</f>
        <v>0.23745497652582159</v>
      </c>
      <c r="AB9" s="13">
        <f>Q9/4047</f>
        <v>0.38867500296515939</v>
      </c>
      <c r="AC9" s="13">
        <f>R9/4047</f>
        <v>5.6831055102545096E-3</v>
      </c>
      <c r="AD9" s="13">
        <f>S9/4047</f>
        <v>0</v>
      </c>
      <c r="AE9" s="13">
        <f>H9/X9</f>
        <v>0.80004342775072723</v>
      </c>
      <c r="AF9" s="15" t="s">
        <v>169</v>
      </c>
      <c r="AG9" s="15" t="s">
        <v>138</v>
      </c>
      <c r="AH9" s="15" t="s">
        <v>147</v>
      </c>
      <c r="AI9" s="15" t="s">
        <v>148</v>
      </c>
      <c r="AJ9" s="15" t="s">
        <v>170</v>
      </c>
      <c r="AK9" s="14">
        <v>5320</v>
      </c>
      <c r="AL9" s="15" t="s">
        <v>140</v>
      </c>
      <c r="AM9" s="15" t="s">
        <v>141</v>
      </c>
      <c r="AN9" s="14">
        <v>332400</v>
      </c>
    </row>
    <row r="10" spans="1:40">
      <c r="A10" s="13">
        <v>54</v>
      </c>
      <c r="B10" s="13" t="s">
        <v>7</v>
      </c>
      <c r="C10" s="13">
        <v>71332</v>
      </c>
      <c r="D10" s="13">
        <v>57.631760999999997</v>
      </c>
      <c r="E10" s="13">
        <v>140.024496</v>
      </c>
      <c r="F10" s="13" t="s">
        <v>62</v>
      </c>
      <c r="G10" s="13">
        <v>3.4601E-2</v>
      </c>
      <c r="H10" s="13">
        <v>3.718E-3</v>
      </c>
      <c r="I10" s="13">
        <v>0</v>
      </c>
      <c r="J10" s="13">
        <v>0</v>
      </c>
      <c r="K10" s="13">
        <v>22.999528000000002</v>
      </c>
      <c r="L10" s="13">
        <v>0</v>
      </c>
      <c r="M10" s="13">
        <v>19.999590000000001</v>
      </c>
      <c r="N10" s="13">
        <v>0</v>
      </c>
      <c r="O10" s="13">
        <v>87.998194999999996</v>
      </c>
      <c r="P10" s="13">
        <v>9.9997950000000007</v>
      </c>
      <c r="Q10" s="13">
        <v>0</v>
      </c>
      <c r="R10" s="13">
        <v>0</v>
      </c>
      <c r="S10" s="13">
        <v>0</v>
      </c>
      <c r="T10" s="13">
        <f>I10/4047</f>
        <v>0</v>
      </c>
      <c r="U10" s="13">
        <f>J10/4047</f>
        <v>0</v>
      </c>
      <c r="V10" s="13">
        <f>K10/4047</f>
        <v>5.6831055102545096E-3</v>
      </c>
      <c r="W10" s="13">
        <f>L10/4047</f>
        <v>0</v>
      </c>
      <c r="X10" s="13">
        <f>M10/4047</f>
        <v>4.9418309859154937E-3</v>
      </c>
      <c r="Y10" s="13">
        <f>N10/4047</f>
        <v>0</v>
      </c>
      <c r="Z10" s="13">
        <f>O10/4047</f>
        <v>2.1744056090931552E-2</v>
      </c>
      <c r="AA10" s="13">
        <f>P10/4047</f>
        <v>2.4709154929577468E-3</v>
      </c>
      <c r="AB10" s="13">
        <f>Q10/4047</f>
        <v>0</v>
      </c>
      <c r="AC10" s="13">
        <f>R10/4047</f>
        <v>0</v>
      </c>
      <c r="AD10" s="13">
        <f>S10/4047</f>
        <v>0</v>
      </c>
      <c r="AE10" s="13">
        <f>H10/X10</f>
        <v>0.75235272323082614</v>
      </c>
      <c r="AF10" s="15" t="s">
        <v>171</v>
      </c>
      <c r="AG10" s="15" t="s">
        <v>138</v>
      </c>
      <c r="AH10" s="15" t="s">
        <v>147</v>
      </c>
      <c r="AI10" s="15" t="s">
        <v>148</v>
      </c>
      <c r="AJ10" s="15" t="s">
        <v>172</v>
      </c>
      <c r="AK10" s="14">
        <v>1220</v>
      </c>
      <c r="AL10" s="15" t="s">
        <v>173</v>
      </c>
      <c r="AM10" s="15" t="s">
        <v>174</v>
      </c>
      <c r="AN10" s="14">
        <v>58100</v>
      </c>
    </row>
    <row r="11" spans="1:40">
      <c r="A11" s="13">
        <v>55</v>
      </c>
      <c r="B11" s="13" t="s">
        <v>7</v>
      </c>
      <c r="C11" s="13">
        <v>71887</v>
      </c>
      <c r="D11" s="13">
        <v>1006.361363</v>
      </c>
      <c r="E11" s="13">
        <v>26378.192864000001</v>
      </c>
      <c r="F11" s="13" t="s">
        <v>63</v>
      </c>
      <c r="G11" s="13">
        <v>6.5181930000000001</v>
      </c>
      <c r="H11" s="13">
        <v>3.8861E-2</v>
      </c>
      <c r="I11" s="13">
        <v>0</v>
      </c>
      <c r="J11" s="13">
        <v>0</v>
      </c>
      <c r="K11" s="13">
        <v>26039.465912</v>
      </c>
      <c r="L11" s="13">
        <v>0</v>
      </c>
      <c r="M11" s="13">
        <v>337.99306799999999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f>I11/4047</f>
        <v>0</v>
      </c>
      <c r="U11" s="13">
        <f>J11/4047</f>
        <v>0</v>
      </c>
      <c r="V11" s="13">
        <f>K11/4047</f>
        <v>6.4342638774400793</v>
      </c>
      <c r="W11" s="13">
        <f>L11/4047</f>
        <v>0</v>
      </c>
      <c r="X11" s="13">
        <f>M11/4047</f>
        <v>8.3516942920681986E-2</v>
      </c>
      <c r="Y11" s="13">
        <f>N11/4047</f>
        <v>0</v>
      </c>
      <c r="Z11" s="13">
        <f>O11/4047</f>
        <v>0</v>
      </c>
      <c r="AA11" s="13">
        <f>P11/4047</f>
        <v>0</v>
      </c>
      <c r="AB11" s="13">
        <f>Q11/4047</f>
        <v>0</v>
      </c>
      <c r="AC11" s="13">
        <f>R11/4047</f>
        <v>0</v>
      </c>
      <c r="AD11" s="13">
        <f>S11/4047</f>
        <v>0</v>
      </c>
      <c r="AE11" s="13">
        <f>H11/X11</f>
        <v>0.46530678256395486</v>
      </c>
      <c r="AF11" s="15" t="s">
        <v>175</v>
      </c>
      <c r="AG11" s="15" t="s">
        <v>138</v>
      </c>
      <c r="AH11" s="15" t="s">
        <v>147</v>
      </c>
      <c r="AI11" s="15" t="s">
        <v>148</v>
      </c>
      <c r="AJ11" s="15" t="s">
        <v>135</v>
      </c>
      <c r="AK11" s="14">
        <v>0</v>
      </c>
      <c r="AL11" s="15" t="s">
        <v>135</v>
      </c>
      <c r="AM11" s="15" t="s">
        <v>135</v>
      </c>
      <c r="AN11" s="14">
        <v>0</v>
      </c>
    </row>
    <row r="12" spans="1:40">
      <c r="A12" s="13">
        <v>57</v>
      </c>
      <c r="B12" s="13" t="s">
        <v>7</v>
      </c>
      <c r="C12" s="13">
        <v>82828</v>
      </c>
      <c r="D12" s="13">
        <v>387.62728399999997</v>
      </c>
      <c r="E12" s="13">
        <v>5892.0424389999998</v>
      </c>
      <c r="F12" s="13" t="s">
        <v>65</v>
      </c>
      <c r="G12" s="13">
        <v>1.4559550000000001</v>
      </c>
      <c r="H12" s="13">
        <v>0.32706499999999999</v>
      </c>
      <c r="I12" s="13">
        <v>0</v>
      </c>
      <c r="J12" s="13">
        <v>0</v>
      </c>
      <c r="K12" s="13">
        <v>3881.9203790000001</v>
      </c>
      <c r="L12" s="13">
        <v>0</v>
      </c>
      <c r="M12" s="13">
        <v>950.98049500000002</v>
      </c>
      <c r="N12" s="13">
        <v>0</v>
      </c>
      <c r="O12" s="13">
        <v>0</v>
      </c>
      <c r="P12" s="13">
        <v>918.98115099999995</v>
      </c>
      <c r="Q12" s="13">
        <v>0</v>
      </c>
      <c r="R12" s="13">
        <v>0</v>
      </c>
      <c r="S12" s="13">
        <v>151.996882</v>
      </c>
      <c r="T12" s="13">
        <f>I12/4047</f>
        <v>0</v>
      </c>
      <c r="U12" s="13">
        <f>J12/4047</f>
        <v>0</v>
      </c>
      <c r="V12" s="13">
        <f>K12/4047</f>
        <v>0.95920938448233262</v>
      </c>
      <c r="W12" s="13">
        <f>L12/4047</f>
        <v>0</v>
      </c>
      <c r="X12" s="13">
        <f>M12/4047</f>
        <v>0.23498406103286384</v>
      </c>
      <c r="Y12" s="13">
        <f>N12/4047</f>
        <v>0</v>
      </c>
      <c r="Z12" s="13">
        <f>O12/4047</f>
        <v>0</v>
      </c>
      <c r="AA12" s="13">
        <f>P12/4047</f>
        <v>0.22707713145539904</v>
      </c>
      <c r="AB12" s="13">
        <f>Q12/4047</f>
        <v>0</v>
      </c>
      <c r="AC12" s="13">
        <f>R12/4047</f>
        <v>0</v>
      </c>
      <c r="AD12" s="13">
        <f>S12/4047</f>
        <v>3.7557914998764513E-2</v>
      </c>
      <c r="AE12" s="13">
        <f>H12/X12</f>
        <v>1.391860360921493</v>
      </c>
      <c r="AF12" s="15" t="s">
        <v>176</v>
      </c>
      <c r="AG12" s="15" t="s">
        <v>138</v>
      </c>
      <c r="AH12" s="15" t="s">
        <v>147</v>
      </c>
      <c r="AI12" s="15" t="s">
        <v>148</v>
      </c>
      <c r="AJ12" s="15" t="s">
        <v>135</v>
      </c>
      <c r="AK12" s="14">
        <v>0</v>
      </c>
      <c r="AL12" s="15" t="s">
        <v>135</v>
      </c>
      <c r="AM12" s="15" t="s">
        <v>135</v>
      </c>
      <c r="AN12" s="14">
        <v>16200</v>
      </c>
    </row>
    <row r="13" spans="1:40">
      <c r="A13" s="13">
        <v>58</v>
      </c>
      <c r="B13" s="13" t="s">
        <v>7</v>
      </c>
      <c r="C13" s="13">
        <v>99128</v>
      </c>
      <c r="D13" s="13">
        <v>289.52717200000001</v>
      </c>
      <c r="E13" s="13">
        <v>3999.4078450000002</v>
      </c>
      <c r="F13" s="13" t="s">
        <v>66</v>
      </c>
      <c r="G13" s="13">
        <v>0.98827500000000001</v>
      </c>
      <c r="H13" s="13">
        <v>6.2791E-2</v>
      </c>
      <c r="I13" s="13">
        <v>0</v>
      </c>
      <c r="J13" s="13">
        <v>0</v>
      </c>
      <c r="K13" s="13">
        <v>1834.962364</v>
      </c>
      <c r="L13" s="13">
        <v>0</v>
      </c>
      <c r="M13" s="13">
        <v>547.98875999999996</v>
      </c>
      <c r="N13" s="13">
        <v>0</v>
      </c>
      <c r="O13" s="13">
        <v>0</v>
      </c>
      <c r="P13" s="13">
        <v>402.99173400000001</v>
      </c>
      <c r="Q13" s="13">
        <v>1162.9761470000001</v>
      </c>
      <c r="R13" s="13">
        <v>49.998973999999997</v>
      </c>
      <c r="S13" s="13">
        <v>0</v>
      </c>
      <c r="T13" s="13">
        <f>I13/4047</f>
        <v>0</v>
      </c>
      <c r="U13" s="13">
        <f>J13/4047</f>
        <v>0</v>
      </c>
      <c r="V13" s="13">
        <f>K13/4047</f>
        <v>0.4534129883864591</v>
      </c>
      <c r="W13" s="13">
        <f>L13/4047</f>
        <v>0</v>
      </c>
      <c r="X13" s="13">
        <f>M13/4047</f>
        <v>0.13540616753150481</v>
      </c>
      <c r="Y13" s="13">
        <f>N13/4047</f>
        <v>0</v>
      </c>
      <c r="Z13" s="13">
        <f>O13/4047</f>
        <v>0</v>
      </c>
      <c r="AA13" s="13">
        <f>P13/4047</f>
        <v>9.9577893254262417E-2</v>
      </c>
      <c r="AB13" s="13">
        <f>Q13/4047</f>
        <v>0.28736746898937487</v>
      </c>
      <c r="AC13" s="13">
        <f>R13/4047</f>
        <v>1.2354577217692116E-2</v>
      </c>
      <c r="AD13" s="13">
        <f>S13/4047</f>
        <v>0</v>
      </c>
      <c r="AE13" s="13">
        <f>H13/X13</f>
        <v>0.46372333804802862</v>
      </c>
      <c r="AF13" s="15" t="s">
        <v>177</v>
      </c>
      <c r="AG13" s="15" t="s">
        <v>138</v>
      </c>
      <c r="AH13" s="15" t="s">
        <v>147</v>
      </c>
      <c r="AI13" s="15" t="s">
        <v>148</v>
      </c>
      <c r="AJ13" s="15" t="s">
        <v>135</v>
      </c>
      <c r="AK13" s="14">
        <v>0</v>
      </c>
      <c r="AL13" s="15" t="s">
        <v>135</v>
      </c>
      <c r="AM13" s="15" t="s">
        <v>135</v>
      </c>
      <c r="AN13" s="14">
        <v>0</v>
      </c>
    </row>
    <row r="14" spans="1:40">
      <c r="A14" s="13">
        <v>60</v>
      </c>
      <c r="B14" s="13" t="s">
        <v>7</v>
      </c>
      <c r="C14" s="13">
        <v>130117</v>
      </c>
      <c r="D14" s="13">
        <v>669.08503800000005</v>
      </c>
      <c r="E14" s="13">
        <v>26311.390576999998</v>
      </c>
      <c r="F14" s="13" t="s">
        <v>68</v>
      </c>
      <c r="G14" s="13">
        <v>6.5016860000000003</v>
      </c>
      <c r="H14" s="13">
        <v>3.8565520000000002</v>
      </c>
      <c r="I14" s="13">
        <v>0</v>
      </c>
      <c r="J14" s="13">
        <v>0</v>
      </c>
      <c r="K14" s="13">
        <v>15976.672307000001</v>
      </c>
      <c r="L14" s="13">
        <v>0</v>
      </c>
      <c r="M14" s="13">
        <v>8469.8262780000005</v>
      </c>
      <c r="N14" s="13">
        <v>0</v>
      </c>
      <c r="O14" s="13">
        <v>233.99520100000001</v>
      </c>
      <c r="P14" s="13">
        <v>1068.9780740000001</v>
      </c>
      <c r="Q14" s="13">
        <v>0</v>
      </c>
      <c r="R14" s="13">
        <v>0</v>
      </c>
      <c r="S14" s="13">
        <v>545.98880099999997</v>
      </c>
      <c r="T14" s="13">
        <f>I14/4047</f>
        <v>0</v>
      </c>
      <c r="U14" s="13">
        <f>J14/4047</f>
        <v>0</v>
      </c>
      <c r="V14" s="13">
        <f>K14/4047</f>
        <v>3.9477816424511984</v>
      </c>
      <c r="W14" s="13">
        <f>L14/4047</f>
        <v>0</v>
      </c>
      <c r="X14" s="13">
        <f>M14/4047</f>
        <v>2.0928654010378058</v>
      </c>
      <c r="Y14" s="13">
        <f>N14/4047</f>
        <v>0</v>
      </c>
      <c r="Z14" s="13">
        <f>O14/4047</f>
        <v>5.7819422041018038E-2</v>
      </c>
      <c r="AA14" s="13">
        <f>P14/4047</f>
        <v>0.26414086335557208</v>
      </c>
      <c r="AB14" s="13">
        <f>Q14/4047</f>
        <v>0</v>
      </c>
      <c r="AC14" s="13">
        <f>R14/4047</f>
        <v>0</v>
      </c>
      <c r="AD14" s="13">
        <f>S14/4047</f>
        <v>0.13491198443291327</v>
      </c>
      <c r="AE14" s="13">
        <f>H14/X14</f>
        <v>1.8427138210071325</v>
      </c>
      <c r="AF14" s="15" t="s">
        <v>178</v>
      </c>
      <c r="AG14" s="15" t="s">
        <v>138</v>
      </c>
      <c r="AH14" s="15" t="s">
        <v>147</v>
      </c>
      <c r="AI14" s="15" t="s">
        <v>148</v>
      </c>
      <c r="AJ14" s="15" t="s">
        <v>135</v>
      </c>
      <c r="AK14" s="14">
        <v>0</v>
      </c>
      <c r="AL14" s="15" t="s">
        <v>135</v>
      </c>
      <c r="AM14" s="15" t="s">
        <v>135</v>
      </c>
      <c r="AN14" s="14">
        <v>141200</v>
      </c>
    </row>
    <row r="15" spans="1:40">
      <c r="A15" s="13">
        <v>63</v>
      </c>
      <c r="B15" s="13" t="s">
        <v>7</v>
      </c>
      <c r="C15" s="13">
        <v>143281</v>
      </c>
      <c r="D15" s="13">
        <v>708.40345600000001</v>
      </c>
      <c r="E15" s="13">
        <v>33598.974341000001</v>
      </c>
      <c r="F15" s="13" t="s">
        <v>71</v>
      </c>
      <c r="G15" s="13">
        <v>8.3024869999999993</v>
      </c>
      <c r="H15" s="13">
        <v>1.4913920000000001</v>
      </c>
      <c r="I15" s="13">
        <v>0</v>
      </c>
      <c r="J15" s="13">
        <v>0</v>
      </c>
      <c r="K15" s="13">
        <v>18666.617134</v>
      </c>
      <c r="L15" s="13">
        <v>0</v>
      </c>
      <c r="M15" s="13">
        <v>13759.717778</v>
      </c>
      <c r="N15" s="13">
        <v>0</v>
      </c>
      <c r="O15" s="13">
        <v>0</v>
      </c>
      <c r="P15" s="13">
        <v>515.989417</v>
      </c>
      <c r="Q15" s="13">
        <v>650.98664799999995</v>
      </c>
      <c r="R15" s="13">
        <v>6.9998560000000003</v>
      </c>
      <c r="S15" s="13">
        <v>0</v>
      </c>
      <c r="T15" s="13">
        <f>I15/4047</f>
        <v>0</v>
      </c>
      <c r="U15" s="13">
        <f>J15/4047</f>
        <v>0</v>
      </c>
      <c r="V15" s="13">
        <f>K15/4047</f>
        <v>4.612457903138127</v>
      </c>
      <c r="W15" s="13">
        <f>L15/4047</f>
        <v>0</v>
      </c>
      <c r="X15" s="13">
        <f>M15/4047</f>
        <v>3.3999796832221398</v>
      </c>
      <c r="Y15" s="13">
        <f>N15/4047</f>
        <v>0</v>
      </c>
      <c r="Z15" s="13">
        <f>O15/4047</f>
        <v>0</v>
      </c>
      <c r="AA15" s="13">
        <f>P15/4047</f>
        <v>0.12749923820113665</v>
      </c>
      <c r="AB15" s="13">
        <f>Q15/4047</f>
        <v>0.16085659698542129</v>
      </c>
      <c r="AC15" s="13">
        <f>R15/4047</f>
        <v>1.7296407215221152E-3</v>
      </c>
      <c r="AD15" s="13">
        <f>S15/4047</f>
        <v>0</v>
      </c>
      <c r="AE15" s="13">
        <f>H15/X15</f>
        <v>0.43864732702950066</v>
      </c>
      <c r="AF15" s="15" t="s">
        <v>179</v>
      </c>
      <c r="AG15" s="15" t="s">
        <v>138</v>
      </c>
      <c r="AH15" s="15" t="s">
        <v>147</v>
      </c>
      <c r="AI15" s="15" t="s">
        <v>148</v>
      </c>
      <c r="AJ15" s="15" t="s">
        <v>135</v>
      </c>
      <c r="AK15" s="14">
        <v>0</v>
      </c>
      <c r="AL15" s="15" t="s">
        <v>135</v>
      </c>
      <c r="AM15" s="15" t="s">
        <v>135</v>
      </c>
      <c r="AN15" s="14">
        <v>0</v>
      </c>
    </row>
    <row r="16" spans="1:40">
      <c r="A16" s="13">
        <v>67</v>
      </c>
      <c r="B16" s="13" t="s">
        <v>7</v>
      </c>
      <c r="C16" s="13">
        <v>167478</v>
      </c>
      <c r="D16" s="13">
        <v>1424.3578500000001</v>
      </c>
      <c r="E16" s="13">
        <v>8658.6216179999992</v>
      </c>
      <c r="F16" s="13" t="s">
        <v>75</v>
      </c>
      <c r="G16" s="13">
        <v>2.1395919999999999</v>
      </c>
      <c r="H16" s="13">
        <v>0.45300699999999999</v>
      </c>
      <c r="I16" s="13">
        <v>0</v>
      </c>
      <c r="J16" s="13">
        <v>0</v>
      </c>
      <c r="K16" s="13">
        <v>5013.8971609999999</v>
      </c>
      <c r="L16" s="13">
        <v>0</v>
      </c>
      <c r="M16" s="13">
        <v>2117.9565590000002</v>
      </c>
      <c r="N16" s="13">
        <v>0</v>
      </c>
      <c r="O16" s="13">
        <v>63.998686999999997</v>
      </c>
      <c r="P16" s="13">
        <v>1244.974465</v>
      </c>
      <c r="Q16" s="13">
        <v>0</v>
      </c>
      <c r="R16" s="13">
        <v>0</v>
      </c>
      <c r="S16" s="13">
        <v>232.99522099999999</v>
      </c>
      <c r="T16" s="13">
        <f>I16/4047</f>
        <v>0</v>
      </c>
      <c r="U16" s="13">
        <f>J16/4047</f>
        <v>0</v>
      </c>
      <c r="V16" s="13">
        <f>K16/4047</f>
        <v>1.23891701531999</v>
      </c>
      <c r="W16" s="13">
        <f>L16/4047</f>
        <v>0</v>
      </c>
      <c r="X16" s="13">
        <f>M16/4047</f>
        <v>0.52333989597232522</v>
      </c>
      <c r="Y16" s="13">
        <f>N16/4047</f>
        <v>0</v>
      </c>
      <c r="Z16" s="13">
        <f>O16/4047</f>
        <v>1.5813858907832962E-2</v>
      </c>
      <c r="AA16" s="13">
        <f>P16/4047</f>
        <v>0.30762897578453174</v>
      </c>
      <c r="AB16" s="13">
        <f>Q16/4047</f>
        <v>0</v>
      </c>
      <c r="AC16" s="13">
        <f>R16/4047</f>
        <v>0</v>
      </c>
      <c r="AD16" s="13">
        <f>S16/4047</f>
        <v>5.7572330368173955E-2</v>
      </c>
      <c r="AE16" s="13">
        <f>H16/X16</f>
        <v>0.86560761655357443</v>
      </c>
      <c r="AF16" s="15" t="s">
        <v>180</v>
      </c>
      <c r="AG16" s="15" t="s">
        <v>138</v>
      </c>
      <c r="AH16" s="15" t="s">
        <v>147</v>
      </c>
      <c r="AI16" s="15" t="s">
        <v>148</v>
      </c>
      <c r="AJ16" s="15" t="s">
        <v>135</v>
      </c>
      <c r="AK16" s="14">
        <v>0</v>
      </c>
      <c r="AL16" s="15" t="s">
        <v>135</v>
      </c>
      <c r="AM16" s="15" t="s">
        <v>135</v>
      </c>
      <c r="AN16" s="14">
        <v>0</v>
      </c>
    </row>
    <row r="17" spans="1:40">
      <c r="A17" s="13">
        <v>68</v>
      </c>
      <c r="B17" s="13" t="s">
        <v>7</v>
      </c>
      <c r="C17" s="13">
        <v>183593</v>
      </c>
      <c r="D17" s="13">
        <v>215.383002</v>
      </c>
      <c r="E17" s="13">
        <v>2995.8943730000001</v>
      </c>
      <c r="F17" s="13" t="s">
        <v>76</v>
      </c>
      <c r="G17" s="13">
        <v>0.74030200000000002</v>
      </c>
      <c r="H17" s="13">
        <v>5.2204E-2</v>
      </c>
      <c r="I17" s="13">
        <v>0</v>
      </c>
      <c r="J17" s="13">
        <v>0</v>
      </c>
      <c r="K17" s="13">
        <v>388.99202100000002</v>
      </c>
      <c r="L17" s="13">
        <v>0</v>
      </c>
      <c r="M17" s="13">
        <v>1032.9788129999999</v>
      </c>
      <c r="N17" s="13">
        <v>0</v>
      </c>
      <c r="O17" s="13">
        <v>0</v>
      </c>
      <c r="P17" s="13">
        <v>632.98701700000004</v>
      </c>
      <c r="Q17" s="13">
        <v>940.98069999999996</v>
      </c>
      <c r="R17" s="13">
        <v>0</v>
      </c>
      <c r="S17" s="13">
        <v>0</v>
      </c>
      <c r="T17" s="13">
        <f>I17/4047</f>
        <v>0</v>
      </c>
      <c r="U17" s="13">
        <f>J17/4047</f>
        <v>0</v>
      </c>
      <c r="V17" s="13">
        <f>K17/4047</f>
        <v>9.6118611564121575E-2</v>
      </c>
      <c r="W17" s="13">
        <f>L17/4047</f>
        <v>0</v>
      </c>
      <c r="X17" s="13">
        <f>M17/4047</f>
        <v>0.25524556782802077</v>
      </c>
      <c r="Y17" s="13">
        <f>N17/4047</f>
        <v>0</v>
      </c>
      <c r="Z17" s="13">
        <f>O17/4047</f>
        <v>0</v>
      </c>
      <c r="AA17" s="13">
        <f>P17/4047</f>
        <v>0.15640894909809736</v>
      </c>
      <c r="AB17" s="13">
        <f>Q17/4047</f>
        <v>0.2325131455399061</v>
      </c>
      <c r="AC17" s="13">
        <f>R17/4047</f>
        <v>0</v>
      </c>
      <c r="AD17" s="13">
        <f>S17/4047</f>
        <v>0</v>
      </c>
      <c r="AE17" s="13">
        <f>H17/X17</f>
        <v>0.20452460916059464</v>
      </c>
      <c r="AF17" s="15" t="s">
        <v>181</v>
      </c>
      <c r="AG17" s="15" t="s">
        <v>138</v>
      </c>
      <c r="AH17" s="15" t="s">
        <v>147</v>
      </c>
      <c r="AI17" s="15" t="s">
        <v>148</v>
      </c>
      <c r="AJ17" s="15" t="s">
        <v>135</v>
      </c>
      <c r="AK17" s="14">
        <v>0</v>
      </c>
      <c r="AL17" s="15" t="s">
        <v>135</v>
      </c>
      <c r="AM17" s="15" t="s">
        <v>135</v>
      </c>
      <c r="AN17" s="14">
        <v>0</v>
      </c>
    </row>
    <row r="18" spans="1:40">
      <c r="A18" s="13">
        <v>70</v>
      </c>
      <c r="B18" s="13" t="s">
        <v>7</v>
      </c>
      <c r="C18" s="13">
        <v>201114</v>
      </c>
      <c r="D18" s="13">
        <v>2767.6061679999998</v>
      </c>
      <c r="E18" s="13">
        <v>147222.88408300001</v>
      </c>
      <c r="F18" s="13" t="s">
        <v>78</v>
      </c>
      <c r="G18" s="13">
        <v>36.379567000000002</v>
      </c>
      <c r="H18" s="13">
        <v>0.69586599999999998</v>
      </c>
      <c r="I18" s="13">
        <v>1423.970793</v>
      </c>
      <c r="J18" s="13">
        <v>0</v>
      </c>
      <c r="K18" s="13">
        <v>133928.25303399999</v>
      </c>
      <c r="L18" s="13">
        <v>0</v>
      </c>
      <c r="M18" s="13">
        <v>10903.776356</v>
      </c>
      <c r="N18" s="13">
        <v>0</v>
      </c>
      <c r="O18" s="13">
        <v>0</v>
      </c>
      <c r="P18" s="13">
        <v>129.997334</v>
      </c>
      <c r="Q18" s="13">
        <v>0</v>
      </c>
      <c r="R18" s="13">
        <v>41.999139</v>
      </c>
      <c r="S18" s="13">
        <v>801.98355100000003</v>
      </c>
      <c r="T18" s="13">
        <f>I18/4047</f>
        <v>0.35185836249073388</v>
      </c>
      <c r="U18" s="13">
        <f>J18/4047</f>
        <v>0</v>
      </c>
      <c r="V18" s="13">
        <f>K18/4047</f>
        <v>33.093217947615514</v>
      </c>
      <c r="W18" s="13">
        <f>L18/4047</f>
        <v>0</v>
      </c>
      <c r="X18" s="13">
        <f>M18/4047</f>
        <v>2.6942862258463061</v>
      </c>
      <c r="Y18" s="13">
        <f>N18/4047</f>
        <v>0</v>
      </c>
      <c r="Z18" s="13">
        <f>O18/4047</f>
        <v>0</v>
      </c>
      <c r="AA18" s="13">
        <f>P18/4047</f>
        <v>3.2121901161354091E-2</v>
      </c>
      <c r="AB18" s="13">
        <f>Q18/4047</f>
        <v>0</v>
      </c>
      <c r="AC18" s="13">
        <f>R18/4047</f>
        <v>1.0377845070422534E-2</v>
      </c>
      <c r="AD18" s="13">
        <f>S18/4047</f>
        <v>0.19816742055843836</v>
      </c>
      <c r="AE18" s="13">
        <f>H18/X18</f>
        <v>0.25827471236149774</v>
      </c>
      <c r="AF18" s="15" t="s">
        <v>182</v>
      </c>
      <c r="AG18" s="15" t="s">
        <v>138</v>
      </c>
      <c r="AH18" s="15" t="s">
        <v>147</v>
      </c>
      <c r="AI18" s="15" t="s">
        <v>148</v>
      </c>
      <c r="AJ18" s="15" t="s">
        <v>135</v>
      </c>
      <c r="AK18" s="14">
        <v>0</v>
      </c>
      <c r="AL18" s="15" t="s">
        <v>135</v>
      </c>
      <c r="AM18" s="15" t="s">
        <v>135</v>
      </c>
      <c r="AN18" s="14">
        <v>0</v>
      </c>
    </row>
    <row r="19" spans="1:40">
      <c r="A19" s="13">
        <v>73</v>
      </c>
      <c r="B19" s="13" t="s">
        <v>7</v>
      </c>
      <c r="C19" s="13">
        <v>205211</v>
      </c>
      <c r="D19" s="13">
        <v>3513.7754890000001</v>
      </c>
      <c r="E19" s="13">
        <v>260437.20547700001</v>
      </c>
      <c r="F19" s="13" t="s">
        <v>81</v>
      </c>
      <c r="G19" s="13">
        <v>64.355435</v>
      </c>
      <c r="H19" s="13">
        <v>0.84436699999999998</v>
      </c>
      <c r="I19" s="13">
        <v>1411.971039</v>
      </c>
      <c r="J19" s="13">
        <v>0</v>
      </c>
      <c r="K19" s="13">
        <v>247150.93075500001</v>
      </c>
      <c r="L19" s="13">
        <v>0</v>
      </c>
      <c r="M19" s="13">
        <v>9129.8127409999997</v>
      </c>
      <c r="N19" s="13">
        <v>0</v>
      </c>
      <c r="O19" s="13">
        <v>253.99478999999999</v>
      </c>
      <c r="P19" s="13">
        <v>1381.9716550000001</v>
      </c>
      <c r="Q19" s="13">
        <v>0</v>
      </c>
      <c r="R19" s="13">
        <v>0</v>
      </c>
      <c r="S19" s="13">
        <v>1131.976782</v>
      </c>
      <c r="T19" s="13">
        <f>I19/4047</f>
        <v>0.34889326389918457</v>
      </c>
      <c r="U19" s="13">
        <f>J19/4047</f>
        <v>0</v>
      </c>
      <c r="V19" s="13">
        <f>K19/4047</f>
        <v>61.0701583283914</v>
      </c>
      <c r="W19" s="13">
        <f>L19/4047</f>
        <v>0</v>
      </c>
      <c r="X19" s="13">
        <f>M19/4047</f>
        <v>2.2559458218433406</v>
      </c>
      <c r="Y19" s="13">
        <f>N19/4047</f>
        <v>0</v>
      </c>
      <c r="Z19" s="13">
        <f>O19/4047</f>
        <v>6.2761252779836921E-2</v>
      </c>
      <c r="AA19" s="13">
        <f>P19/4047</f>
        <v>0.34148051766740795</v>
      </c>
      <c r="AB19" s="13">
        <f>Q19/4047</f>
        <v>0</v>
      </c>
      <c r="AC19" s="13">
        <f>R19/4047</f>
        <v>0</v>
      </c>
      <c r="AD19" s="13">
        <f>S19/4047</f>
        <v>0.27970763083765754</v>
      </c>
      <c r="AE19" s="13">
        <f>H19/X19</f>
        <v>0.37428514099246629</v>
      </c>
      <c r="AF19" s="15" t="s">
        <v>183</v>
      </c>
      <c r="AG19" s="15" t="s">
        <v>138</v>
      </c>
      <c r="AH19" s="15" t="s">
        <v>147</v>
      </c>
      <c r="AI19" s="15" t="s">
        <v>148</v>
      </c>
      <c r="AJ19" s="15" t="s">
        <v>145</v>
      </c>
      <c r="AK19" s="14">
        <v>1829</v>
      </c>
      <c r="AL19" s="15" t="s">
        <v>140</v>
      </c>
      <c r="AM19" s="15" t="s">
        <v>141</v>
      </c>
      <c r="AN19" s="14">
        <v>345900</v>
      </c>
    </row>
    <row r="20" spans="1:40">
      <c r="A20" s="13">
        <v>2</v>
      </c>
      <c r="B20" s="13" t="s">
        <v>7</v>
      </c>
      <c r="C20" s="13">
        <v>16870</v>
      </c>
      <c r="D20" s="13">
        <v>1550.715929</v>
      </c>
      <c r="E20" s="13">
        <v>76578.641310000006</v>
      </c>
      <c r="F20" s="13" t="s">
        <v>10</v>
      </c>
      <c r="G20" s="13">
        <v>18.922993999999999</v>
      </c>
      <c r="H20" s="13">
        <v>0.185145</v>
      </c>
      <c r="I20" s="13">
        <v>22542</v>
      </c>
      <c r="J20" s="13">
        <v>746</v>
      </c>
      <c r="K20" s="13">
        <v>296581</v>
      </c>
      <c r="L20" s="13">
        <v>0</v>
      </c>
      <c r="M20" s="13">
        <v>9585</v>
      </c>
      <c r="N20" s="13">
        <v>0</v>
      </c>
      <c r="O20" s="13">
        <v>113770</v>
      </c>
      <c r="P20" s="13">
        <v>375381</v>
      </c>
      <c r="Q20" s="13">
        <v>0</v>
      </c>
      <c r="R20" s="13">
        <v>0</v>
      </c>
      <c r="S20" s="13">
        <v>5695</v>
      </c>
      <c r="T20" s="13">
        <f>I20/43560</f>
        <v>0.51749311294765843</v>
      </c>
      <c r="U20" s="13">
        <f>J20/43560</f>
        <v>1.7125803489439852E-2</v>
      </c>
      <c r="V20" s="13">
        <f>K20/43560</f>
        <v>6.80856290174472</v>
      </c>
      <c r="W20" s="13">
        <f>L20/43560</f>
        <v>0</v>
      </c>
      <c r="X20" s="13">
        <f>M20/43560</f>
        <v>0.22004132231404958</v>
      </c>
      <c r="Y20" s="13">
        <f>N20/43560</f>
        <v>0</v>
      </c>
      <c r="Z20" s="13">
        <f>O20/43560</f>
        <v>2.6117998163452709</v>
      </c>
      <c r="AA20" s="13">
        <f>P20/43560</f>
        <v>8.6175619834710737</v>
      </c>
      <c r="AB20" s="13">
        <f>Q20/43560</f>
        <v>0</v>
      </c>
      <c r="AC20" s="13">
        <f>R20/43560</f>
        <v>0</v>
      </c>
      <c r="AD20" s="13">
        <f>S20/43560</f>
        <v>0.13073921028466484</v>
      </c>
      <c r="AE20" s="13">
        <f>H20/X20</f>
        <v>0.84141014084507049</v>
      </c>
      <c r="AF20" s="15" t="s">
        <v>146</v>
      </c>
      <c r="AG20" s="15" t="s">
        <v>124</v>
      </c>
      <c r="AH20" s="15" t="s">
        <v>147</v>
      </c>
      <c r="AI20" s="15" t="s">
        <v>148</v>
      </c>
      <c r="AJ20" s="15" t="s">
        <v>135</v>
      </c>
      <c r="AK20" s="14">
        <v>0</v>
      </c>
      <c r="AL20" s="15" t="s">
        <v>135</v>
      </c>
      <c r="AM20" s="15" t="s">
        <v>135</v>
      </c>
      <c r="AN20" s="14">
        <v>3023800</v>
      </c>
    </row>
    <row r="21" spans="1:40">
      <c r="A21" s="13">
        <v>3</v>
      </c>
      <c r="B21" s="13" t="s">
        <v>7</v>
      </c>
      <c r="C21" s="13">
        <v>29802</v>
      </c>
      <c r="D21" s="13">
        <v>419.693804</v>
      </c>
      <c r="E21" s="13">
        <v>3033.472397</v>
      </c>
      <c r="F21" s="13" t="s">
        <v>11</v>
      </c>
      <c r="G21" s="13">
        <v>0.749587</v>
      </c>
      <c r="H21" s="13">
        <v>0.13636000000000001</v>
      </c>
      <c r="I21" s="13">
        <v>0</v>
      </c>
      <c r="J21" s="13">
        <v>0</v>
      </c>
      <c r="K21" s="13">
        <v>2497</v>
      </c>
      <c r="L21" s="13">
        <v>1313</v>
      </c>
      <c r="M21" s="13">
        <v>13421</v>
      </c>
      <c r="N21" s="13">
        <v>0</v>
      </c>
      <c r="O21" s="13">
        <v>2333</v>
      </c>
      <c r="P21" s="13">
        <v>10718</v>
      </c>
      <c r="Q21" s="13">
        <v>0</v>
      </c>
      <c r="R21" s="13">
        <v>0</v>
      </c>
      <c r="S21" s="13">
        <v>2366</v>
      </c>
      <c r="T21" s="13">
        <f>I21/43560</f>
        <v>0</v>
      </c>
      <c r="U21" s="13">
        <f>J21/43560</f>
        <v>0</v>
      </c>
      <c r="V21" s="13">
        <f>K21/43560</f>
        <v>5.7323232323232325E-2</v>
      </c>
      <c r="W21" s="13">
        <f>L21/43560</f>
        <v>3.0142332415059689E-2</v>
      </c>
      <c r="X21" s="13">
        <f>M21/43560</f>
        <v>0.30810376492194674</v>
      </c>
      <c r="Y21" s="13">
        <f>N21/43560</f>
        <v>0</v>
      </c>
      <c r="Z21" s="13">
        <f>O21/43560</f>
        <v>5.3558310376492196E-2</v>
      </c>
      <c r="AA21" s="13">
        <f>P21/43560</f>
        <v>0.24605142332415059</v>
      </c>
      <c r="AB21" s="13">
        <f>Q21/43560</f>
        <v>0</v>
      </c>
      <c r="AC21" s="13">
        <f>R21/43560</f>
        <v>0</v>
      </c>
      <c r="AD21" s="13">
        <f>S21/43560</f>
        <v>5.4315886134067952E-2</v>
      </c>
      <c r="AE21" s="13">
        <f>H21/X21</f>
        <v>0.44257816854183746</v>
      </c>
      <c r="AF21" s="15" t="s">
        <v>149</v>
      </c>
      <c r="AG21" s="15" t="s">
        <v>124</v>
      </c>
      <c r="AH21" s="15" t="s">
        <v>147</v>
      </c>
      <c r="AI21" s="15" t="s">
        <v>148</v>
      </c>
      <c r="AJ21" s="15" t="s">
        <v>135</v>
      </c>
      <c r="AK21" s="14">
        <v>0</v>
      </c>
      <c r="AL21" s="15" t="s">
        <v>135</v>
      </c>
      <c r="AM21" s="15" t="s">
        <v>135</v>
      </c>
      <c r="AN21" s="14">
        <v>0</v>
      </c>
    </row>
    <row r="22" spans="1:40">
      <c r="A22" s="13">
        <v>6</v>
      </c>
      <c r="B22" s="13" t="s">
        <v>7</v>
      </c>
      <c r="C22" s="13">
        <v>57011</v>
      </c>
      <c r="D22" s="13">
        <v>775.26548200000002</v>
      </c>
      <c r="E22" s="13">
        <v>24784.827765000002</v>
      </c>
      <c r="F22" s="13" t="s">
        <v>14</v>
      </c>
      <c r="G22" s="13">
        <v>6.1244639999999997</v>
      </c>
      <c r="H22" s="13">
        <v>7.9920000000000005E-2</v>
      </c>
      <c r="I22" s="13">
        <v>0</v>
      </c>
      <c r="J22" s="13">
        <v>0</v>
      </c>
      <c r="K22" s="13">
        <v>255996</v>
      </c>
      <c r="L22" s="13">
        <v>0</v>
      </c>
      <c r="M22" s="13">
        <v>9077</v>
      </c>
      <c r="N22" s="13">
        <v>0</v>
      </c>
      <c r="O22" s="13">
        <v>1053</v>
      </c>
      <c r="P22" s="13">
        <v>563</v>
      </c>
      <c r="Q22" s="13">
        <v>0</v>
      </c>
      <c r="R22" s="13">
        <v>0</v>
      </c>
      <c r="S22" s="13">
        <v>103</v>
      </c>
      <c r="T22" s="13">
        <f>I22/43560</f>
        <v>0</v>
      </c>
      <c r="U22" s="13">
        <f>J22/43560</f>
        <v>0</v>
      </c>
      <c r="V22" s="13">
        <f>K22/43560</f>
        <v>5.8768595041322316</v>
      </c>
      <c r="W22" s="13">
        <f>L22/43560</f>
        <v>0</v>
      </c>
      <c r="X22" s="13">
        <f>M22/43560</f>
        <v>0.20837924701561064</v>
      </c>
      <c r="Y22" s="13">
        <f>N22/43560</f>
        <v>0</v>
      </c>
      <c r="Z22" s="13">
        <f>O22/43560</f>
        <v>2.4173553719008263E-2</v>
      </c>
      <c r="AA22" s="13">
        <f>P22/43560</f>
        <v>1.2924701561065198E-2</v>
      </c>
      <c r="AB22" s="13">
        <f>Q22/43560</f>
        <v>0</v>
      </c>
      <c r="AC22" s="13">
        <f>R22/43560</f>
        <v>0</v>
      </c>
      <c r="AD22" s="13">
        <f>S22/43560</f>
        <v>2.36455463728191E-3</v>
      </c>
      <c r="AE22" s="13">
        <f>H22/X22</f>
        <v>0.38353147515699026</v>
      </c>
      <c r="AF22" s="15" t="s">
        <v>150</v>
      </c>
      <c r="AG22" s="15" t="s">
        <v>124</v>
      </c>
      <c r="AH22" s="15" t="s">
        <v>147</v>
      </c>
      <c r="AI22" s="15" t="s">
        <v>148</v>
      </c>
      <c r="AJ22" s="15" t="s">
        <v>135</v>
      </c>
      <c r="AK22" s="14">
        <v>0</v>
      </c>
      <c r="AL22" s="15" t="s">
        <v>135</v>
      </c>
      <c r="AM22" s="15" t="s">
        <v>135</v>
      </c>
      <c r="AN22" s="14">
        <v>0</v>
      </c>
    </row>
    <row r="23" spans="1:40">
      <c r="A23" s="13">
        <v>8</v>
      </c>
      <c r="B23" s="13" t="s">
        <v>7</v>
      </c>
      <c r="C23" s="13">
        <v>67336</v>
      </c>
      <c r="D23" s="13">
        <v>3016.2860700000001</v>
      </c>
      <c r="E23" s="13">
        <v>484276.05923999997</v>
      </c>
      <c r="F23" s="13" t="s">
        <v>16</v>
      </c>
      <c r="G23" s="13">
        <v>119.66722</v>
      </c>
      <c r="H23" s="13">
        <v>16.770083</v>
      </c>
      <c r="I23" s="13">
        <v>8897</v>
      </c>
      <c r="J23" s="13">
        <v>0</v>
      </c>
      <c r="K23" s="13">
        <v>2230330</v>
      </c>
      <c r="L23" s="13">
        <v>58182</v>
      </c>
      <c r="M23" s="13">
        <v>883196</v>
      </c>
      <c r="N23" s="13">
        <v>0</v>
      </c>
      <c r="O23" s="13">
        <v>1009301</v>
      </c>
      <c r="P23" s="13">
        <v>974212</v>
      </c>
      <c r="Q23" s="13">
        <v>582</v>
      </c>
      <c r="R23" s="13">
        <v>780</v>
      </c>
      <c r="S23" s="13">
        <v>47211</v>
      </c>
      <c r="T23" s="13">
        <f>I23/43560</f>
        <v>0.20424701561065198</v>
      </c>
      <c r="U23" s="13">
        <f>J23/43560</f>
        <v>0</v>
      </c>
      <c r="V23" s="13">
        <f>K23/43560</f>
        <v>51.20133149678604</v>
      </c>
      <c r="W23" s="13">
        <f>L23/43560</f>
        <v>1.3356749311294767</v>
      </c>
      <c r="X23" s="13">
        <f>M23/43560</f>
        <v>20.275390266299357</v>
      </c>
      <c r="Y23" s="13">
        <f>N23/43560</f>
        <v>0</v>
      </c>
      <c r="Z23" s="13">
        <f>O23/43560</f>
        <v>23.17036271808999</v>
      </c>
      <c r="AA23" s="13">
        <f>P23/43560</f>
        <v>22.364830119375576</v>
      </c>
      <c r="AB23" s="13">
        <f>Q23/43560</f>
        <v>1.3360881542699725E-2</v>
      </c>
      <c r="AC23" s="13">
        <f>R23/43560</f>
        <v>1.790633608815427E-2</v>
      </c>
      <c r="AD23" s="13">
        <f>S23/43560</f>
        <v>1.0838154269972451</v>
      </c>
      <c r="AE23" s="13">
        <f>H23/X23</f>
        <v>0.82711517656329958</v>
      </c>
      <c r="AF23" s="15" t="s">
        <v>151</v>
      </c>
      <c r="AG23" s="15" t="s">
        <v>124</v>
      </c>
      <c r="AH23" s="15" t="s">
        <v>147</v>
      </c>
      <c r="AI23" s="15" t="s">
        <v>148</v>
      </c>
      <c r="AJ23" s="15" t="s">
        <v>135</v>
      </c>
      <c r="AK23" s="14">
        <v>0</v>
      </c>
      <c r="AL23" s="15" t="s">
        <v>135</v>
      </c>
      <c r="AM23" s="15" t="s">
        <v>135</v>
      </c>
      <c r="AN23" s="14">
        <v>25700400</v>
      </c>
    </row>
    <row r="24" spans="1:40">
      <c r="A24" s="13">
        <v>9</v>
      </c>
      <c r="B24" s="13" t="s">
        <v>7</v>
      </c>
      <c r="C24" s="13">
        <v>70150</v>
      </c>
      <c r="D24" s="13">
        <v>783.50582299999996</v>
      </c>
      <c r="E24" s="13">
        <v>36275.207300000002</v>
      </c>
      <c r="F24" s="13" t="s">
        <v>17</v>
      </c>
      <c r="G24" s="13">
        <v>8.9637989999999999</v>
      </c>
      <c r="H24" s="13">
        <v>1.8314140000000001</v>
      </c>
      <c r="I24" s="13">
        <v>0</v>
      </c>
      <c r="J24" s="13">
        <v>0</v>
      </c>
      <c r="K24" s="13">
        <v>162639</v>
      </c>
      <c r="L24" s="13">
        <v>0</v>
      </c>
      <c r="M24" s="13">
        <v>97473</v>
      </c>
      <c r="N24" s="13">
        <v>0</v>
      </c>
      <c r="O24" s="13">
        <v>29376</v>
      </c>
      <c r="P24" s="13">
        <v>97751</v>
      </c>
      <c r="Q24" s="13">
        <v>0</v>
      </c>
      <c r="R24" s="13">
        <v>0</v>
      </c>
      <c r="S24" s="13">
        <v>3221</v>
      </c>
      <c r="T24" s="13">
        <f>I24/43560</f>
        <v>0</v>
      </c>
      <c r="U24" s="13">
        <f>J24/43560</f>
        <v>0</v>
      </c>
      <c r="V24" s="13">
        <f>K24/43560</f>
        <v>3.733677685950413</v>
      </c>
      <c r="W24" s="13">
        <f>L24/43560</f>
        <v>0</v>
      </c>
      <c r="X24" s="13">
        <f>M24/43560</f>
        <v>2.2376721763085401</v>
      </c>
      <c r="Y24" s="13">
        <f>N24/43560</f>
        <v>0</v>
      </c>
      <c r="Z24" s="13">
        <f>O24/43560</f>
        <v>0.67438016528925615</v>
      </c>
      <c r="AA24" s="13">
        <f>P24/43560</f>
        <v>2.2440541781450873</v>
      </c>
      <c r="AB24" s="13">
        <f>Q24/43560</f>
        <v>0</v>
      </c>
      <c r="AC24" s="13">
        <f>R24/43560</f>
        <v>0</v>
      </c>
      <c r="AD24" s="13">
        <f>S24/43560</f>
        <v>7.3943985307621668E-2</v>
      </c>
      <c r="AE24" s="13">
        <f>H24/X24</f>
        <v>0.8184460706041673</v>
      </c>
      <c r="AF24" s="15" t="s">
        <v>152</v>
      </c>
      <c r="AG24" s="15" t="s">
        <v>124</v>
      </c>
      <c r="AH24" s="15" t="s">
        <v>147</v>
      </c>
      <c r="AI24" s="15" t="s">
        <v>148</v>
      </c>
      <c r="AJ24" s="15" t="s">
        <v>135</v>
      </c>
      <c r="AK24" s="14">
        <v>0</v>
      </c>
      <c r="AL24" s="15" t="s">
        <v>135</v>
      </c>
      <c r="AM24" s="15" t="s">
        <v>135</v>
      </c>
      <c r="AN24" s="14">
        <v>1419200</v>
      </c>
    </row>
    <row r="25" spans="1:40">
      <c r="A25" s="13">
        <v>11</v>
      </c>
      <c r="B25" s="13" t="s">
        <v>7</v>
      </c>
      <c r="C25" s="13">
        <v>82289</v>
      </c>
      <c r="D25" s="13">
        <v>122.936325</v>
      </c>
      <c r="E25" s="13">
        <v>915.51783499999999</v>
      </c>
      <c r="F25" s="13" t="s">
        <v>19</v>
      </c>
      <c r="G25" s="13">
        <v>0.22622900000000001</v>
      </c>
      <c r="H25" s="13">
        <v>5.4082999999999999E-2</v>
      </c>
      <c r="I25" s="13">
        <v>0</v>
      </c>
      <c r="J25" s="13">
        <v>0</v>
      </c>
      <c r="K25" s="13">
        <v>4398</v>
      </c>
      <c r="L25" s="13">
        <v>0</v>
      </c>
      <c r="M25" s="13">
        <v>1777</v>
      </c>
      <c r="N25" s="13">
        <v>0</v>
      </c>
      <c r="O25" s="13">
        <v>2557</v>
      </c>
      <c r="P25" s="13">
        <v>830</v>
      </c>
      <c r="Q25" s="13">
        <v>0</v>
      </c>
      <c r="R25" s="13">
        <v>0</v>
      </c>
      <c r="S25" s="13">
        <v>294</v>
      </c>
      <c r="T25" s="13">
        <f>I25/43560</f>
        <v>0</v>
      </c>
      <c r="U25" s="13">
        <f>J25/43560</f>
        <v>0</v>
      </c>
      <c r="V25" s="13">
        <f>K25/43560</f>
        <v>0.1009641873278237</v>
      </c>
      <c r="W25" s="13">
        <f>L25/43560</f>
        <v>0</v>
      </c>
      <c r="X25" s="13">
        <f>M25/43560</f>
        <v>4.0794306703397613E-2</v>
      </c>
      <c r="Y25" s="13">
        <f>N25/43560</f>
        <v>0</v>
      </c>
      <c r="Z25" s="13">
        <f>O25/43560</f>
        <v>5.8700642791551884E-2</v>
      </c>
      <c r="AA25" s="13">
        <f>P25/43560</f>
        <v>1.9054178145087235E-2</v>
      </c>
      <c r="AB25" s="13">
        <f>Q25/43560</f>
        <v>0</v>
      </c>
      <c r="AC25" s="13">
        <f>R25/43560</f>
        <v>0</v>
      </c>
      <c r="AD25" s="13">
        <f>S25/43560</f>
        <v>6.7493112947658402E-3</v>
      </c>
      <c r="AE25" s="13">
        <f>H25/X25</f>
        <v>1.3257487225661226</v>
      </c>
      <c r="AF25" s="15" t="s">
        <v>153</v>
      </c>
      <c r="AG25" s="15" t="s">
        <v>124</v>
      </c>
      <c r="AH25" s="15" t="s">
        <v>147</v>
      </c>
      <c r="AI25" s="15" t="s">
        <v>148</v>
      </c>
      <c r="AJ25" s="15" t="s">
        <v>154</v>
      </c>
      <c r="AK25" s="14">
        <v>2406</v>
      </c>
      <c r="AL25" s="15" t="s">
        <v>140</v>
      </c>
      <c r="AM25" s="15" t="s">
        <v>141</v>
      </c>
      <c r="AN25" s="14">
        <v>197700</v>
      </c>
    </row>
    <row r="26" spans="1:40">
      <c r="A26" s="13">
        <v>12</v>
      </c>
      <c r="B26" s="13" t="s">
        <v>7</v>
      </c>
      <c r="C26" s="13">
        <v>83178</v>
      </c>
      <c r="D26" s="13">
        <v>6569.422826</v>
      </c>
      <c r="E26" s="13">
        <v>1150578.1245599999</v>
      </c>
      <c r="F26" s="13" t="s">
        <v>20</v>
      </c>
      <c r="G26" s="13">
        <v>284.31404600000002</v>
      </c>
      <c r="H26" s="13">
        <v>15.425559</v>
      </c>
      <c r="I26" s="13">
        <v>78165</v>
      </c>
      <c r="J26" s="13">
        <v>10463</v>
      </c>
      <c r="K26" s="13">
        <v>9055803</v>
      </c>
      <c r="L26" s="13">
        <v>149972</v>
      </c>
      <c r="M26" s="13">
        <v>2923460</v>
      </c>
      <c r="N26" s="13">
        <v>0</v>
      </c>
      <c r="O26" s="13">
        <v>39107</v>
      </c>
      <c r="P26" s="13">
        <v>54710</v>
      </c>
      <c r="Q26" s="13">
        <v>31764</v>
      </c>
      <c r="R26" s="13">
        <v>27889</v>
      </c>
      <c r="S26" s="13">
        <v>13262</v>
      </c>
      <c r="T26" s="13">
        <f>I26/43560</f>
        <v>1.7944214876033058</v>
      </c>
      <c r="U26" s="13">
        <f>J26/43560</f>
        <v>0.24019742883379247</v>
      </c>
      <c r="V26" s="13">
        <f>K26/43560</f>
        <v>207.89263085399449</v>
      </c>
      <c r="W26" s="13">
        <f>L26/43560</f>
        <v>3.4428833792470157</v>
      </c>
      <c r="X26" s="13">
        <f>M26/43560</f>
        <v>67.113406795224975</v>
      </c>
      <c r="Y26" s="13">
        <f>N26/43560</f>
        <v>0</v>
      </c>
      <c r="Z26" s="13">
        <f>O26/43560</f>
        <v>0.89777318640955006</v>
      </c>
      <c r="AA26" s="13">
        <f>P26/43560</f>
        <v>1.2559687786960514</v>
      </c>
      <c r="AB26" s="13">
        <f>Q26/43560</f>
        <v>0.72920110192837462</v>
      </c>
      <c r="AC26" s="13">
        <f>R26/43560</f>
        <v>0.64024334251606974</v>
      </c>
      <c r="AD26" s="13">
        <f>S26/43560</f>
        <v>0.30445362718089991</v>
      </c>
      <c r="AE26" s="13">
        <f>H26/X26</f>
        <v>0.22984318240714771</v>
      </c>
      <c r="AF26" s="15" t="s">
        <v>155</v>
      </c>
      <c r="AG26" s="15" t="s">
        <v>124</v>
      </c>
      <c r="AH26" s="15" t="s">
        <v>147</v>
      </c>
      <c r="AI26" s="15" t="s">
        <v>148</v>
      </c>
      <c r="AJ26" s="15" t="s">
        <v>135</v>
      </c>
      <c r="AK26" s="14">
        <v>0</v>
      </c>
      <c r="AL26" s="15" t="s">
        <v>135</v>
      </c>
      <c r="AM26" s="15" t="s">
        <v>135</v>
      </c>
      <c r="AN26" s="14">
        <v>369700</v>
      </c>
    </row>
    <row r="27" spans="1:40">
      <c r="A27" s="13">
        <v>19</v>
      </c>
      <c r="B27" s="13" t="s">
        <v>7</v>
      </c>
      <c r="C27" s="13">
        <v>118821</v>
      </c>
      <c r="D27" s="13">
        <v>811.964429</v>
      </c>
      <c r="E27" s="13">
        <v>34570.272048999999</v>
      </c>
      <c r="F27" s="13" t="s">
        <v>27</v>
      </c>
      <c r="G27" s="13">
        <v>8.5425000000000004</v>
      </c>
      <c r="H27" s="13">
        <v>1.346131</v>
      </c>
      <c r="I27" s="13">
        <v>0</v>
      </c>
      <c r="J27" s="13">
        <v>0</v>
      </c>
      <c r="K27" s="13">
        <v>202252</v>
      </c>
      <c r="L27" s="13">
        <v>74</v>
      </c>
      <c r="M27" s="13">
        <v>67020</v>
      </c>
      <c r="N27" s="13">
        <v>0</v>
      </c>
      <c r="O27" s="13">
        <v>18097</v>
      </c>
      <c r="P27" s="13">
        <v>67781</v>
      </c>
      <c r="Q27" s="13">
        <v>0</v>
      </c>
      <c r="R27" s="13">
        <v>0</v>
      </c>
      <c r="S27" s="13">
        <v>16870</v>
      </c>
      <c r="T27" s="13">
        <f>I27/43560</f>
        <v>0</v>
      </c>
      <c r="U27" s="13">
        <f>J27/43560</f>
        <v>0</v>
      </c>
      <c r="V27" s="13">
        <f>K27/43560</f>
        <v>4.6430670339761253</v>
      </c>
      <c r="W27" s="13">
        <f>L27/43560</f>
        <v>1.6988062442607897E-3</v>
      </c>
      <c r="X27" s="13">
        <f>M27/43560</f>
        <v>1.5385674931129476</v>
      </c>
      <c r="Y27" s="13">
        <f>N27/43560</f>
        <v>0</v>
      </c>
      <c r="Z27" s="13">
        <f>O27/43560</f>
        <v>0.41544995408631774</v>
      </c>
      <c r="AA27" s="13">
        <f>P27/43560</f>
        <v>1.5560376492194674</v>
      </c>
      <c r="AB27" s="13">
        <f>Q27/43560</f>
        <v>0</v>
      </c>
      <c r="AC27" s="13">
        <f>R27/43560</f>
        <v>0</v>
      </c>
      <c r="AD27" s="13">
        <f>S27/43560</f>
        <v>0.38728191000918272</v>
      </c>
      <c r="AE27" s="13">
        <f>H27/X27</f>
        <v>0.87492489346463742</v>
      </c>
      <c r="AF27" s="15" t="s">
        <v>156</v>
      </c>
      <c r="AG27" s="15" t="s">
        <v>124</v>
      </c>
      <c r="AH27" s="15" t="s">
        <v>147</v>
      </c>
      <c r="AI27" s="15" t="s">
        <v>148</v>
      </c>
      <c r="AJ27" s="15" t="s">
        <v>135</v>
      </c>
      <c r="AK27" s="14">
        <v>0</v>
      </c>
      <c r="AL27" s="15" t="s">
        <v>135</v>
      </c>
      <c r="AM27" s="15" t="s">
        <v>135</v>
      </c>
      <c r="AN27" s="14">
        <v>806300</v>
      </c>
    </row>
    <row r="28" spans="1:40">
      <c r="A28" s="13">
        <v>21</v>
      </c>
      <c r="B28" s="13" t="s">
        <v>7</v>
      </c>
      <c r="C28" s="13">
        <v>127021</v>
      </c>
      <c r="D28" s="13">
        <v>151.54681199999999</v>
      </c>
      <c r="E28" s="13">
        <v>1399.449247</v>
      </c>
      <c r="F28" s="13" t="s">
        <v>29</v>
      </c>
      <c r="G28" s="13">
        <v>0.34581099999999998</v>
      </c>
      <c r="H28" s="13">
        <v>0.18026300000000001</v>
      </c>
      <c r="I28" s="13">
        <v>0</v>
      </c>
      <c r="J28" s="13">
        <v>0</v>
      </c>
      <c r="K28" s="13">
        <v>978</v>
      </c>
      <c r="L28" s="13">
        <v>0</v>
      </c>
      <c r="M28" s="13">
        <v>9343</v>
      </c>
      <c r="N28" s="13">
        <v>0</v>
      </c>
      <c r="O28" s="13">
        <v>3510</v>
      </c>
      <c r="P28" s="13">
        <v>1239</v>
      </c>
      <c r="Q28" s="13">
        <v>0</v>
      </c>
      <c r="R28" s="13">
        <v>0</v>
      </c>
      <c r="S28" s="13">
        <v>0</v>
      </c>
      <c r="T28" s="13">
        <f>I28/43560</f>
        <v>0</v>
      </c>
      <c r="U28" s="13">
        <f>J28/43560</f>
        <v>0</v>
      </c>
      <c r="V28" s="13">
        <f>K28/43560</f>
        <v>2.2451790633608814E-2</v>
      </c>
      <c r="W28" s="13">
        <f>L28/43560</f>
        <v>0</v>
      </c>
      <c r="X28" s="13">
        <f>M28/43560</f>
        <v>0.21448576675849404</v>
      </c>
      <c r="Y28" s="13">
        <f>N28/43560</f>
        <v>0</v>
      </c>
      <c r="Z28" s="13">
        <f>O28/43560</f>
        <v>8.057851239669421E-2</v>
      </c>
      <c r="AA28" s="13">
        <f>P28/43560</f>
        <v>2.84435261707989E-2</v>
      </c>
      <c r="AB28" s="13">
        <f>Q28/43560</f>
        <v>0</v>
      </c>
      <c r="AC28" s="13">
        <f>R28/43560</f>
        <v>0</v>
      </c>
      <c r="AD28" s="13">
        <f>S28/43560</f>
        <v>0</v>
      </c>
      <c r="AE28" s="13">
        <f>H28/X28</f>
        <v>0.84044271433158513</v>
      </c>
      <c r="AF28" s="15" t="s">
        <v>157</v>
      </c>
      <c r="AG28" s="15" t="s">
        <v>124</v>
      </c>
      <c r="AH28" s="15" t="s">
        <v>147</v>
      </c>
      <c r="AI28" s="15" t="s">
        <v>148</v>
      </c>
      <c r="AJ28" s="15" t="s">
        <v>158</v>
      </c>
      <c r="AK28" s="14">
        <v>1752</v>
      </c>
      <c r="AL28" s="15" t="s">
        <v>140</v>
      </c>
      <c r="AM28" s="15" t="s">
        <v>141</v>
      </c>
      <c r="AN28" s="14">
        <v>145400</v>
      </c>
    </row>
    <row r="29" spans="1:40">
      <c r="A29" s="13">
        <v>23</v>
      </c>
      <c r="B29" s="13" t="s">
        <v>7</v>
      </c>
      <c r="C29" s="13">
        <v>141105</v>
      </c>
      <c r="D29" s="13">
        <v>1129.8635380000001</v>
      </c>
      <c r="E29" s="13">
        <v>77942.156608000005</v>
      </c>
      <c r="F29" s="13" t="s">
        <v>31</v>
      </c>
      <c r="G29" s="13">
        <v>19.259926</v>
      </c>
      <c r="H29" s="13">
        <v>1.2484470000000001</v>
      </c>
      <c r="I29" s="13">
        <v>0</v>
      </c>
      <c r="J29" s="13">
        <v>3325</v>
      </c>
      <c r="K29" s="13">
        <v>503950</v>
      </c>
      <c r="L29" s="13">
        <v>3805</v>
      </c>
      <c r="M29" s="13">
        <v>113349</v>
      </c>
      <c r="N29" s="13">
        <v>4606</v>
      </c>
      <c r="O29" s="13">
        <v>35044</v>
      </c>
      <c r="P29" s="13">
        <v>162731</v>
      </c>
      <c r="Q29" s="13">
        <v>0</v>
      </c>
      <c r="R29" s="13">
        <v>67</v>
      </c>
      <c r="S29" s="13">
        <v>12086</v>
      </c>
      <c r="T29" s="13">
        <f>I29/43560</f>
        <v>0</v>
      </c>
      <c r="U29" s="13">
        <f>J29/43560</f>
        <v>7.6331496786042244E-2</v>
      </c>
      <c r="V29" s="13">
        <f>K29/43560</f>
        <v>11.569100091827364</v>
      </c>
      <c r="W29" s="13">
        <f>L29/43560</f>
        <v>8.7350780532598718E-2</v>
      </c>
      <c r="X29" s="13">
        <f>M29/43560</f>
        <v>2.6021349862258951</v>
      </c>
      <c r="Y29" s="13">
        <f>N29/43560</f>
        <v>0.10573921028466483</v>
      </c>
      <c r="Z29" s="13">
        <f>O29/43560</f>
        <v>0.80449954086317721</v>
      </c>
      <c r="AA29" s="13">
        <f>P29/43560</f>
        <v>3.7357897153351698</v>
      </c>
      <c r="AB29" s="13">
        <f>Q29/43560</f>
        <v>0</v>
      </c>
      <c r="AC29" s="13">
        <f>R29/43560</f>
        <v>1.5381083562901745E-3</v>
      </c>
      <c r="AD29" s="13">
        <f>S29/43560</f>
        <v>0.27745638200183653</v>
      </c>
      <c r="AE29" s="13">
        <f>H29/X29</f>
        <v>0.47977795410634422</v>
      </c>
      <c r="AF29" s="15" t="s">
        <v>159</v>
      </c>
      <c r="AG29" s="15" t="s">
        <v>124</v>
      </c>
      <c r="AH29" s="15" t="s">
        <v>147</v>
      </c>
      <c r="AI29" s="15" t="s">
        <v>148</v>
      </c>
      <c r="AJ29" s="15" t="s">
        <v>135</v>
      </c>
      <c r="AK29" s="14">
        <v>0</v>
      </c>
      <c r="AL29" s="15" t="s">
        <v>135</v>
      </c>
      <c r="AM29" s="15" t="s">
        <v>135</v>
      </c>
      <c r="AN29" s="14">
        <v>549300</v>
      </c>
    </row>
    <row r="30" spans="1:40">
      <c r="A30" s="13">
        <v>26</v>
      </c>
      <c r="B30" s="13" t="s">
        <v>7</v>
      </c>
      <c r="C30" s="13">
        <v>159189</v>
      </c>
      <c r="D30" s="13">
        <v>799.27095399999996</v>
      </c>
      <c r="E30" s="13">
        <v>36781.101931999998</v>
      </c>
      <c r="F30" s="13" t="s">
        <v>34</v>
      </c>
      <c r="G30" s="13">
        <v>9.0888080000000002</v>
      </c>
      <c r="H30" s="13">
        <v>0.24784700000000001</v>
      </c>
      <c r="I30" s="13">
        <v>0</v>
      </c>
      <c r="J30" s="13">
        <v>0</v>
      </c>
      <c r="K30" s="13">
        <v>375650</v>
      </c>
      <c r="L30" s="13">
        <v>76</v>
      </c>
      <c r="M30" s="13">
        <v>10822</v>
      </c>
      <c r="N30" s="13">
        <v>0</v>
      </c>
      <c r="O30" s="13">
        <v>1</v>
      </c>
      <c r="P30" s="13">
        <v>1100</v>
      </c>
      <c r="Q30" s="13">
        <v>0</v>
      </c>
      <c r="R30" s="13">
        <v>0</v>
      </c>
      <c r="S30" s="13">
        <v>8267</v>
      </c>
      <c r="T30" s="13">
        <f>I30/43560</f>
        <v>0</v>
      </c>
      <c r="U30" s="13">
        <f>J30/43560</f>
        <v>0</v>
      </c>
      <c r="V30" s="13">
        <f>K30/43560</f>
        <v>8.6237373737373737</v>
      </c>
      <c r="W30" s="13">
        <f>L30/43560</f>
        <v>1.7447199265381084E-3</v>
      </c>
      <c r="X30" s="13">
        <f>M30/43560</f>
        <v>0.24843893480257118</v>
      </c>
      <c r="Y30" s="13">
        <f>N30/43560</f>
        <v>0</v>
      </c>
      <c r="Z30" s="13">
        <f>O30/43560</f>
        <v>2.295684113865932E-5</v>
      </c>
      <c r="AA30" s="13">
        <f>P30/43560</f>
        <v>2.5252525252525252E-2</v>
      </c>
      <c r="AB30" s="13">
        <f>Q30/43560</f>
        <v>0</v>
      </c>
      <c r="AC30" s="13">
        <f>R30/43560</f>
        <v>0</v>
      </c>
      <c r="AD30" s="13">
        <f>S30/43560</f>
        <v>0.1897842056932966</v>
      </c>
      <c r="AE30" s="13">
        <f>H30/X30</f>
        <v>0.99761738310848269</v>
      </c>
      <c r="AF30" s="15" t="s">
        <v>160</v>
      </c>
      <c r="AG30" s="15" t="s">
        <v>124</v>
      </c>
      <c r="AH30" s="15" t="s">
        <v>147</v>
      </c>
      <c r="AI30" s="15" t="s">
        <v>148</v>
      </c>
      <c r="AJ30" s="15" t="s">
        <v>135</v>
      </c>
      <c r="AK30" s="14">
        <v>0</v>
      </c>
      <c r="AL30" s="15" t="s">
        <v>135</v>
      </c>
      <c r="AM30" s="15" t="s">
        <v>135</v>
      </c>
      <c r="AN30" s="14">
        <v>24200</v>
      </c>
    </row>
    <row r="31" spans="1:40">
      <c r="A31" s="13">
        <v>27</v>
      </c>
      <c r="B31" s="13" t="s">
        <v>7</v>
      </c>
      <c r="C31" s="13">
        <v>206789</v>
      </c>
      <c r="D31" s="13">
        <v>399.06233500000002</v>
      </c>
      <c r="E31" s="13">
        <v>3137.7265480000001</v>
      </c>
      <c r="F31" s="13" t="s">
        <v>35</v>
      </c>
      <c r="G31" s="13">
        <v>0.77534899999999995</v>
      </c>
      <c r="H31" s="13">
        <v>0.28919099999999998</v>
      </c>
      <c r="I31" s="13">
        <v>9588</v>
      </c>
      <c r="J31" s="13">
        <v>0</v>
      </c>
      <c r="K31" s="13">
        <v>508</v>
      </c>
      <c r="L31" s="13">
        <v>21</v>
      </c>
      <c r="M31" s="13">
        <v>21440</v>
      </c>
      <c r="N31" s="13">
        <v>0</v>
      </c>
      <c r="O31" s="13">
        <v>0</v>
      </c>
      <c r="P31" s="13">
        <v>2218</v>
      </c>
      <c r="Q31" s="13">
        <v>0</v>
      </c>
      <c r="R31" s="13">
        <v>0</v>
      </c>
      <c r="S31" s="13">
        <v>0</v>
      </c>
      <c r="T31" s="13">
        <f>I31/43560</f>
        <v>0.22011019283746555</v>
      </c>
      <c r="U31" s="13">
        <f>J31/43560</f>
        <v>0</v>
      </c>
      <c r="V31" s="13">
        <f>K31/43560</f>
        <v>1.1662075298438934E-2</v>
      </c>
      <c r="W31" s="13">
        <f>L31/43560</f>
        <v>4.8209366391184575E-4</v>
      </c>
      <c r="X31" s="13">
        <f>M31/43560</f>
        <v>0.49219467401285583</v>
      </c>
      <c r="Y31" s="13">
        <f>N31/43560</f>
        <v>0</v>
      </c>
      <c r="Z31" s="13">
        <f>O31/43560</f>
        <v>0</v>
      </c>
      <c r="AA31" s="13">
        <f>P31/43560</f>
        <v>5.0918273645546373E-2</v>
      </c>
      <c r="AB31" s="13">
        <f>Q31/43560</f>
        <v>0</v>
      </c>
      <c r="AC31" s="13">
        <f>R31/43560</f>
        <v>0</v>
      </c>
      <c r="AD31" s="13">
        <f>S31/43560</f>
        <v>0</v>
      </c>
      <c r="AE31" s="13">
        <f>H31/X31</f>
        <v>0.5875541026119403</v>
      </c>
      <c r="AF31" s="15" t="s">
        <v>161</v>
      </c>
      <c r="AG31" s="15" t="s">
        <v>124</v>
      </c>
      <c r="AH31" s="15" t="s">
        <v>147</v>
      </c>
      <c r="AI31" s="15" t="s">
        <v>148</v>
      </c>
      <c r="AJ31" s="15" t="s">
        <v>135</v>
      </c>
      <c r="AK31" s="14">
        <v>0</v>
      </c>
      <c r="AL31" s="15" t="s">
        <v>135</v>
      </c>
      <c r="AM31" s="15" t="s">
        <v>135</v>
      </c>
      <c r="AN31" s="14">
        <v>15700</v>
      </c>
    </row>
    <row r="32" spans="1:40">
      <c r="A32" s="13">
        <v>29</v>
      </c>
      <c r="B32" s="13" t="s">
        <v>7</v>
      </c>
      <c r="C32" s="13">
        <v>220573</v>
      </c>
      <c r="D32" s="13">
        <v>113.817775</v>
      </c>
      <c r="E32" s="13">
        <v>738.53270499999996</v>
      </c>
      <c r="F32" s="13" t="s">
        <v>37</v>
      </c>
      <c r="G32" s="13">
        <v>0.18249499999999999</v>
      </c>
      <c r="H32" s="13">
        <v>0.108505</v>
      </c>
      <c r="I32" s="13">
        <v>0</v>
      </c>
      <c r="J32" s="13">
        <v>0</v>
      </c>
      <c r="K32" s="13">
        <v>3503</v>
      </c>
      <c r="L32" s="13">
        <v>426</v>
      </c>
      <c r="M32" s="13">
        <v>3948</v>
      </c>
      <c r="N32" s="13">
        <v>0</v>
      </c>
      <c r="O32" s="13">
        <v>0</v>
      </c>
      <c r="P32" s="13">
        <v>74</v>
      </c>
      <c r="Q32" s="13">
        <v>0</v>
      </c>
      <c r="R32" s="13">
        <v>0</v>
      </c>
      <c r="S32" s="13">
        <v>0</v>
      </c>
      <c r="T32" s="13">
        <f>I32/43560</f>
        <v>0</v>
      </c>
      <c r="U32" s="13">
        <f>J32/43560</f>
        <v>0</v>
      </c>
      <c r="V32" s="13">
        <f>K32/43560</f>
        <v>8.0417814508723595E-2</v>
      </c>
      <c r="W32" s="13">
        <f>L32/43560</f>
        <v>9.7796143250688701E-3</v>
      </c>
      <c r="X32" s="13">
        <f>M32/43560</f>
        <v>9.0633608815426994E-2</v>
      </c>
      <c r="Y32" s="13">
        <f>N32/43560</f>
        <v>0</v>
      </c>
      <c r="Z32" s="13">
        <f>O32/43560</f>
        <v>0</v>
      </c>
      <c r="AA32" s="13">
        <f>P32/43560</f>
        <v>1.6988062442607897E-3</v>
      </c>
      <c r="AB32" s="13">
        <f>Q32/43560</f>
        <v>0</v>
      </c>
      <c r="AC32" s="13">
        <f>R32/43560</f>
        <v>0</v>
      </c>
      <c r="AD32" s="13">
        <f>S32/43560</f>
        <v>0</v>
      </c>
      <c r="AE32" s="13">
        <f>H32/X32</f>
        <v>1.1971828267477205</v>
      </c>
      <c r="AF32" s="15" t="s">
        <v>162</v>
      </c>
      <c r="AG32" s="15" t="s">
        <v>124</v>
      </c>
      <c r="AH32" s="15" t="s">
        <v>147</v>
      </c>
      <c r="AI32" s="15" t="s">
        <v>148</v>
      </c>
      <c r="AJ32" s="15" t="s">
        <v>135</v>
      </c>
      <c r="AK32" s="14">
        <v>0</v>
      </c>
      <c r="AL32" s="15" t="s">
        <v>135</v>
      </c>
      <c r="AM32" s="15" t="s">
        <v>135</v>
      </c>
      <c r="AN32" s="14">
        <v>0</v>
      </c>
    </row>
    <row r="33" spans="1:40">
      <c r="A33" s="13">
        <v>31</v>
      </c>
      <c r="B33" s="13" t="s">
        <v>7</v>
      </c>
      <c r="C33" s="13">
        <v>228790</v>
      </c>
      <c r="D33" s="13">
        <v>303.17318299999999</v>
      </c>
      <c r="E33" s="13">
        <v>2470.0404050000002</v>
      </c>
      <c r="F33" s="13" t="s">
        <v>39</v>
      </c>
      <c r="G33" s="13">
        <v>0.61036000000000001</v>
      </c>
      <c r="H33" s="13">
        <v>0.255496</v>
      </c>
      <c r="I33" s="13">
        <v>0</v>
      </c>
      <c r="J33" s="13">
        <v>0</v>
      </c>
      <c r="K33" s="13">
        <v>14827</v>
      </c>
      <c r="L33" s="13">
        <v>0</v>
      </c>
      <c r="M33" s="13">
        <v>11625</v>
      </c>
      <c r="N33" s="13">
        <v>0</v>
      </c>
      <c r="O33" s="13">
        <v>0</v>
      </c>
      <c r="P33" s="13">
        <v>27</v>
      </c>
      <c r="Q33" s="13">
        <v>90</v>
      </c>
      <c r="R33" s="13">
        <v>22</v>
      </c>
      <c r="S33" s="13">
        <v>0</v>
      </c>
      <c r="T33" s="13">
        <f>I33/43560</f>
        <v>0</v>
      </c>
      <c r="U33" s="13">
        <f>J33/43560</f>
        <v>0</v>
      </c>
      <c r="V33" s="13">
        <f>K33/43560</f>
        <v>0.34038108356290175</v>
      </c>
      <c r="W33" s="13">
        <f>L33/43560</f>
        <v>0</v>
      </c>
      <c r="X33" s="13">
        <f>M33/43560</f>
        <v>0.26687327823691459</v>
      </c>
      <c r="Y33" s="13">
        <f>N33/43560</f>
        <v>0</v>
      </c>
      <c r="Z33" s="13">
        <f>O33/43560</f>
        <v>0</v>
      </c>
      <c r="AA33" s="13">
        <f>P33/43560</f>
        <v>6.1983471074380169E-4</v>
      </c>
      <c r="AB33" s="13">
        <f>Q33/43560</f>
        <v>2.0661157024793389E-3</v>
      </c>
      <c r="AC33" s="13">
        <f>R33/43560</f>
        <v>5.0505050505050505E-4</v>
      </c>
      <c r="AD33" s="13">
        <f>S33/43560</f>
        <v>0</v>
      </c>
      <c r="AE33" s="13">
        <f>H33/X33</f>
        <v>0.95736823741935484</v>
      </c>
      <c r="AF33" s="15" t="s">
        <v>163</v>
      </c>
      <c r="AG33" s="15" t="s">
        <v>124</v>
      </c>
      <c r="AH33" s="15" t="s">
        <v>147</v>
      </c>
      <c r="AI33" s="15" t="s">
        <v>148</v>
      </c>
      <c r="AJ33" s="15" t="s">
        <v>135</v>
      </c>
      <c r="AK33" s="14">
        <v>0</v>
      </c>
      <c r="AL33" s="15" t="s">
        <v>135</v>
      </c>
      <c r="AM33" s="15" t="s">
        <v>135</v>
      </c>
      <c r="AN33" s="14">
        <v>0</v>
      </c>
    </row>
    <row r="34" spans="1:40">
      <c r="A34" s="13">
        <v>32</v>
      </c>
      <c r="B34" s="13" t="s">
        <v>7</v>
      </c>
      <c r="C34" s="13">
        <v>228796</v>
      </c>
      <c r="D34" s="13">
        <v>919.48662999999999</v>
      </c>
      <c r="E34" s="13">
        <v>32327.216854999999</v>
      </c>
      <c r="F34" s="13" t="s">
        <v>40</v>
      </c>
      <c r="G34" s="13">
        <v>7.9882289999999996</v>
      </c>
      <c r="H34" s="13">
        <v>5.4686209999999997</v>
      </c>
      <c r="I34" s="13">
        <v>0</v>
      </c>
      <c r="J34" s="13">
        <v>0</v>
      </c>
      <c r="K34" s="13">
        <v>77179</v>
      </c>
      <c r="L34" s="13">
        <v>2426</v>
      </c>
      <c r="M34" s="13">
        <v>237105</v>
      </c>
      <c r="N34" s="13">
        <v>0</v>
      </c>
      <c r="O34" s="13">
        <v>10726</v>
      </c>
      <c r="P34" s="13">
        <v>18137</v>
      </c>
      <c r="Q34" s="13">
        <v>0</v>
      </c>
      <c r="R34" s="13">
        <v>0</v>
      </c>
      <c r="S34" s="13">
        <v>2395</v>
      </c>
      <c r="T34" s="13">
        <f>I34/43560</f>
        <v>0</v>
      </c>
      <c r="U34" s="13">
        <f>J34/43560</f>
        <v>0</v>
      </c>
      <c r="V34" s="13">
        <f>K34/43560</f>
        <v>1.7717860422405878</v>
      </c>
      <c r="W34" s="13">
        <f>L34/43560</f>
        <v>5.5693296602387511E-2</v>
      </c>
      <c r="X34" s="13">
        <f>M34/43560</f>
        <v>5.4431818181818183</v>
      </c>
      <c r="Y34" s="13">
        <f>N34/43560</f>
        <v>0</v>
      </c>
      <c r="Z34" s="13">
        <f>O34/43560</f>
        <v>0.24623507805325986</v>
      </c>
      <c r="AA34" s="13">
        <f>P34/43560</f>
        <v>0.4163682277318641</v>
      </c>
      <c r="AB34" s="13">
        <f>Q34/43560</f>
        <v>0</v>
      </c>
      <c r="AC34" s="13">
        <f>R34/43560</f>
        <v>0</v>
      </c>
      <c r="AD34" s="13">
        <f>S34/43560</f>
        <v>5.4981634527089075E-2</v>
      </c>
      <c r="AE34" s="13">
        <f>H34/X34</f>
        <v>1.0046735866388308</v>
      </c>
      <c r="AF34" s="15" t="s">
        <v>164</v>
      </c>
      <c r="AG34" s="15" t="s">
        <v>124</v>
      </c>
      <c r="AH34" s="15" t="s">
        <v>147</v>
      </c>
      <c r="AI34" s="15" t="s">
        <v>148</v>
      </c>
      <c r="AJ34" s="15" t="s">
        <v>135</v>
      </c>
      <c r="AK34" s="14">
        <v>0</v>
      </c>
      <c r="AL34" s="15" t="s">
        <v>135</v>
      </c>
      <c r="AM34" s="15" t="s">
        <v>135</v>
      </c>
      <c r="AN34" s="14">
        <v>791100</v>
      </c>
    </row>
    <row r="35" spans="1:40">
      <c r="A35" s="13">
        <v>33</v>
      </c>
      <c r="B35" s="13" t="s">
        <v>7</v>
      </c>
      <c r="C35" s="13">
        <v>236798</v>
      </c>
      <c r="D35" s="13">
        <v>565.28749100000005</v>
      </c>
      <c r="E35" s="13">
        <v>16981.367909000001</v>
      </c>
      <c r="F35" s="13" t="s">
        <v>41</v>
      </c>
      <c r="G35" s="13">
        <v>4.1961870000000001</v>
      </c>
      <c r="H35" s="13">
        <v>0.593306</v>
      </c>
      <c r="I35" s="13">
        <v>0</v>
      </c>
      <c r="J35" s="13">
        <v>0</v>
      </c>
      <c r="K35" s="13">
        <v>87793</v>
      </c>
      <c r="L35" s="13">
        <v>0</v>
      </c>
      <c r="M35" s="13">
        <v>38313</v>
      </c>
      <c r="N35" s="13">
        <v>0</v>
      </c>
      <c r="O35" s="13">
        <v>2671</v>
      </c>
      <c r="P35" s="13">
        <v>50073</v>
      </c>
      <c r="Q35" s="13">
        <v>0</v>
      </c>
      <c r="R35" s="13">
        <v>0</v>
      </c>
      <c r="S35" s="13">
        <v>3939</v>
      </c>
      <c r="T35" s="13">
        <f>I35/43560</f>
        <v>0</v>
      </c>
      <c r="U35" s="13">
        <f>J35/43560</f>
        <v>0</v>
      </c>
      <c r="V35" s="13">
        <f>K35/43560</f>
        <v>2.0154499540863178</v>
      </c>
      <c r="W35" s="13">
        <f>L35/43560</f>
        <v>0</v>
      </c>
      <c r="X35" s="13">
        <f>M35/43560</f>
        <v>0.87954545454545452</v>
      </c>
      <c r="Y35" s="13">
        <f>N35/43560</f>
        <v>0</v>
      </c>
      <c r="Z35" s="13">
        <f>O35/43560</f>
        <v>6.1317722681359044E-2</v>
      </c>
      <c r="AA35" s="13">
        <f>P35/43560</f>
        <v>1.1495179063360881</v>
      </c>
      <c r="AB35" s="13">
        <f>Q35/43560</f>
        <v>0</v>
      </c>
      <c r="AC35" s="13">
        <f>R35/43560</f>
        <v>0</v>
      </c>
      <c r="AD35" s="13">
        <f>S35/43560</f>
        <v>9.0426997245179067E-2</v>
      </c>
      <c r="AE35" s="13">
        <f>H35/X35</f>
        <v>0.67455979328165372</v>
      </c>
      <c r="AF35" s="15" t="s">
        <v>165</v>
      </c>
      <c r="AG35" s="15" t="s">
        <v>124</v>
      </c>
      <c r="AH35" s="15" t="s">
        <v>147</v>
      </c>
      <c r="AI35" s="15" t="s">
        <v>148</v>
      </c>
      <c r="AJ35" s="15" t="s">
        <v>135</v>
      </c>
      <c r="AK35" s="14">
        <v>0</v>
      </c>
      <c r="AL35" s="15" t="s">
        <v>135</v>
      </c>
      <c r="AM35" s="15" t="s">
        <v>135</v>
      </c>
      <c r="AN35" s="14">
        <v>178500</v>
      </c>
    </row>
    <row r="36" spans="1:40">
      <c r="A36" s="13">
        <v>42</v>
      </c>
      <c r="B36" s="13" t="s">
        <v>7</v>
      </c>
      <c r="C36" s="13">
        <v>250871</v>
      </c>
      <c r="D36" s="13">
        <v>478.83184199999999</v>
      </c>
      <c r="E36" s="13">
        <v>10309.947883999999</v>
      </c>
      <c r="F36" s="13" t="s">
        <v>50</v>
      </c>
      <c r="G36" s="13">
        <v>2.547644</v>
      </c>
      <c r="H36" s="13">
        <v>1.0674220000000001</v>
      </c>
      <c r="I36" s="13">
        <v>0</v>
      </c>
      <c r="J36" s="13">
        <v>0</v>
      </c>
      <c r="K36" s="13">
        <v>27841</v>
      </c>
      <c r="L36" s="13">
        <v>0</v>
      </c>
      <c r="M36" s="13">
        <v>61063</v>
      </c>
      <c r="N36" s="13">
        <v>0</v>
      </c>
      <c r="O36" s="13">
        <v>3190</v>
      </c>
      <c r="P36" s="13">
        <v>9273</v>
      </c>
      <c r="Q36" s="13">
        <v>7780</v>
      </c>
      <c r="R36" s="13">
        <v>0</v>
      </c>
      <c r="S36" s="13">
        <v>1827</v>
      </c>
      <c r="T36" s="13">
        <f>I36/43560</f>
        <v>0</v>
      </c>
      <c r="U36" s="13">
        <f>J36/43560</f>
        <v>0</v>
      </c>
      <c r="V36" s="13">
        <f>K36/43560</f>
        <v>0.63914141414141412</v>
      </c>
      <c r="W36" s="13">
        <f>L36/43560</f>
        <v>0</v>
      </c>
      <c r="X36" s="13">
        <f>M36/43560</f>
        <v>1.401813590449954</v>
      </c>
      <c r="Y36" s="13">
        <f>N36/43560</f>
        <v>0</v>
      </c>
      <c r="Z36" s="13">
        <f>O36/43560</f>
        <v>7.3232323232323232E-2</v>
      </c>
      <c r="AA36" s="13">
        <f>P36/43560</f>
        <v>0.21287878787878789</v>
      </c>
      <c r="AB36" s="13">
        <f>Q36/43560</f>
        <v>0.17860422405876952</v>
      </c>
      <c r="AC36" s="13">
        <f>R36/43560</f>
        <v>0</v>
      </c>
      <c r="AD36" s="13">
        <f>S36/43560</f>
        <v>4.1942148760330582E-2</v>
      </c>
      <c r="AE36" s="13">
        <f>H36/X36</f>
        <v>0.76145787661922948</v>
      </c>
      <c r="AF36" s="15" t="s">
        <v>166</v>
      </c>
      <c r="AG36" s="15" t="s">
        <v>124</v>
      </c>
      <c r="AH36" s="15" t="s">
        <v>147</v>
      </c>
      <c r="AI36" s="15" t="s">
        <v>148</v>
      </c>
      <c r="AJ36" s="15" t="s">
        <v>167</v>
      </c>
      <c r="AK36" s="14">
        <v>1868</v>
      </c>
      <c r="AL36" s="15" t="s">
        <v>140</v>
      </c>
      <c r="AM36" s="15" t="s">
        <v>141</v>
      </c>
      <c r="AN36" s="14">
        <v>75100</v>
      </c>
    </row>
    <row r="37" spans="1:40">
      <c r="A37" s="13">
        <v>45</v>
      </c>
      <c r="B37" s="13" t="s">
        <v>7</v>
      </c>
      <c r="C37" s="13">
        <v>108</v>
      </c>
      <c r="D37" s="13">
        <v>1829.226733</v>
      </c>
      <c r="E37" s="13">
        <v>42520.838924000003</v>
      </c>
      <c r="F37" s="13" t="s">
        <v>53</v>
      </c>
      <c r="G37" s="13">
        <v>10.507128</v>
      </c>
      <c r="H37" s="13">
        <v>1.3042560000000001</v>
      </c>
      <c r="I37" s="13">
        <v>0</v>
      </c>
      <c r="J37" s="13">
        <v>0</v>
      </c>
      <c r="K37" s="13">
        <v>33863.305439000003</v>
      </c>
      <c r="L37" s="13">
        <v>0</v>
      </c>
      <c r="M37" s="13">
        <v>6149.8738620000004</v>
      </c>
      <c r="N37" s="13">
        <v>0</v>
      </c>
      <c r="O37" s="13">
        <v>703.98556099999996</v>
      </c>
      <c r="P37" s="13">
        <v>285.99413399999997</v>
      </c>
      <c r="Q37" s="13">
        <v>572.988248</v>
      </c>
      <c r="R37" s="13">
        <v>942.98065899999995</v>
      </c>
      <c r="S37" s="13">
        <v>0</v>
      </c>
      <c r="T37" s="13">
        <f>I37/4047</f>
        <v>0</v>
      </c>
      <c r="U37" s="13">
        <f>J37/4047</f>
        <v>0</v>
      </c>
      <c r="V37" s="13">
        <f>K37/4047</f>
        <v>8.3675081391153956</v>
      </c>
      <c r="W37" s="13">
        <f>L37/4047</f>
        <v>0</v>
      </c>
      <c r="X37" s="13">
        <f>M37/4047</f>
        <v>1.5196130126019274</v>
      </c>
      <c r="Y37" s="13">
        <f>N37/4047</f>
        <v>0</v>
      </c>
      <c r="Z37" s="13">
        <f>O37/4047</f>
        <v>0.17395244897454903</v>
      </c>
      <c r="AA37" s="13">
        <f>P37/4047</f>
        <v>7.0668182357301698E-2</v>
      </c>
      <c r="AB37" s="13">
        <f>Q37/4047</f>
        <v>0.14158345638744749</v>
      </c>
      <c r="AC37" s="13">
        <f>R37/4047</f>
        <v>0.23300732863849763</v>
      </c>
      <c r="AD37" s="13">
        <f>S37/4047</f>
        <v>0</v>
      </c>
      <c r="AE37" s="13">
        <f>H37/X37</f>
        <v>0.85828167381036935</v>
      </c>
      <c r="AF37" s="15" t="s">
        <v>203</v>
      </c>
      <c r="AG37" s="15" t="s">
        <v>138</v>
      </c>
      <c r="AH37" s="15" t="s">
        <v>185</v>
      </c>
      <c r="AI37" s="15" t="s">
        <v>186</v>
      </c>
      <c r="AJ37" s="15" t="s">
        <v>135</v>
      </c>
      <c r="AK37" s="14">
        <v>0</v>
      </c>
      <c r="AL37" s="15" t="s">
        <v>135</v>
      </c>
      <c r="AM37" s="15" t="s">
        <v>135</v>
      </c>
      <c r="AN37" s="14">
        <v>86200</v>
      </c>
    </row>
    <row r="38" spans="1:40">
      <c r="A38" s="13">
        <v>46</v>
      </c>
      <c r="B38" s="13" t="s">
        <v>7</v>
      </c>
      <c r="C38" s="13">
        <v>491</v>
      </c>
      <c r="D38" s="13">
        <v>4473.3299029999998</v>
      </c>
      <c r="E38" s="13">
        <v>379934.36913800001</v>
      </c>
      <c r="F38" s="13" t="s">
        <v>54</v>
      </c>
      <c r="G38" s="13">
        <v>93.883826999999997</v>
      </c>
      <c r="H38" s="13">
        <v>56.123705999999999</v>
      </c>
      <c r="I38" s="13">
        <v>782.98393999999996</v>
      </c>
      <c r="J38" s="13">
        <v>0</v>
      </c>
      <c r="K38" s="13">
        <v>21147.566247999999</v>
      </c>
      <c r="L38" s="13">
        <v>0</v>
      </c>
      <c r="M38" s="13">
        <v>224927.38657599999</v>
      </c>
      <c r="N38" s="13">
        <v>0</v>
      </c>
      <c r="O38" s="13">
        <v>12604.741468</v>
      </c>
      <c r="P38" s="13">
        <v>120106.536528</v>
      </c>
      <c r="Q38" s="13">
        <v>404.991693</v>
      </c>
      <c r="R38" s="13">
        <v>0</v>
      </c>
      <c r="S38" s="13">
        <v>11.999753999999999</v>
      </c>
      <c r="T38" s="13">
        <f>I38/4047</f>
        <v>0.19347268099827031</v>
      </c>
      <c r="U38" s="13">
        <f>J38/4047</f>
        <v>0</v>
      </c>
      <c r="V38" s="13">
        <f>K38/4047</f>
        <v>5.2254920306399804</v>
      </c>
      <c r="W38" s="13">
        <f>L38/4047</f>
        <v>0</v>
      </c>
      <c r="X38" s="13">
        <f>M38/4047</f>
        <v>55.578795793427226</v>
      </c>
      <c r="Y38" s="13">
        <f>N38/4047</f>
        <v>0</v>
      </c>
      <c r="Z38" s="13">
        <f>O38/4047</f>
        <v>3.1145889468742278</v>
      </c>
      <c r="AA38" s="13">
        <f>P38/4047</f>
        <v>29.677918588584134</v>
      </c>
      <c r="AB38" s="13">
        <f>Q38/4047</f>
        <v>0.10007207635285396</v>
      </c>
      <c r="AC38" s="13">
        <f>R38/4047</f>
        <v>0</v>
      </c>
      <c r="AD38" s="13">
        <f>S38/4047</f>
        <v>2.9650985915492954E-3</v>
      </c>
      <c r="AE38" s="13">
        <f>H38/X38</f>
        <v>1.0098042823489388</v>
      </c>
      <c r="AF38" s="15" t="s">
        <v>204</v>
      </c>
      <c r="AG38" s="15" t="s">
        <v>138</v>
      </c>
      <c r="AH38" s="15" t="s">
        <v>185</v>
      </c>
      <c r="AI38" s="15" t="s">
        <v>186</v>
      </c>
      <c r="AJ38" s="15" t="s">
        <v>205</v>
      </c>
      <c r="AK38" s="14">
        <v>129106</v>
      </c>
      <c r="AL38" s="15" t="s">
        <v>188</v>
      </c>
      <c r="AM38" s="15" t="s">
        <v>189</v>
      </c>
      <c r="AN38" s="14">
        <v>3145600</v>
      </c>
    </row>
    <row r="39" spans="1:40">
      <c r="A39" s="13">
        <v>47</v>
      </c>
      <c r="B39" s="13" t="s">
        <v>7</v>
      </c>
      <c r="C39" s="13">
        <v>750</v>
      </c>
      <c r="D39" s="13">
        <v>1111.2454049999999</v>
      </c>
      <c r="E39" s="13">
        <v>55393.500774</v>
      </c>
      <c r="F39" s="13" t="s">
        <v>55</v>
      </c>
      <c r="G39" s="13">
        <v>13.688032</v>
      </c>
      <c r="H39" s="13">
        <v>5.4961399999999996</v>
      </c>
      <c r="I39" s="13">
        <v>0</v>
      </c>
      <c r="J39" s="13">
        <v>0</v>
      </c>
      <c r="K39" s="13">
        <v>6189.8730409999998</v>
      </c>
      <c r="L39" s="13">
        <v>22.999528000000002</v>
      </c>
      <c r="M39" s="13">
        <v>31503.353843000001</v>
      </c>
      <c r="N39" s="13">
        <v>0</v>
      </c>
      <c r="O39" s="13">
        <v>650.98664799999995</v>
      </c>
      <c r="P39" s="13">
        <v>8660.8223600000001</v>
      </c>
      <c r="Q39" s="13">
        <v>8102.8338050000002</v>
      </c>
      <c r="R39" s="13">
        <v>115.997621</v>
      </c>
      <c r="S39" s="13">
        <v>155.99680000000001</v>
      </c>
      <c r="T39" s="13">
        <f>I39/4047</f>
        <v>0</v>
      </c>
      <c r="U39" s="13">
        <f>J39/4047</f>
        <v>0</v>
      </c>
      <c r="V39" s="13">
        <f>K39/4047</f>
        <v>1.5294966743266616</v>
      </c>
      <c r="W39" s="13">
        <f>L39/4047</f>
        <v>5.6831055102545096E-3</v>
      </c>
      <c r="X39" s="13">
        <f>M39/4047</f>
        <v>7.784372088707685</v>
      </c>
      <c r="Y39" s="13">
        <f>N39/4047</f>
        <v>0</v>
      </c>
      <c r="Z39" s="13">
        <f>O39/4047</f>
        <v>0.16085659698542129</v>
      </c>
      <c r="AA39" s="13">
        <f>P39/4047</f>
        <v>2.1400598863355573</v>
      </c>
      <c r="AB39" s="13">
        <f>Q39/4047</f>
        <v>2.0021828033110949</v>
      </c>
      <c r="AC39" s="13">
        <f>R39/4047</f>
        <v>2.8662619471213242E-2</v>
      </c>
      <c r="AD39" s="13">
        <f>S39/4047</f>
        <v>3.8546281195947614E-2</v>
      </c>
      <c r="AE39" s="13">
        <f>H39/X39</f>
        <v>0.7060479557462207</v>
      </c>
      <c r="AF39" s="15" t="s">
        <v>206</v>
      </c>
      <c r="AG39" s="15" t="s">
        <v>138</v>
      </c>
      <c r="AH39" s="15" t="s">
        <v>185</v>
      </c>
      <c r="AI39" s="15" t="s">
        <v>186</v>
      </c>
      <c r="AJ39" s="15" t="s">
        <v>135</v>
      </c>
      <c r="AK39" s="14">
        <v>0</v>
      </c>
      <c r="AL39" s="15" t="s">
        <v>135</v>
      </c>
      <c r="AM39" s="15" t="s">
        <v>135</v>
      </c>
      <c r="AN39" s="14">
        <v>172500</v>
      </c>
    </row>
    <row r="40" spans="1:40">
      <c r="A40" s="13">
        <v>50</v>
      </c>
      <c r="B40" s="13" t="s">
        <v>7</v>
      </c>
      <c r="C40" s="13">
        <v>25592</v>
      </c>
      <c r="D40" s="13">
        <v>130.18804</v>
      </c>
      <c r="E40" s="13">
        <v>932.11337600000002</v>
      </c>
      <c r="F40" s="13" t="s">
        <v>58</v>
      </c>
      <c r="G40" s="13">
        <v>0.23033000000000001</v>
      </c>
      <c r="H40" s="13">
        <v>2.0471E-2</v>
      </c>
      <c r="I40" s="13">
        <v>0</v>
      </c>
      <c r="J40" s="13">
        <v>0</v>
      </c>
      <c r="K40" s="13">
        <v>459.990565</v>
      </c>
      <c r="L40" s="13">
        <v>0</v>
      </c>
      <c r="M40" s="13">
        <v>406.99165199999999</v>
      </c>
      <c r="N40" s="13">
        <v>0</v>
      </c>
      <c r="O40" s="13">
        <v>8.9998149999999999</v>
      </c>
      <c r="P40" s="13">
        <v>53.998891999999998</v>
      </c>
      <c r="Q40" s="13">
        <v>0</v>
      </c>
      <c r="R40" s="13">
        <v>0</v>
      </c>
      <c r="S40" s="13">
        <v>0</v>
      </c>
      <c r="T40" s="13">
        <f>I40/4047</f>
        <v>0</v>
      </c>
      <c r="U40" s="13">
        <f>J40/4047</f>
        <v>0</v>
      </c>
      <c r="V40" s="13">
        <f>K40/4047</f>
        <v>0.11366211144057327</v>
      </c>
      <c r="W40" s="13">
        <f>L40/4047</f>
        <v>0</v>
      </c>
      <c r="X40" s="13">
        <f>M40/4047</f>
        <v>0.10056625945144551</v>
      </c>
      <c r="Y40" s="13">
        <f>N40/4047</f>
        <v>0</v>
      </c>
      <c r="Z40" s="13">
        <f>O40/4047</f>
        <v>2.2238238201136643E-3</v>
      </c>
      <c r="AA40" s="13">
        <f>P40/4047</f>
        <v>1.3342943414875215E-2</v>
      </c>
      <c r="AB40" s="13">
        <f>Q40/4047</f>
        <v>0</v>
      </c>
      <c r="AC40" s="13">
        <f>R40/4047</f>
        <v>0</v>
      </c>
      <c r="AD40" s="13">
        <f>S40/4047</f>
        <v>0</v>
      </c>
      <c r="AE40" s="13">
        <f>H40/X40</f>
        <v>0.20355733733821155</v>
      </c>
      <c r="AF40" s="15" t="s">
        <v>207</v>
      </c>
      <c r="AG40" s="15" t="s">
        <v>138</v>
      </c>
      <c r="AH40" s="15" t="s">
        <v>185</v>
      </c>
      <c r="AI40" s="15" t="s">
        <v>186</v>
      </c>
      <c r="AJ40" s="15" t="s">
        <v>135</v>
      </c>
      <c r="AK40" s="14">
        <v>0</v>
      </c>
      <c r="AL40" s="15" t="s">
        <v>135</v>
      </c>
      <c r="AM40" s="15" t="s">
        <v>135</v>
      </c>
      <c r="AN40" s="14">
        <v>595000</v>
      </c>
    </row>
    <row r="41" spans="1:40">
      <c r="A41" s="13">
        <v>51</v>
      </c>
      <c r="B41" s="13" t="s">
        <v>7</v>
      </c>
      <c r="C41" s="13">
        <v>25601</v>
      </c>
      <c r="D41" s="13">
        <v>110.502106</v>
      </c>
      <c r="E41" s="13">
        <v>636.92445499999997</v>
      </c>
      <c r="F41" s="13" t="s">
        <v>59</v>
      </c>
      <c r="G41" s="13">
        <v>0.157387</v>
      </c>
      <c r="H41" s="13">
        <v>1.3226E-2</v>
      </c>
      <c r="I41" s="13">
        <v>0</v>
      </c>
      <c r="J41" s="13">
        <v>0</v>
      </c>
      <c r="K41" s="13">
        <v>69.998564000000002</v>
      </c>
      <c r="L41" s="13">
        <v>0</v>
      </c>
      <c r="M41" s="13">
        <v>282.99419599999999</v>
      </c>
      <c r="N41" s="13">
        <v>0</v>
      </c>
      <c r="O41" s="13">
        <v>34.999282000000001</v>
      </c>
      <c r="P41" s="13">
        <v>250.99485200000001</v>
      </c>
      <c r="Q41" s="13">
        <v>0</v>
      </c>
      <c r="R41" s="13">
        <v>0</v>
      </c>
      <c r="S41" s="13">
        <v>0</v>
      </c>
      <c r="T41" s="13">
        <f>I41/4047</f>
        <v>0</v>
      </c>
      <c r="U41" s="13">
        <f>J41/4047</f>
        <v>0</v>
      </c>
      <c r="V41" s="13">
        <f>K41/4047</f>
        <v>1.7296408203607613E-2</v>
      </c>
      <c r="W41" s="13">
        <f>L41/4047</f>
        <v>0</v>
      </c>
      <c r="X41" s="13">
        <f>M41/4047</f>
        <v>6.9926907832962681E-2</v>
      </c>
      <c r="Y41" s="13">
        <f>N41/4047</f>
        <v>0</v>
      </c>
      <c r="Z41" s="13">
        <f>O41/4047</f>
        <v>8.6482041018038063E-3</v>
      </c>
      <c r="AA41" s="13">
        <f>P41/4047</f>
        <v>6.2019978255497904E-2</v>
      </c>
      <c r="AB41" s="13">
        <f>Q41/4047</f>
        <v>0</v>
      </c>
      <c r="AC41" s="13">
        <f>R41/4047</f>
        <v>0</v>
      </c>
      <c r="AD41" s="13">
        <f>S41/4047</f>
        <v>0</v>
      </c>
      <c r="AE41" s="13">
        <f>H41/X41</f>
        <v>0.18914035254631159</v>
      </c>
      <c r="AF41" s="15" t="s">
        <v>208</v>
      </c>
      <c r="AG41" s="15" t="s">
        <v>138</v>
      </c>
      <c r="AH41" s="15" t="s">
        <v>185</v>
      </c>
      <c r="AI41" s="15" t="s">
        <v>186</v>
      </c>
      <c r="AJ41" s="15" t="s">
        <v>135</v>
      </c>
      <c r="AK41" s="14">
        <v>0</v>
      </c>
      <c r="AL41" s="15" t="s">
        <v>135</v>
      </c>
      <c r="AM41" s="15" t="s">
        <v>135</v>
      </c>
      <c r="AN41" s="14">
        <v>26800</v>
      </c>
    </row>
    <row r="42" spans="1:40">
      <c r="A42" s="13">
        <v>52</v>
      </c>
      <c r="B42" s="13" t="s">
        <v>7</v>
      </c>
      <c r="C42" s="13">
        <v>56462</v>
      </c>
      <c r="D42" s="13">
        <v>4544.6323359999997</v>
      </c>
      <c r="E42" s="13">
        <v>1146398.5292700001</v>
      </c>
      <c r="F42" s="13" t="s">
        <v>60</v>
      </c>
      <c r="G42" s="13">
        <v>283.28124600000001</v>
      </c>
      <c r="H42" s="13">
        <v>115.454741</v>
      </c>
      <c r="I42" s="13">
        <v>7643.8432190000003</v>
      </c>
      <c r="J42" s="13">
        <v>0</v>
      </c>
      <c r="K42" s="13">
        <v>389510.01086699998</v>
      </c>
      <c r="L42" s="13">
        <v>21321.562678999999</v>
      </c>
      <c r="M42" s="13">
        <v>673738.18114100001</v>
      </c>
      <c r="N42" s="13">
        <v>3701.9240709999999</v>
      </c>
      <c r="O42" s="13">
        <v>3019.9380590000001</v>
      </c>
      <c r="P42" s="13">
        <v>40761.163958999998</v>
      </c>
      <c r="Q42" s="13">
        <v>4249.9128309999996</v>
      </c>
      <c r="R42" s="13">
        <v>951.98047399999996</v>
      </c>
      <c r="S42" s="13">
        <v>1595.9672660000001</v>
      </c>
      <c r="T42" s="13">
        <f>I42/4047</f>
        <v>1.8887677832962688</v>
      </c>
      <c r="U42" s="13">
        <f>J42/4047</f>
        <v>0</v>
      </c>
      <c r="V42" s="13">
        <f>K42/4047</f>
        <v>96.246605106745733</v>
      </c>
      <c r="W42" s="13">
        <f>L42/4047</f>
        <v>5.2684859597232512</v>
      </c>
      <c r="X42" s="13">
        <f>M42/4047</f>
        <v>166.47842380553496</v>
      </c>
      <c r="Y42" s="13">
        <f>N42/4047</f>
        <v>0.91473290610328639</v>
      </c>
      <c r="Z42" s="13">
        <f>O42/4047</f>
        <v>0.74621647121324441</v>
      </c>
      <c r="AA42" s="13">
        <f>P42/4047</f>
        <v>10.071945628613788</v>
      </c>
      <c r="AB42" s="13">
        <f>Q42/4047</f>
        <v>1.0501390736347911</v>
      </c>
      <c r="AC42" s="13">
        <f>R42/4047</f>
        <v>0.23523115245861131</v>
      </c>
      <c r="AD42" s="13">
        <f>S42/4047</f>
        <v>0.39435810872251054</v>
      </c>
      <c r="AE42" s="13">
        <f>H42/X42</f>
        <v>0.69351173780251418</v>
      </c>
      <c r="AF42" s="15" t="s">
        <v>209</v>
      </c>
      <c r="AG42" s="15" t="s">
        <v>138</v>
      </c>
      <c r="AH42" s="15" t="s">
        <v>185</v>
      </c>
      <c r="AI42" s="15" t="s">
        <v>186</v>
      </c>
      <c r="AJ42" s="15" t="s">
        <v>135</v>
      </c>
      <c r="AK42" s="14">
        <v>0</v>
      </c>
      <c r="AL42" s="15" t="s">
        <v>135</v>
      </c>
      <c r="AM42" s="15" t="s">
        <v>135</v>
      </c>
      <c r="AN42" s="14">
        <v>1500000</v>
      </c>
    </row>
    <row r="43" spans="1:40">
      <c r="A43" s="13">
        <v>53</v>
      </c>
      <c r="B43" s="13" t="s">
        <v>7</v>
      </c>
      <c r="C43" s="13">
        <v>57446</v>
      </c>
      <c r="D43" s="13">
        <v>505.27458799999999</v>
      </c>
      <c r="E43" s="13">
        <v>11092.993313999999</v>
      </c>
      <c r="F43" s="13" t="s">
        <v>61</v>
      </c>
      <c r="G43" s="13">
        <v>2.7411379999999999</v>
      </c>
      <c r="H43" s="13">
        <v>0.30327700000000002</v>
      </c>
      <c r="I43" s="13">
        <v>522.98927300000003</v>
      </c>
      <c r="J43" s="13">
        <v>0</v>
      </c>
      <c r="K43" s="13">
        <v>6634.8639139999996</v>
      </c>
      <c r="L43" s="13">
        <v>0</v>
      </c>
      <c r="M43" s="13">
        <v>1719.9647219999999</v>
      </c>
      <c r="N43" s="13">
        <v>0</v>
      </c>
      <c r="O43" s="13">
        <v>262.99460599999998</v>
      </c>
      <c r="P43" s="13">
        <v>1825.962548</v>
      </c>
      <c r="Q43" s="13">
        <v>20.999569000000001</v>
      </c>
      <c r="R43" s="13">
        <v>0</v>
      </c>
      <c r="S43" s="13">
        <v>101.997908</v>
      </c>
      <c r="T43" s="13">
        <f>I43/4047</f>
        <v>0.12922887892265877</v>
      </c>
      <c r="U43" s="13">
        <f>J43/4047</f>
        <v>0</v>
      </c>
      <c r="V43" s="13">
        <f>K43/4047</f>
        <v>1.6394524126513466</v>
      </c>
      <c r="W43" s="13">
        <f>L43/4047</f>
        <v>0</v>
      </c>
      <c r="X43" s="13">
        <f>M43/4047</f>
        <v>0.42499746034099334</v>
      </c>
      <c r="Y43" s="13">
        <f>N43/4047</f>
        <v>0</v>
      </c>
      <c r="Z43" s="13">
        <f>O43/4047</f>
        <v>6.4985076847047185E-2</v>
      </c>
      <c r="AA43" s="13">
        <f>P43/4047</f>
        <v>0.45118916431924883</v>
      </c>
      <c r="AB43" s="13">
        <f>Q43/4047</f>
        <v>5.1889224116629601E-3</v>
      </c>
      <c r="AC43" s="13">
        <f>R43/4047</f>
        <v>0</v>
      </c>
      <c r="AD43" s="13">
        <f>S43/4047</f>
        <v>2.5203337781072397E-2</v>
      </c>
      <c r="AE43" s="13">
        <f>H43/X43</f>
        <v>0.71359720539663485</v>
      </c>
      <c r="AF43" s="15" t="s">
        <v>210</v>
      </c>
      <c r="AG43" s="15" t="s">
        <v>138</v>
      </c>
      <c r="AH43" s="15" t="s">
        <v>185</v>
      </c>
      <c r="AI43" s="15" t="s">
        <v>186</v>
      </c>
      <c r="AJ43" s="15" t="s">
        <v>135</v>
      </c>
      <c r="AK43" s="14">
        <v>0</v>
      </c>
      <c r="AL43" s="15" t="s">
        <v>135</v>
      </c>
      <c r="AM43" s="15" t="s">
        <v>135</v>
      </c>
      <c r="AN43" s="14">
        <v>350000</v>
      </c>
    </row>
    <row r="44" spans="1:40">
      <c r="A44" s="13">
        <v>56</v>
      </c>
      <c r="B44" s="13" t="s">
        <v>7</v>
      </c>
      <c r="C44" s="13">
        <v>75101</v>
      </c>
      <c r="D44" s="13">
        <v>2019.478214</v>
      </c>
      <c r="E44" s="13">
        <v>82082.314333999995</v>
      </c>
      <c r="F44" s="13" t="s">
        <v>64</v>
      </c>
      <c r="G44" s="13">
        <v>20.282982000000001</v>
      </c>
      <c r="H44" s="13">
        <v>0.14915700000000001</v>
      </c>
      <c r="I44" s="13">
        <v>0</v>
      </c>
      <c r="J44" s="13">
        <v>0</v>
      </c>
      <c r="K44" s="13">
        <v>16734.656760000002</v>
      </c>
      <c r="L44" s="13">
        <v>1434.970568</v>
      </c>
      <c r="M44" s="13">
        <v>27832.429136999999</v>
      </c>
      <c r="N44" s="13">
        <v>0</v>
      </c>
      <c r="O44" s="13">
        <v>0</v>
      </c>
      <c r="P44" s="13">
        <v>7306.8501310000001</v>
      </c>
      <c r="Q44" s="13">
        <v>28313.419270999999</v>
      </c>
      <c r="R44" s="13">
        <v>472.99029899999999</v>
      </c>
      <c r="S44" s="13">
        <v>0</v>
      </c>
      <c r="T44" s="13">
        <f>I44/4047</f>
        <v>0</v>
      </c>
      <c r="U44" s="13">
        <f>J44/4047</f>
        <v>0</v>
      </c>
      <c r="V44" s="13">
        <f>K44/4047</f>
        <v>4.1350770348406227</v>
      </c>
      <c r="W44" s="13">
        <f>L44/4047</f>
        <v>0.35457636965653572</v>
      </c>
      <c r="X44" s="13">
        <f>M44/4047</f>
        <v>6.8772990207561158</v>
      </c>
      <c r="Y44" s="13">
        <f>N44/4047</f>
        <v>0</v>
      </c>
      <c r="Z44" s="13">
        <f>O44/4047</f>
        <v>0</v>
      </c>
      <c r="AA44" s="13">
        <f>P44/4047</f>
        <v>1.805497932048431</v>
      </c>
      <c r="AB44" s="13">
        <f>Q44/4047</f>
        <v>6.9961500546083517</v>
      </c>
      <c r="AC44" s="13">
        <f>R44/4047</f>
        <v>0.11687430170496664</v>
      </c>
      <c r="AD44" s="13">
        <f>S44/4047</f>
        <v>0</v>
      </c>
      <c r="AE44" s="13">
        <f>H44/X44</f>
        <v>2.1688310999686784E-2</v>
      </c>
      <c r="AF44" s="15" t="s">
        <v>211</v>
      </c>
      <c r="AG44" s="15" t="s">
        <v>138</v>
      </c>
      <c r="AH44" s="15" t="s">
        <v>185</v>
      </c>
      <c r="AI44" s="15" t="s">
        <v>186</v>
      </c>
      <c r="AJ44" s="15" t="s">
        <v>135</v>
      </c>
      <c r="AK44" s="14">
        <v>0</v>
      </c>
      <c r="AL44" s="15" t="s">
        <v>135</v>
      </c>
      <c r="AM44" s="15" t="s">
        <v>135</v>
      </c>
      <c r="AN44" s="14">
        <v>150100</v>
      </c>
    </row>
    <row r="45" spans="1:40">
      <c r="A45" s="13">
        <v>59</v>
      </c>
      <c r="B45" s="13" t="s">
        <v>7</v>
      </c>
      <c r="C45" s="13">
        <v>127628</v>
      </c>
      <c r="D45" s="13">
        <v>1880.124401</v>
      </c>
      <c r="E45" s="13">
        <v>118860.201308</v>
      </c>
      <c r="F45" s="13" t="s">
        <v>67</v>
      </c>
      <c r="G45" s="13">
        <v>29.370995000000001</v>
      </c>
      <c r="H45" s="13">
        <v>0.38378299999999999</v>
      </c>
      <c r="I45" s="13">
        <v>172.99645200000001</v>
      </c>
      <c r="J45" s="13">
        <v>0</v>
      </c>
      <c r="K45" s="13">
        <v>53644.899704000003</v>
      </c>
      <c r="L45" s="13">
        <v>11544.763209000001</v>
      </c>
      <c r="M45" s="13">
        <v>52902.914922999997</v>
      </c>
      <c r="N45" s="13">
        <v>0</v>
      </c>
      <c r="O45" s="13">
        <v>254.99476999999999</v>
      </c>
      <c r="P45" s="13">
        <v>91.998113000000004</v>
      </c>
      <c r="Q45" s="13">
        <v>246.994934</v>
      </c>
      <c r="R45" s="13">
        <v>0</v>
      </c>
      <c r="S45" s="13">
        <v>0</v>
      </c>
      <c r="T45" s="13">
        <f>I45/4047</f>
        <v>4.2746837657524094E-2</v>
      </c>
      <c r="U45" s="13">
        <f>J45/4047</f>
        <v>0</v>
      </c>
      <c r="V45" s="13">
        <f>K45/4047</f>
        <v>13.255473116876699</v>
      </c>
      <c r="W45" s="13">
        <f>L45/4047</f>
        <v>2.8526719073387694</v>
      </c>
      <c r="X45" s="13">
        <f>M45/4047</f>
        <v>13.072131189276005</v>
      </c>
      <c r="Y45" s="13">
        <f>N45/4047</f>
        <v>0</v>
      </c>
      <c r="Z45" s="13">
        <f>O45/4047</f>
        <v>6.3008344452680998E-2</v>
      </c>
      <c r="AA45" s="13">
        <f>P45/4047</f>
        <v>2.2732422288114652E-2</v>
      </c>
      <c r="AB45" s="13">
        <f>Q45/4047</f>
        <v>6.1031612058314803E-2</v>
      </c>
      <c r="AC45" s="13">
        <f>R45/4047</f>
        <v>0</v>
      </c>
      <c r="AD45" s="13">
        <f>S45/4047</f>
        <v>0</v>
      </c>
      <c r="AE45" s="13">
        <f>H45/X45</f>
        <v>2.9358869984019466E-2</v>
      </c>
      <c r="AF45" s="15" t="s">
        <v>212</v>
      </c>
      <c r="AG45" s="15" t="s">
        <v>138</v>
      </c>
      <c r="AH45" s="15" t="s">
        <v>185</v>
      </c>
      <c r="AI45" s="15" t="s">
        <v>186</v>
      </c>
      <c r="AJ45" s="15" t="s">
        <v>135</v>
      </c>
      <c r="AK45" s="14">
        <v>0</v>
      </c>
      <c r="AL45" s="15" t="s">
        <v>135</v>
      </c>
      <c r="AM45" s="15" t="s">
        <v>135</v>
      </c>
      <c r="AN45" s="14">
        <v>109900</v>
      </c>
    </row>
    <row r="46" spans="1:40">
      <c r="A46" s="13">
        <v>61</v>
      </c>
      <c r="B46" s="13" t="s">
        <v>7</v>
      </c>
      <c r="C46" s="13">
        <v>138781</v>
      </c>
      <c r="D46" s="13">
        <v>884.68343400000003</v>
      </c>
      <c r="E46" s="13">
        <v>40462.179081000002</v>
      </c>
      <c r="F46" s="13" t="s">
        <v>69</v>
      </c>
      <c r="G46" s="13">
        <v>9.9984219999999997</v>
      </c>
      <c r="H46" s="13">
        <v>3.260008</v>
      </c>
      <c r="I46" s="13">
        <v>0</v>
      </c>
      <c r="J46" s="13">
        <v>0</v>
      </c>
      <c r="K46" s="13">
        <v>4054.916831</v>
      </c>
      <c r="L46" s="13">
        <v>0</v>
      </c>
      <c r="M46" s="13">
        <v>18398.622630999998</v>
      </c>
      <c r="N46" s="13">
        <v>942.98065899999995</v>
      </c>
      <c r="O46" s="13">
        <v>5917.8786200000004</v>
      </c>
      <c r="P46" s="13">
        <v>10695.780622</v>
      </c>
      <c r="Q46" s="13">
        <v>0</v>
      </c>
      <c r="R46" s="13">
        <v>0</v>
      </c>
      <c r="S46" s="13">
        <v>452.99070899999998</v>
      </c>
      <c r="T46" s="13">
        <f>I46/4047</f>
        <v>0</v>
      </c>
      <c r="U46" s="13">
        <f>J46/4047</f>
        <v>0</v>
      </c>
      <c r="V46" s="13">
        <f>K46/4047</f>
        <v>1.0019562221398566</v>
      </c>
      <c r="W46" s="13">
        <f>L46/4047</f>
        <v>0</v>
      </c>
      <c r="X46" s="13">
        <f>M46/4047</f>
        <v>4.546237368668149</v>
      </c>
      <c r="Y46" s="13">
        <f>N46/4047</f>
        <v>0.23300732863849763</v>
      </c>
      <c r="Z46" s="13">
        <f>O46/4047</f>
        <v>1.462287773659501</v>
      </c>
      <c r="AA46" s="13">
        <f>P46/4047</f>
        <v>2.6428911840869782</v>
      </c>
      <c r="AB46" s="13">
        <f>Q46/4047</f>
        <v>0</v>
      </c>
      <c r="AC46" s="13">
        <f>R46/4047</f>
        <v>0</v>
      </c>
      <c r="AD46" s="13">
        <f>S46/4047</f>
        <v>0.11193247071905114</v>
      </c>
      <c r="AE46" s="13">
        <f>H46/X46</f>
        <v>0.71707826398757557</v>
      </c>
      <c r="AF46" s="15" t="s">
        <v>213</v>
      </c>
      <c r="AG46" s="15" t="s">
        <v>138</v>
      </c>
      <c r="AH46" s="15" t="s">
        <v>185</v>
      </c>
      <c r="AI46" s="15" t="s">
        <v>186</v>
      </c>
      <c r="AJ46" s="15" t="s">
        <v>154</v>
      </c>
      <c r="AK46" s="14">
        <v>72582</v>
      </c>
      <c r="AL46" s="15" t="s">
        <v>214</v>
      </c>
      <c r="AM46" s="15" t="s">
        <v>215</v>
      </c>
      <c r="AN46" s="14">
        <v>10098700</v>
      </c>
    </row>
    <row r="47" spans="1:40">
      <c r="A47" s="13">
        <v>62</v>
      </c>
      <c r="B47" s="13" t="s">
        <v>7</v>
      </c>
      <c r="C47" s="13">
        <v>143230</v>
      </c>
      <c r="D47" s="13">
        <v>1291.780804</v>
      </c>
      <c r="E47" s="13">
        <v>49892.281873</v>
      </c>
      <c r="F47" s="13" t="s">
        <v>70</v>
      </c>
      <c r="G47" s="13">
        <v>12.328651000000001</v>
      </c>
      <c r="H47" s="13">
        <v>0.32595200000000002</v>
      </c>
      <c r="I47" s="13">
        <v>0</v>
      </c>
      <c r="J47" s="13">
        <v>0</v>
      </c>
      <c r="K47" s="13">
        <v>47611.023462999998</v>
      </c>
      <c r="L47" s="13">
        <v>0</v>
      </c>
      <c r="M47" s="13">
        <v>1227.974813</v>
      </c>
      <c r="N47" s="13">
        <v>0</v>
      </c>
      <c r="O47" s="13">
        <v>0</v>
      </c>
      <c r="P47" s="13">
        <v>179.996308</v>
      </c>
      <c r="Q47" s="13">
        <v>0</v>
      </c>
      <c r="R47" s="13">
        <v>0</v>
      </c>
      <c r="S47" s="13">
        <v>875.982033</v>
      </c>
      <c r="T47" s="13">
        <f>I47/4047</f>
        <v>0</v>
      </c>
      <c r="U47" s="13">
        <f>J47/4047</f>
        <v>0</v>
      </c>
      <c r="V47" s="13">
        <f>K47/4047</f>
        <v>11.764522723745984</v>
      </c>
      <c r="W47" s="13">
        <f>L47/4047</f>
        <v>0</v>
      </c>
      <c r="X47" s="13">
        <f>M47/4047</f>
        <v>0.30342841932295528</v>
      </c>
      <c r="Y47" s="13">
        <f>N47/4047</f>
        <v>0</v>
      </c>
      <c r="Z47" s="13">
        <f>O47/4047</f>
        <v>0</v>
      </c>
      <c r="AA47" s="13">
        <f>P47/4047</f>
        <v>4.4476478379046204E-2</v>
      </c>
      <c r="AB47" s="13">
        <f>Q47/4047</f>
        <v>0</v>
      </c>
      <c r="AC47" s="13">
        <f>R47/4047</f>
        <v>0</v>
      </c>
      <c r="AD47" s="13">
        <f>S47/4047</f>
        <v>0.21645219495922907</v>
      </c>
      <c r="AE47" s="13">
        <f>H47/X47</f>
        <v>1.0742302936794845</v>
      </c>
      <c r="AF47" s="15" t="s">
        <v>216</v>
      </c>
      <c r="AG47" s="15" t="s">
        <v>138</v>
      </c>
      <c r="AH47" s="15" t="s">
        <v>185</v>
      </c>
      <c r="AI47" s="15" t="s">
        <v>186</v>
      </c>
      <c r="AJ47" s="15" t="s">
        <v>131</v>
      </c>
      <c r="AK47" s="14">
        <v>2984</v>
      </c>
      <c r="AL47" s="15" t="s">
        <v>217</v>
      </c>
      <c r="AM47" s="15" t="s">
        <v>218</v>
      </c>
      <c r="AN47" s="14">
        <v>92500</v>
      </c>
    </row>
    <row r="48" spans="1:40">
      <c r="A48" s="13">
        <v>65</v>
      </c>
      <c r="B48" s="13" t="s">
        <v>7</v>
      </c>
      <c r="C48" s="13">
        <v>159748</v>
      </c>
      <c r="D48" s="13">
        <v>853.15886699999999</v>
      </c>
      <c r="E48" s="13">
        <v>45275.879656999998</v>
      </c>
      <c r="F48" s="13" t="s">
        <v>73</v>
      </c>
      <c r="G48" s="13">
        <v>11.187913999999999</v>
      </c>
      <c r="H48" s="13">
        <v>5.8219130000000003</v>
      </c>
      <c r="I48" s="13">
        <v>0</v>
      </c>
      <c r="J48" s="13">
        <v>0</v>
      </c>
      <c r="K48" s="13">
        <v>13452.724075</v>
      </c>
      <c r="L48" s="13">
        <v>0</v>
      </c>
      <c r="M48" s="13">
        <v>24016.507404</v>
      </c>
      <c r="N48" s="13">
        <v>0</v>
      </c>
      <c r="O48" s="13">
        <v>41.999139</v>
      </c>
      <c r="P48" s="13">
        <v>7425.8476899999996</v>
      </c>
      <c r="Q48" s="13">
        <v>0</v>
      </c>
      <c r="R48" s="13">
        <v>0</v>
      </c>
      <c r="S48" s="13">
        <v>337.99306799999999</v>
      </c>
      <c r="T48" s="13">
        <f>I48/4047</f>
        <v>0</v>
      </c>
      <c r="U48" s="13">
        <f>J48/4047</f>
        <v>0</v>
      </c>
      <c r="V48" s="13">
        <f>K48/4047</f>
        <v>3.3241225784531752</v>
      </c>
      <c r="W48" s="13">
        <f>L48/4047</f>
        <v>0</v>
      </c>
      <c r="X48" s="13">
        <f>M48/4047</f>
        <v>5.9343976782802077</v>
      </c>
      <c r="Y48" s="13">
        <f>N48/4047</f>
        <v>0</v>
      </c>
      <c r="Z48" s="13">
        <f>O48/4047</f>
        <v>1.0377845070422534E-2</v>
      </c>
      <c r="AA48" s="13">
        <f>P48/4047</f>
        <v>1.8349018260439831</v>
      </c>
      <c r="AB48" s="13">
        <f>Q48/4047</f>
        <v>0</v>
      </c>
      <c r="AC48" s="13">
        <f>R48/4047</f>
        <v>0</v>
      </c>
      <c r="AD48" s="13">
        <f>S48/4047</f>
        <v>8.3516942920681986E-2</v>
      </c>
      <c r="AE48" s="13">
        <f>H48/X48</f>
        <v>0.98104530832305037</v>
      </c>
      <c r="AF48" s="15" t="s">
        <v>219</v>
      </c>
      <c r="AG48" s="15" t="s">
        <v>138</v>
      </c>
      <c r="AH48" s="15" t="s">
        <v>185</v>
      </c>
      <c r="AI48" s="15" t="s">
        <v>186</v>
      </c>
      <c r="AJ48" s="15" t="s">
        <v>135</v>
      </c>
      <c r="AK48" s="14">
        <v>0</v>
      </c>
      <c r="AL48" s="15" t="s">
        <v>135</v>
      </c>
      <c r="AM48" s="15" t="s">
        <v>135</v>
      </c>
      <c r="AN48" s="14">
        <v>118700</v>
      </c>
    </row>
    <row r="49" spans="1:40">
      <c r="A49" s="13">
        <v>66</v>
      </c>
      <c r="B49" s="13" t="s">
        <v>7</v>
      </c>
      <c r="C49" s="13">
        <v>164517</v>
      </c>
      <c r="D49" s="13">
        <v>843.72560599999997</v>
      </c>
      <c r="E49" s="13">
        <v>42587.419199999997</v>
      </c>
      <c r="F49" s="13" t="s">
        <v>74</v>
      </c>
      <c r="G49" s="13">
        <v>10.523580000000001</v>
      </c>
      <c r="H49" s="13">
        <v>3.031056</v>
      </c>
      <c r="I49" s="13">
        <v>0</v>
      </c>
      <c r="J49" s="13">
        <v>0</v>
      </c>
      <c r="K49" s="13">
        <v>4077.9163589999998</v>
      </c>
      <c r="L49" s="13">
        <v>0</v>
      </c>
      <c r="M49" s="13">
        <v>18468.621195</v>
      </c>
      <c r="N49" s="13">
        <v>696.98570400000006</v>
      </c>
      <c r="O49" s="13">
        <v>8652.8225239999992</v>
      </c>
      <c r="P49" s="13">
        <v>10382.787042</v>
      </c>
      <c r="Q49" s="13">
        <v>0</v>
      </c>
      <c r="R49" s="13">
        <v>0</v>
      </c>
      <c r="S49" s="13">
        <v>309.99364200000002</v>
      </c>
      <c r="T49" s="13">
        <f>I49/4047</f>
        <v>0</v>
      </c>
      <c r="U49" s="13">
        <f>J49/4047</f>
        <v>0</v>
      </c>
      <c r="V49" s="13">
        <f>K49/4047</f>
        <v>1.0076393276501112</v>
      </c>
      <c r="W49" s="13">
        <f>L49/4047</f>
        <v>0</v>
      </c>
      <c r="X49" s="13">
        <f>M49/4047</f>
        <v>4.5635337768717568</v>
      </c>
      <c r="Y49" s="13">
        <f>N49/4047</f>
        <v>0.17222280800593034</v>
      </c>
      <c r="Z49" s="13">
        <f>O49/4047</f>
        <v>2.1380831539411909</v>
      </c>
      <c r="AA49" s="13">
        <f>P49/4047</f>
        <v>2.5655515300222387</v>
      </c>
      <c r="AB49" s="13">
        <f>Q49/4047</f>
        <v>0</v>
      </c>
      <c r="AC49" s="13">
        <f>R49/4047</f>
        <v>0</v>
      </c>
      <c r="AD49" s="13">
        <f>S49/4047</f>
        <v>7.6598379540400302E-2</v>
      </c>
      <c r="AE49" s="13">
        <f>H49/X49</f>
        <v>0.66419054798313548</v>
      </c>
      <c r="AF49" s="15" t="s">
        <v>220</v>
      </c>
      <c r="AG49" s="15" t="s">
        <v>138</v>
      </c>
      <c r="AH49" s="15" t="s">
        <v>185</v>
      </c>
      <c r="AI49" s="15" t="s">
        <v>186</v>
      </c>
      <c r="AJ49" s="15" t="s">
        <v>196</v>
      </c>
      <c r="AK49" s="14">
        <v>75000</v>
      </c>
      <c r="AL49" s="15" t="s">
        <v>214</v>
      </c>
      <c r="AM49" s="15" t="s">
        <v>215</v>
      </c>
      <c r="AN49" s="14">
        <v>9647100</v>
      </c>
    </row>
    <row r="50" spans="1:40">
      <c r="A50" s="13">
        <v>71</v>
      </c>
      <c r="B50" s="13" t="s">
        <v>7</v>
      </c>
      <c r="C50" s="13">
        <v>204078</v>
      </c>
      <c r="D50" s="13">
        <v>587.53717900000004</v>
      </c>
      <c r="E50" s="13">
        <v>21894.0661</v>
      </c>
      <c r="F50" s="13" t="s">
        <v>79</v>
      </c>
      <c r="G50" s="13">
        <v>5.4101419999999996</v>
      </c>
      <c r="H50" s="13">
        <v>1.3513000000000001E-2</v>
      </c>
      <c r="I50" s="13">
        <v>0</v>
      </c>
      <c r="J50" s="13">
        <v>0</v>
      </c>
      <c r="K50" s="13">
        <v>19571.598571999999</v>
      </c>
      <c r="L50" s="13">
        <v>0</v>
      </c>
      <c r="M50" s="13">
        <v>273.99437999999998</v>
      </c>
      <c r="N50" s="13">
        <v>0</v>
      </c>
      <c r="O50" s="13">
        <v>547.98875999999996</v>
      </c>
      <c r="P50" s="13">
        <v>416.99144699999999</v>
      </c>
      <c r="Q50" s="13">
        <v>0</v>
      </c>
      <c r="R50" s="13">
        <v>0</v>
      </c>
      <c r="S50" s="13">
        <v>1061.978218</v>
      </c>
      <c r="T50" s="13">
        <f>I50/4047</f>
        <v>0</v>
      </c>
      <c r="U50" s="13">
        <f>J50/4047</f>
        <v>0</v>
      </c>
      <c r="V50" s="13">
        <f>K50/4047</f>
        <v>4.8360757529033851</v>
      </c>
      <c r="W50" s="13">
        <f>L50/4047</f>
        <v>0</v>
      </c>
      <c r="X50" s="13">
        <f>M50/4047</f>
        <v>6.7703083765752403E-2</v>
      </c>
      <c r="Y50" s="13">
        <f>N50/4047</f>
        <v>0</v>
      </c>
      <c r="Z50" s="13">
        <f>O50/4047</f>
        <v>0.13540616753150481</v>
      </c>
      <c r="AA50" s="13">
        <f>P50/4047</f>
        <v>0.10303717494440326</v>
      </c>
      <c r="AB50" s="13">
        <f>Q50/4047</f>
        <v>0</v>
      </c>
      <c r="AC50" s="13">
        <f>R50/4047</f>
        <v>0</v>
      </c>
      <c r="AD50" s="13">
        <f>S50/4047</f>
        <v>0.26241122263404992</v>
      </c>
      <c r="AE50" s="13">
        <f>H50/X50</f>
        <v>0.19959209017352841</v>
      </c>
      <c r="AF50" s="15" t="s">
        <v>221</v>
      </c>
      <c r="AG50" s="15" t="s">
        <v>138</v>
      </c>
      <c r="AH50" s="15" t="s">
        <v>185</v>
      </c>
      <c r="AI50" s="15" t="s">
        <v>186</v>
      </c>
      <c r="AJ50" s="15" t="s">
        <v>135</v>
      </c>
      <c r="AK50" s="14">
        <v>0</v>
      </c>
      <c r="AL50" s="15" t="s">
        <v>135</v>
      </c>
      <c r="AM50" s="15" t="s">
        <v>135</v>
      </c>
      <c r="AN50" s="14">
        <v>366200</v>
      </c>
    </row>
    <row r="51" spans="1:40">
      <c r="A51" s="13">
        <v>72</v>
      </c>
      <c r="B51" s="13" t="s">
        <v>7</v>
      </c>
      <c r="C51" s="13">
        <v>204133</v>
      </c>
      <c r="D51" s="13">
        <v>882.72999600000003</v>
      </c>
      <c r="E51" s="13">
        <v>42230.444312</v>
      </c>
      <c r="F51" s="13" t="s">
        <v>80</v>
      </c>
      <c r="G51" s="13">
        <v>10.435370000000001</v>
      </c>
      <c r="H51" s="13">
        <v>2.8779270000000001</v>
      </c>
      <c r="I51" s="13">
        <v>0</v>
      </c>
      <c r="J51" s="13">
        <v>0</v>
      </c>
      <c r="K51" s="13">
        <v>16707.657314</v>
      </c>
      <c r="L51" s="13">
        <v>73.998481999999996</v>
      </c>
      <c r="M51" s="13">
        <v>11627.761506000001</v>
      </c>
      <c r="N51" s="13">
        <v>0</v>
      </c>
      <c r="O51" s="13">
        <v>4675.9040940000004</v>
      </c>
      <c r="P51" s="13">
        <v>8889.8176629999998</v>
      </c>
      <c r="Q51" s="13">
        <v>0</v>
      </c>
      <c r="R51" s="13">
        <v>0</v>
      </c>
      <c r="S51" s="13">
        <v>267.99450300000001</v>
      </c>
      <c r="T51" s="13">
        <f>I51/4047</f>
        <v>0</v>
      </c>
      <c r="U51" s="13">
        <f>J51/4047</f>
        <v>0</v>
      </c>
      <c r="V51" s="13">
        <f>K51/4047</f>
        <v>4.1284055631331853</v>
      </c>
      <c r="W51" s="13">
        <f>L51/4047</f>
        <v>1.828477440079071E-2</v>
      </c>
      <c r="X51" s="13">
        <f>M51/4047</f>
        <v>2.8731805055596742</v>
      </c>
      <c r="Y51" s="13">
        <f>N51/4047</f>
        <v>0</v>
      </c>
      <c r="Z51" s="13">
        <f>O51/4047</f>
        <v>1.1554000726464049</v>
      </c>
      <c r="AA51" s="13">
        <f>P51/4047</f>
        <v>2.1966438505065482</v>
      </c>
      <c r="AB51" s="13">
        <f>Q51/4047</f>
        <v>0</v>
      </c>
      <c r="AC51" s="13">
        <f>R51/4047</f>
        <v>0</v>
      </c>
      <c r="AD51" s="13">
        <f>S51/4047</f>
        <v>6.6220534469977763E-2</v>
      </c>
      <c r="AE51" s="13">
        <f>H51/X51</f>
        <v>1.0016520000853206</v>
      </c>
      <c r="AF51" s="15" t="s">
        <v>222</v>
      </c>
      <c r="AG51" s="15" t="s">
        <v>138</v>
      </c>
      <c r="AH51" s="15" t="s">
        <v>185</v>
      </c>
      <c r="AI51" s="15" t="s">
        <v>186</v>
      </c>
      <c r="AJ51" s="15" t="s">
        <v>135</v>
      </c>
      <c r="AK51" s="14">
        <v>0</v>
      </c>
      <c r="AL51" s="15" t="s">
        <v>135</v>
      </c>
      <c r="AM51" s="15" t="s">
        <v>135</v>
      </c>
      <c r="AN51" s="14">
        <v>2625700</v>
      </c>
    </row>
    <row r="52" spans="1:40">
      <c r="A52" s="13">
        <v>75</v>
      </c>
      <c r="B52" s="13" t="s">
        <v>7</v>
      </c>
      <c r="C52" s="13">
        <v>259557</v>
      </c>
      <c r="D52" s="13">
        <v>1321.8207</v>
      </c>
      <c r="E52" s="13">
        <v>63313.834035</v>
      </c>
      <c r="F52" s="13" t="s">
        <v>83</v>
      </c>
      <c r="G52" s="13">
        <v>15.645189</v>
      </c>
      <c r="H52" s="13">
        <v>3.9045899999999998</v>
      </c>
      <c r="I52" s="13">
        <v>0</v>
      </c>
      <c r="J52" s="13">
        <v>0</v>
      </c>
      <c r="K52" s="13">
        <v>4827.9009759999999</v>
      </c>
      <c r="L52" s="13">
        <v>0</v>
      </c>
      <c r="M52" s="13">
        <v>19330.603514999999</v>
      </c>
      <c r="N52" s="13">
        <v>0</v>
      </c>
      <c r="O52" s="13">
        <v>16232.667056</v>
      </c>
      <c r="P52" s="13">
        <v>21690.555111000001</v>
      </c>
      <c r="Q52" s="13">
        <v>7.9998360000000002</v>
      </c>
      <c r="R52" s="13">
        <v>1.999959</v>
      </c>
      <c r="S52" s="13">
        <v>1227.974813</v>
      </c>
      <c r="T52" s="13">
        <f>I52/4047</f>
        <v>0</v>
      </c>
      <c r="U52" s="13">
        <f>J52/4047</f>
        <v>0</v>
      </c>
      <c r="V52" s="13">
        <f>K52/4047</f>
        <v>1.1929579876451692</v>
      </c>
      <c r="W52" s="13">
        <f>L52/4047</f>
        <v>0</v>
      </c>
      <c r="X52" s="13">
        <f>M52/4047</f>
        <v>4.7765266901408445</v>
      </c>
      <c r="Y52" s="13">
        <f>N52/4047</f>
        <v>0</v>
      </c>
      <c r="Z52" s="13">
        <f>O52/4047</f>
        <v>4.0110370783296272</v>
      </c>
      <c r="AA52" s="13">
        <f>P52/4047</f>
        <v>5.3596627405485551</v>
      </c>
      <c r="AB52" s="13">
        <f>Q52/4047</f>
        <v>1.9767323943661974E-3</v>
      </c>
      <c r="AC52" s="13">
        <f>R52/4047</f>
        <v>4.9418309859154935E-4</v>
      </c>
      <c r="AD52" s="13">
        <f>S52/4047</f>
        <v>0.30342841932295528</v>
      </c>
      <c r="AE52" s="13">
        <f>H52/X52</f>
        <v>0.81745382226365537</v>
      </c>
      <c r="AF52" s="15" t="s">
        <v>223</v>
      </c>
      <c r="AG52" s="15" t="s">
        <v>138</v>
      </c>
      <c r="AH52" s="15" t="s">
        <v>185</v>
      </c>
      <c r="AI52" s="15" t="s">
        <v>186</v>
      </c>
      <c r="AJ52" s="15" t="s">
        <v>135</v>
      </c>
      <c r="AK52" s="14">
        <v>276812</v>
      </c>
      <c r="AL52" s="15" t="s">
        <v>135</v>
      </c>
      <c r="AM52" s="15" t="s">
        <v>135</v>
      </c>
      <c r="AN52" s="14">
        <v>27681200</v>
      </c>
    </row>
    <row r="53" spans="1:40">
      <c r="A53" s="13">
        <v>5</v>
      </c>
      <c r="B53" s="13" t="s">
        <v>7</v>
      </c>
      <c r="C53" s="13">
        <v>32820</v>
      </c>
      <c r="D53" s="13">
        <v>1135.130498</v>
      </c>
      <c r="E53" s="13">
        <v>31385.272545</v>
      </c>
      <c r="F53" s="13" t="s">
        <v>13</v>
      </c>
      <c r="G53" s="13">
        <v>7.7554699999999999</v>
      </c>
      <c r="H53" s="13">
        <v>0.62826599999999999</v>
      </c>
      <c r="I53" s="13">
        <v>2434</v>
      </c>
      <c r="J53" s="13">
        <v>486</v>
      </c>
      <c r="K53" s="13">
        <v>38700</v>
      </c>
      <c r="L53" s="13">
        <v>285</v>
      </c>
      <c r="M53" s="13">
        <v>19211</v>
      </c>
      <c r="N53" s="13">
        <v>0</v>
      </c>
      <c r="O53" s="13">
        <v>13751</v>
      </c>
      <c r="P53" s="13">
        <v>243844</v>
      </c>
      <c r="Q53" s="13">
        <v>7620</v>
      </c>
      <c r="R53" s="13">
        <v>4657</v>
      </c>
      <c r="S53" s="13">
        <v>6881</v>
      </c>
      <c r="T53" s="13">
        <f>I53/43560</f>
        <v>5.5876951331496789E-2</v>
      </c>
      <c r="U53" s="13">
        <f>J53/43560</f>
        <v>1.1157024793388429E-2</v>
      </c>
      <c r="V53" s="13">
        <f>K53/43560</f>
        <v>0.88842975206611574</v>
      </c>
      <c r="W53" s="13">
        <f>L53/43560</f>
        <v>6.5426997245179065E-3</v>
      </c>
      <c r="X53" s="13">
        <f>M53/43560</f>
        <v>0.44102387511478419</v>
      </c>
      <c r="Y53" s="13">
        <f>N53/43560</f>
        <v>0</v>
      </c>
      <c r="Z53" s="13">
        <f>O53/43560</f>
        <v>0.31567952249770431</v>
      </c>
      <c r="AA53" s="13">
        <f>P53/43560</f>
        <v>5.5978879706152433</v>
      </c>
      <c r="AB53" s="13">
        <f>Q53/43560</f>
        <v>0.17493112947658401</v>
      </c>
      <c r="AC53" s="13">
        <f>R53/43560</f>
        <v>0.10691000918273645</v>
      </c>
      <c r="AD53" s="13">
        <f>S53/43560</f>
        <v>0.1579660238751148</v>
      </c>
      <c r="AE53" s="13">
        <f>H53/X53</f>
        <v>1.4245623319972933</v>
      </c>
      <c r="AF53" s="15" t="s">
        <v>184</v>
      </c>
      <c r="AG53" s="15" t="s">
        <v>124</v>
      </c>
      <c r="AH53" s="15" t="s">
        <v>185</v>
      </c>
      <c r="AI53" s="15" t="s">
        <v>186</v>
      </c>
      <c r="AJ53" s="15" t="s">
        <v>187</v>
      </c>
      <c r="AK53" s="14">
        <v>9420</v>
      </c>
      <c r="AL53" s="15" t="s">
        <v>188</v>
      </c>
      <c r="AM53" s="15" t="s">
        <v>189</v>
      </c>
      <c r="AN53" s="14">
        <v>3074000</v>
      </c>
    </row>
    <row r="54" spans="1:40">
      <c r="A54" s="13">
        <v>13</v>
      </c>
      <c r="B54" s="13" t="s">
        <v>7</v>
      </c>
      <c r="C54" s="13">
        <v>107565</v>
      </c>
      <c r="D54" s="13">
        <v>3620.6536460000002</v>
      </c>
      <c r="E54" s="13">
        <v>500386.31190099998</v>
      </c>
      <c r="F54" s="13" t="s">
        <v>21</v>
      </c>
      <c r="G54" s="13">
        <v>123.64815</v>
      </c>
      <c r="H54" s="13">
        <v>58.300496000000003</v>
      </c>
      <c r="I54" s="13">
        <v>0</v>
      </c>
      <c r="J54" s="13">
        <v>0</v>
      </c>
      <c r="K54" s="13">
        <v>1565720</v>
      </c>
      <c r="L54" s="13">
        <v>5246</v>
      </c>
      <c r="M54" s="13">
        <v>3169323</v>
      </c>
      <c r="N54" s="13">
        <v>9050</v>
      </c>
      <c r="O54" s="13">
        <v>166462</v>
      </c>
      <c r="P54" s="13">
        <v>351421</v>
      </c>
      <c r="Q54" s="13">
        <v>107549</v>
      </c>
      <c r="R54" s="13">
        <v>1721</v>
      </c>
      <c r="S54" s="13">
        <v>9404</v>
      </c>
      <c r="T54" s="13">
        <f>I54/43560</f>
        <v>0</v>
      </c>
      <c r="U54" s="13">
        <f>J54/43560</f>
        <v>0</v>
      </c>
      <c r="V54" s="13">
        <f>K54/43560</f>
        <v>35.943985307621674</v>
      </c>
      <c r="W54" s="13">
        <f>L54/43560</f>
        <v>0.12043158861340679</v>
      </c>
      <c r="X54" s="13">
        <f>M54/43560</f>
        <v>72.757644628099172</v>
      </c>
      <c r="Y54" s="13">
        <f>N54/43560</f>
        <v>0.20775941230486686</v>
      </c>
      <c r="Z54" s="13">
        <f>O54/43560</f>
        <v>3.8214416896235077</v>
      </c>
      <c r="AA54" s="13">
        <f>P54/43560</f>
        <v>8.0675160697887964</v>
      </c>
      <c r="AB54" s="13">
        <f>Q54/43560</f>
        <v>2.4689853076216712</v>
      </c>
      <c r="AC54" s="13">
        <f>R54/43560</f>
        <v>3.9508723599632693E-2</v>
      </c>
      <c r="AD54" s="13">
        <f>S54/43560</f>
        <v>0.21588613406795226</v>
      </c>
      <c r="AE54" s="13">
        <f>H54/X54</f>
        <v>0.80129718736777544</v>
      </c>
      <c r="AF54" s="15" t="s">
        <v>190</v>
      </c>
      <c r="AG54" s="15" t="s">
        <v>124</v>
      </c>
      <c r="AH54" s="15" t="s">
        <v>185</v>
      </c>
      <c r="AI54" s="15" t="s">
        <v>186</v>
      </c>
      <c r="AJ54" s="15" t="s">
        <v>135</v>
      </c>
      <c r="AK54" s="14">
        <v>0</v>
      </c>
      <c r="AL54" s="15" t="s">
        <v>135</v>
      </c>
      <c r="AM54" s="15" t="s">
        <v>135</v>
      </c>
      <c r="AN54" s="14">
        <v>3082600</v>
      </c>
    </row>
    <row r="55" spans="1:40">
      <c r="A55" s="13">
        <v>14</v>
      </c>
      <c r="B55" s="13" t="s">
        <v>7</v>
      </c>
      <c r="C55" s="13">
        <v>107609</v>
      </c>
      <c r="D55" s="13">
        <v>182.868111</v>
      </c>
      <c r="E55" s="13">
        <v>1616.2707740000001</v>
      </c>
      <c r="F55" s="13" t="s">
        <v>22</v>
      </c>
      <c r="G55" s="13">
        <v>0.39938899999999999</v>
      </c>
      <c r="H55" s="13">
        <v>6.3848000000000002E-2</v>
      </c>
      <c r="I55" s="13">
        <v>0</v>
      </c>
      <c r="J55" s="13">
        <v>0</v>
      </c>
      <c r="K55" s="13">
        <v>212</v>
      </c>
      <c r="L55" s="13">
        <v>0</v>
      </c>
      <c r="M55" s="13">
        <v>3218</v>
      </c>
      <c r="N55" s="13">
        <v>0</v>
      </c>
      <c r="O55" s="13">
        <v>0</v>
      </c>
      <c r="P55" s="13">
        <v>13968</v>
      </c>
      <c r="Q55" s="13">
        <v>0</v>
      </c>
      <c r="R55" s="13">
        <v>0</v>
      </c>
      <c r="S55" s="13">
        <v>0</v>
      </c>
      <c r="T55" s="13">
        <f>I55/43560</f>
        <v>0</v>
      </c>
      <c r="U55" s="13">
        <f>J55/43560</f>
        <v>0</v>
      </c>
      <c r="V55" s="13">
        <f>K55/43560</f>
        <v>4.8668503213957761E-3</v>
      </c>
      <c r="W55" s="13">
        <f>L55/43560</f>
        <v>0</v>
      </c>
      <c r="X55" s="13">
        <f>M55/43560</f>
        <v>7.3875114784205692E-2</v>
      </c>
      <c r="Y55" s="13">
        <f>N55/43560</f>
        <v>0</v>
      </c>
      <c r="Z55" s="13">
        <f>O55/43560</f>
        <v>0</v>
      </c>
      <c r="AA55" s="13">
        <f>P55/43560</f>
        <v>0.32066115702479336</v>
      </c>
      <c r="AB55" s="13">
        <f>Q55/43560</f>
        <v>0</v>
      </c>
      <c r="AC55" s="13">
        <f>R55/43560</f>
        <v>0</v>
      </c>
      <c r="AD55" s="13">
        <f>S55/43560</f>
        <v>0</v>
      </c>
      <c r="AE55" s="13">
        <f>H55/X55</f>
        <v>0.86426938471100068</v>
      </c>
      <c r="AF55" s="15" t="s">
        <v>191</v>
      </c>
      <c r="AG55" s="15" t="s">
        <v>124</v>
      </c>
      <c r="AH55" s="15" t="s">
        <v>185</v>
      </c>
      <c r="AI55" s="15" t="s">
        <v>186</v>
      </c>
      <c r="AJ55" s="15" t="s">
        <v>135</v>
      </c>
      <c r="AK55" s="14">
        <v>0</v>
      </c>
      <c r="AL55" s="15" t="s">
        <v>135</v>
      </c>
      <c r="AM55" s="15" t="s">
        <v>135</v>
      </c>
      <c r="AN55" s="14">
        <v>0</v>
      </c>
    </row>
    <row r="56" spans="1:40">
      <c r="A56" s="13">
        <v>16</v>
      </c>
      <c r="B56" s="13" t="s">
        <v>7</v>
      </c>
      <c r="C56" s="13">
        <v>114731</v>
      </c>
      <c r="D56" s="13">
        <v>1714.5309540000001</v>
      </c>
      <c r="E56" s="13">
        <v>94796.484809000001</v>
      </c>
      <c r="F56" s="13" t="s">
        <v>24</v>
      </c>
      <c r="G56" s="13">
        <v>23.424721999999999</v>
      </c>
      <c r="H56" s="13">
        <v>5.626017</v>
      </c>
      <c r="I56" s="13">
        <v>525347</v>
      </c>
      <c r="J56" s="13">
        <v>67233</v>
      </c>
      <c r="K56" s="13">
        <v>114137</v>
      </c>
      <c r="L56" s="13">
        <v>1486</v>
      </c>
      <c r="M56" s="13">
        <v>247758</v>
      </c>
      <c r="N56" s="13">
        <v>0</v>
      </c>
      <c r="O56" s="13">
        <v>5082</v>
      </c>
      <c r="P56" s="13">
        <v>49686</v>
      </c>
      <c r="Q56" s="13">
        <v>0</v>
      </c>
      <c r="R56" s="13">
        <v>0</v>
      </c>
      <c r="S56" s="13">
        <v>9678</v>
      </c>
      <c r="T56" s="13">
        <f>I56/43560</f>
        <v>12.060307621671258</v>
      </c>
      <c r="U56" s="13">
        <f>J56/43560</f>
        <v>1.5434573002754821</v>
      </c>
      <c r="V56" s="13">
        <f>K56/43560</f>
        <v>2.6202249770431587</v>
      </c>
      <c r="W56" s="13">
        <f>L56/43560</f>
        <v>3.4113865932047752E-2</v>
      </c>
      <c r="X56" s="13">
        <f>M56/43560</f>
        <v>5.687741046831956</v>
      </c>
      <c r="Y56" s="13">
        <f>N56/43560</f>
        <v>0</v>
      </c>
      <c r="Z56" s="13">
        <f>O56/43560</f>
        <v>0.11666666666666667</v>
      </c>
      <c r="AA56" s="13">
        <f>P56/43560</f>
        <v>1.140633608815427</v>
      </c>
      <c r="AB56" s="13">
        <f>Q56/43560</f>
        <v>0</v>
      </c>
      <c r="AC56" s="13">
        <f>R56/43560</f>
        <v>0</v>
      </c>
      <c r="AD56" s="13">
        <f>S56/43560</f>
        <v>0.22217630853994491</v>
      </c>
      <c r="AE56" s="13">
        <f>H56/X56</f>
        <v>0.98914788027026368</v>
      </c>
      <c r="AF56" s="15" t="s">
        <v>192</v>
      </c>
      <c r="AG56" s="15" t="s">
        <v>124</v>
      </c>
      <c r="AH56" s="15" t="s">
        <v>185</v>
      </c>
      <c r="AI56" s="15" t="s">
        <v>186</v>
      </c>
      <c r="AJ56" s="15" t="s">
        <v>135</v>
      </c>
      <c r="AK56" s="14">
        <v>0</v>
      </c>
      <c r="AL56" s="15" t="s">
        <v>135</v>
      </c>
      <c r="AM56" s="15" t="s">
        <v>135</v>
      </c>
      <c r="AN56" s="14">
        <v>173200</v>
      </c>
    </row>
    <row r="57" spans="1:40">
      <c r="A57" s="13">
        <v>28</v>
      </c>
      <c r="B57" s="13" t="s">
        <v>7</v>
      </c>
      <c r="C57" s="13">
        <v>207559</v>
      </c>
      <c r="D57" s="13">
        <v>1268.9175600000001</v>
      </c>
      <c r="E57" s="13">
        <v>60231.203286000004</v>
      </c>
      <c r="F57" s="13" t="s">
        <v>36</v>
      </c>
      <c r="G57" s="13">
        <v>14.883454</v>
      </c>
      <c r="H57" s="13">
        <v>8.8406450000000003</v>
      </c>
      <c r="I57" s="13">
        <v>0</v>
      </c>
      <c r="J57" s="13">
        <v>0</v>
      </c>
      <c r="K57" s="13">
        <v>74325</v>
      </c>
      <c r="L57" s="13">
        <v>405</v>
      </c>
      <c r="M57" s="13">
        <v>338562</v>
      </c>
      <c r="N57" s="13">
        <v>0</v>
      </c>
      <c r="O57" s="13">
        <v>30593</v>
      </c>
      <c r="P57" s="13">
        <v>194206</v>
      </c>
      <c r="Q57" s="13">
        <v>4369</v>
      </c>
      <c r="R57" s="13">
        <v>255</v>
      </c>
      <c r="S57" s="13">
        <v>5625</v>
      </c>
      <c r="T57" s="13">
        <f>I57/43560</f>
        <v>0</v>
      </c>
      <c r="U57" s="13">
        <f>J57/43560</f>
        <v>0</v>
      </c>
      <c r="V57" s="13">
        <f>K57/43560</f>
        <v>1.706267217630854</v>
      </c>
      <c r="W57" s="13">
        <f>L57/43560</f>
        <v>9.2975206611570251E-3</v>
      </c>
      <c r="X57" s="13">
        <f>M57/43560</f>
        <v>7.7723140495867771</v>
      </c>
      <c r="Y57" s="13">
        <f>N57/43560</f>
        <v>0</v>
      </c>
      <c r="Z57" s="13">
        <f>O57/43560</f>
        <v>0.70231864095500462</v>
      </c>
      <c r="AA57" s="13">
        <f>P57/43560</f>
        <v>4.4583562901744722</v>
      </c>
      <c r="AB57" s="13">
        <f>Q57/43560</f>
        <v>0.10029843893480257</v>
      </c>
      <c r="AC57" s="13">
        <f>R57/43560</f>
        <v>5.8539944903581269E-3</v>
      </c>
      <c r="AD57" s="13">
        <f>S57/43560</f>
        <v>0.12913223140495866</v>
      </c>
      <c r="AE57" s="13">
        <f>H57/X57</f>
        <v>1.1374533946514966</v>
      </c>
      <c r="AF57" s="15" t="s">
        <v>193</v>
      </c>
      <c r="AG57" s="15" t="s">
        <v>124</v>
      </c>
      <c r="AH57" s="15" t="s">
        <v>185</v>
      </c>
      <c r="AI57" s="15" t="s">
        <v>186</v>
      </c>
      <c r="AJ57" s="15" t="s">
        <v>135</v>
      </c>
      <c r="AK57" s="14">
        <v>0</v>
      </c>
      <c r="AL57" s="15" t="s">
        <v>135</v>
      </c>
      <c r="AM57" s="15" t="s">
        <v>135</v>
      </c>
      <c r="AN57" s="14">
        <v>14336900</v>
      </c>
    </row>
    <row r="58" spans="1:40">
      <c r="A58" s="13">
        <v>30</v>
      </c>
      <c r="B58" s="13" t="s">
        <v>7</v>
      </c>
      <c r="C58" s="13">
        <v>223542</v>
      </c>
      <c r="D58" s="13">
        <v>1098.317108</v>
      </c>
      <c r="E58" s="13">
        <v>66092.224602999995</v>
      </c>
      <c r="F58" s="13" t="s">
        <v>38</v>
      </c>
      <c r="G58" s="13">
        <v>16.331744</v>
      </c>
      <c r="H58" s="13">
        <v>0.62620600000000004</v>
      </c>
      <c r="I58" s="13">
        <v>0</v>
      </c>
      <c r="J58" s="13">
        <v>0</v>
      </c>
      <c r="K58" s="13">
        <v>438203</v>
      </c>
      <c r="L58" s="13">
        <v>216</v>
      </c>
      <c r="M58" s="13">
        <v>22653</v>
      </c>
      <c r="N58" s="13">
        <v>0</v>
      </c>
      <c r="O58" s="13">
        <v>6143</v>
      </c>
      <c r="P58" s="13">
        <v>237782</v>
      </c>
      <c r="Q58" s="13">
        <v>0</v>
      </c>
      <c r="R58" s="13">
        <v>0</v>
      </c>
      <c r="S58" s="13">
        <v>6414</v>
      </c>
      <c r="T58" s="13">
        <f>I58/43560</f>
        <v>0</v>
      </c>
      <c r="U58" s="13">
        <f>J58/43560</f>
        <v>0</v>
      </c>
      <c r="V58" s="13">
        <f>K58/43560</f>
        <v>10.059756657483931</v>
      </c>
      <c r="W58" s="13">
        <f>L58/43560</f>
        <v>4.9586776859504135E-3</v>
      </c>
      <c r="X58" s="13">
        <f>M58/43560</f>
        <v>0.52004132231404954</v>
      </c>
      <c r="Y58" s="13">
        <f>N58/43560</f>
        <v>0</v>
      </c>
      <c r="Z58" s="13">
        <f>O58/43560</f>
        <v>0.1410238751147842</v>
      </c>
      <c r="AA58" s="13">
        <f>P58/43560</f>
        <v>5.4587235996326902</v>
      </c>
      <c r="AB58" s="13">
        <f>Q58/43560</f>
        <v>0</v>
      </c>
      <c r="AC58" s="13">
        <f>R58/43560</f>
        <v>0</v>
      </c>
      <c r="AD58" s="13">
        <f>S58/43560</f>
        <v>0.14724517906336088</v>
      </c>
      <c r="AE58" s="13">
        <f>H58/X58</f>
        <v>1.2041466189908623</v>
      </c>
      <c r="AF58" s="15" t="s">
        <v>194</v>
      </c>
      <c r="AG58" s="15" t="s">
        <v>124</v>
      </c>
      <c r="AH58" s="15" t="s">
        <v>185</v>
      </c>
      <c r="AI58" s="15" t="s">
        <v>186</v>
      </c>
      <c r="AJ58" s="15" t="s">
        <v>135</v>
      </c>
      <c r="AK58" s="14">
        <v>0</v>
      </c>
      <c r="AL58" s="15" t="s">
        <v>135</v>
      </c>
      <c r="AM58" s="15" t="s">
        <v>135</v>
      </c>
      <c r="AN58" s="14">
        <v>741600</v>
      </c>
    </row>
    <row r="59" spans="1:40">
      <c r="A59" s="13">
        <v>34</v>
      </c>
      <c r="B59" s="13" t="s">
        <v>7</v>
      </c>
      <c r="C59" s="13">
        <v>238597</v>
      </c>
      <c r="D59" s="13">
        <v>1087.978865</v>
      </c>
      <c r="E59" s="13">
        <v>72776.990317999996</v>
      </c>
      <c r="F59" s="13" t="s">
        <v>42</v>
      </c>
      <c r="G59" s="13">
        <v>17.983585999999999</v>
      </c>
      <c r="H59" s="13">
        <v>1.2976620000000001</v>
      </c>
      <c r="I59" s="13">
        <v>0</v>
      </c>
      <c r="J59" s="13">
        <v>0</v>
      </c>
      <c r="K59" s="13">
        <v>42261</v>
      </c>
      <c r="L59" s="13">
        <v>1939</v>
      </c>
      <c r="M59" s="13">
        <v>99429</v>
      </c>
      <c r="N59" s="13">
        <v>0</v>
      </c>
      <c r="O59" s="13">
        <v>77226</v>
      </c>
      <c r="P59" s="13">
        <v>561275</v>
      </c>
      <c r="Q59" s="13">
        <v>0</v>
      </c>
      <c r="R59" s="13">
        <v>0</v>
      </c>
      <c r="S59" s="13">
        <v>1251</v>
      </c>
      <c r="T59" s="13">
        <f>I59/43560</f>
        <v>0</v>
      </c>
      <c r="U59" s="13">
        <f>J59/43560</f>
        <v>0</v>
      </c>
      <c r="V59" s="13">
        <f>K59/43560</f>
        <v>0.97017906336088156</v>
      </c>
      <c r="W59" s="13">
        <f>L59/43560</f>
        <v>4.4513314967860422E-2</v>
      </c>
      <c r="X59" s="13">
        <f>M59/43560</f>
        <v>2.2825757575757577</v>
      </c>
      <c r="Y59" s="13">
        <f>N59/43560</f>
        <v>0</v>
      </c>
      <c r="Z59" s="13">
        <f>O59/43560</f>
        <v>1.7728650137741047</v>
      </c>
      <c r="AA59" s="13">
        <f>P59/43560</f>
        <v>12.88510101010101</v>
      </c>
      <c r="AB59" s="13">
        <f>Q59/43560</f>
        <v>0</v>
      </c>
      <c r="AC59" s="13">
        <f>R59/43560</f>
        <v>0</v>
      </c>
      <c r="AD59" s="13">
        <f>S59/43560</f>
        <v>2.871900826446281E-2</v>
      </c>
      <c r="AE59" s="13">
        <f>H59/X59</f>
        <v>0.56850774643212743</v>
      </c>
      <c r="AF59" s="15" t="s">
        <v>195</v>
      </c>
      <c r="AG59" s="15" t="s">
        <v>124</v>
      </c>
      <c r="AH59" s="15" t="s">
        <v>185</v>
      </c>
      <c r="AI59" s="15" t="s">
        <v>186</v>
      </c>
      <c r="AJ59" s="15" t="s">
        <v>196</v>
      </c>
      <c r="AK59" s="14">
        <v>58800</v>
      </c>
      <c r="AL59" s="15" t="s">
        <v>197</v>
      </c>
      <c r="AM59" s="15" t="s">
        <v>198</v>
      </c>
      <c r="AN59" s="14">
        <v>3843600</v>
      </c>
    </row>
    <row r="60" spans="1:40">
      <c r="A60" s="13">
        <v>43</v>
      </c>
      <c r="B60" s="13" t="s">
        <v>7</v>
      </c>
      <c r="C60" s="13">
        <v>251867</v>
      </c>
      <c r="D60" s="13">
        <v>914.09151299999996</v>
      </c>
      <c r="E60" s="13">
        <v>37996.685319999997</v>
      </c>
      <c r="F60" s="13" t="s">
        <v>51</v>
      </c>
      <c r="G60" s="13">
        <v>9.3891849999999994</v>
      </c>
      <c r="H60" s="13">
        <v>2.3862130000000001</v>
      </c>
      <c r="I60" s="13">
        <v>0</v>
      </c>
      <c r="J60" s="13">
        <v>0</v>
      </c>
      <c r="K60" s="13">
        <v>94166</v>
      </c>
      <c r="L60" s="13">
        <v>0</v>
      </c>
      <c r="M60" s="13">
        <v>143103</v>
      </c>
      <c r="N60" s="13">
        <v>0</v>
      </c>
      <c r="O60" s="13">
        <v>38968</v>
      </c>
      <c r="P60" s="13">
        <v>122238</v>
      </c>
      <c r="Q60" s="13">
        <v>1226</v>
      </c>
      <c r="R60" s="13">
        <v>291</v>
      </c>
      <c r="S60" s="13">
        <v>8999</v>
      </c>
      <c r="T60" s="13">
        <f>I60/43560</f>
        <v>0</v>
      </c>
      <c r="U60" s="13">
        <f>J60/43560</f>
        <v>0</v>
      </c>
      <c r="V60" s="13">
        <f>K60/43560</f>
        <v>2.1617539026629937</v>
      </c>
      <c r="W60" s="13">
        <f>L60/43560</f>
        <v>0</v>
      </c>
      <c r="X60" s="13">
        <f>M60/43560</f>
        <v>3.2851928374655648</v>
      </c>
      <c r="Y60" s="13">
        <f>N60/43560</f>
        <v>0</v>
      </c>
      <c r="Z60" s="13">
        <f>O60/43560</f>
        <v>0.89458218549127644</v>
      </c>
      <c r="AA60" s="13">
        <f>P60/43560</f>
        <v>2.8061983471074381</v>
      </c>
      <c r="AB60" s="13">
        <f>Q60/43560</f>
        <v>2.8145087235996326E-2</v>
      </c>
      <c r="AC60" s="13">
        <f>R60/43560</f>
        <v>6.6804407713498626E-3</v>
      </c>
      <c r="AD60" s="13">
        <f>S60/43560</f>
        <v>0.20658861340679521</v>
      </c>
      <c r="AE60" s="13">
        <f>H60/X60</f>
        <v>0.72635401270413624</v>
      </c>
      <c r="AF60" s="15" t="s">
        <v>199</v>
      </c>
      <c r="AG60" s="15" t="s">
        <v>124</v>
      </c>
      <c r="AH60" s="15" t="s">
        <v>185</v>
      </c>
      <c r="AI60" s="15" t="s">
        <v>186</v>
      </c>
      <c r="AJ60" s="15" t="s">
        <v>200</v>
      </c>
      <c r="AK60" s="14">
        <v>8053</v>
      </c>
      <c r="AL60" s="15" t="s">
        <v>201</v>
      </c>
      <c r="AM60" s="15" t="s">
        <v>202</v>
      </c>
      <c r="AN60" s="14">
        <v>613400</v>
      </c>
    </row>
    <row r="61" spans="1:40">
      <c r="A61" s="13">
        <v>74</v>
      </c>
      <c r="B61" s="13" t="s">
        <v>7</v>
      </c>
      <c r="C61" s="13">
        <v>205683</v>
      </c>
      <c r="D61" s="13">
        <v>439.38154500000002</v>
      </c>
      <c r="E61" s="13">
        <v>7271.0472030000001</v>
      </c>
      <c r="F61" s="13" t="s">
        <v>82</v>
      </c>
      <c r="G61" s="13">
        <v>1.7967150000000001</v>
      </c>
      <c r="H61" s="13">
        <v>2.1111999999999999E-2</v>
      </c>
      <c r="I61" s="13">
        <v>0</v>
      </c>
      <c r="J61" s="13">
        <v>0</v>
      </c>
      <c r="K61" s="13">
        <v>1879.9614409999999</v>
      </c>
      <c r="L61" s="13">
        <v>0</v>
      </c>
      <c r="M61" s="13">
        <v>222.99542600000001</v>
      </c>
      <c r="N61" s="13">
        <v>0</v>
      </c>
      <c r="O61" s="13">
        <v>1245.9744439999999</v>
      </c>
      <c r="P61" s="13">
        <v>2060.9577279999999</v>
      </c>
      <c r="Q61" s="13">
        <v>0</v>
      </c>
      <c r="R61" s="13">
        <v>0</v>
      </c>
      <c r="S61" s="13">
        <v>1895.961112</v>
      </c>
      <c r="T61" s="13">
        <f>I61/4047</f>
        <v>0</v>
      </c>
      <c r="U61" s="13">
        <f>J61/4047</f>
        <v>0</v>
      </c>
      <c r="V61" s="13">
        <f>K61/4047</f>
        <v>0.46453210798122063</v>
      </c>
      <c r="W61" s="13">
        <f>L61/4047</f>
        <v>0</v>
      </c>
      <c r="X61" s="13">
        <f>M61/4047</f>
        <v>5.5101414875216213E-2</v>
      </c>
      <c r="Y61" s="13">
        <f>N61/4047</f>
        <v>0</v>
      </c>
      <c r="Z61" s="13">
        <f>O61/4047</f>
        <v>0.30787606721027921</v>
      </c>
      <c r="AA61" s="13">
        <f>P61/4047</f>
        <v>0.50925567778601433</v>
      </c>
      <c r="AB61" s="13">
        <f>Q61/4047</f>
        <v>0</v>
      </c>
      <c r="AC61" s="13">
        <f>R61/4047</f>
        <v>0</v>
      </c>
      <c r="AD61" s="13">
        <f>S61/4047</f>
        <v>0.46848557252285644</v>
      </c>
      <c r="AE61" s="13">
        <f>H61/X61</f>
        <v>0.38314805613994968</v>
      </c>
      <c r="AF61" s="15" t="s">
        <v>224</v>
      </c>
      <c r="AG61" s="15" t="s">
        <v>138</v>
      </c>
      <c r="AH61" s="15" t="s">
        <v>225</v>
      </c>
      <c r="AI61" s="15" t="s">
        <v>226</v>
      </c>
      <c r="AJ61" s="15" t="s">
        <v>227</v>
      </c>
      <c r="AK61" s="14">
        <v>29633</v>
      </c>
      <c r="AL61" s="15" t="s">
        <v>228</v>
      </c>
      <c r="AM61" s="15" t="s">
        <v>229</v>
      </c>
      <c r="AN61" s="14">
        <v>1593800</v>
      </c>
    </row>
    <row r="62" spans="1:40">
      <c r="F62" s="13" t="s">
        <v>267</v>
      </c>
      <c r="G62" s="13">
        <f>SUM(G2:G61)</f>
        <v>1795.77639</v>
      </c>
      <c r="H62" s="13">
        <f>SUM(H2:H61)</f>
        <v>404.89592999999996</v>
      </c>
      <c r="T62" s="13">
        <f>SUM(T2:T61)</f>
        <v>245.94672295954692</v>
      </c>
      <c r="U62" s="13">
        <f t="shared" ref="U62:AD62" si="0">SUM(U2:U61)</f>
        <v>2.2709136822773188</v>
      </c>
      <c r="V62" s="13">
        <f t="shared" si="0"/>
        <v>711.00618214677695</v>
      </c>
      <c r="W62" s="13">
        <f t="shared" si="0"/>
        <v>14.244008820027215</v>
      </c>
      <c r="X62" s="13">
        <f t="shared" si="0"/>
        <v>576.11302895085441</v>
      </c>
      <c r="Y62" s="13">
        <f t="shared" si="0"/>
        <v>1.6334616653372462</v>
      </c>
      <c r="Z62" s="13">
        <f t="shared" si="0"/>
        <v>55.45583985550838</v>
      </c>
      <c r="AA62" s="13">
        <f t="shared" si="0"/>
        <v>155.55992785984921</v>
      </c>
      <c r="AB62" s="13">
        <f t="shared" si="0"/>
        <v>23.676817558241623</v>
      </c>
      <c r="AC62" s="13">
        <f t="shared" si="0"/>
        <v>2.2422074876809064</v>
      </c>
      <c r="AD62" s="13">
        <f t="shared" si="0"/>
        <v>7.6532766022397993</v>
      </c>
      <c r="AE62" s="13">
        <f>AVERAGE(AE2:AE61)</f>
        <v>0.75999207591708295</v>
      </c>
      <c r="AF62" s="15"/>
      <c r="AG62" s="15"/>
      <c r="AH62" s="15"/>
      <c r="AI62" s="15"/>
      <c r="AJ62" s="15"/>
      <c r="AK62" s="14"/>
      <c r="AL62" s="15"/>
      <c r="AM62" s="15"/>
      <c r="AN62" s="14"/>
    </row>
    <row r="63" spans="1:40">
      <c r="H63" s="13">
        <f>H62/X62</f>
        <v>0.70280641064019367</v>
      </c>
      <c r="AF63" s="15"/>
      <c r="AG63" s="15"/>
      <c r="AH63" s="15"/>
      <c r="AI63" s="15"/>
      <c r="AJ63" s="15"/>
      <c r="AK63" s="14"/>
      <c r="AL63" s="15"/>
      <c r="AM63" s="15"/>
      <c r="AN63" s="14"/>
    </row>
    <row r="64" spans="1:40">
      <c r="AF64" s="15"/>
      <c r="AG64" s="15"/>
      <c r="AH64" s="15"/>
      <c r="AI64" s="15"/>
      <c r="AJ64" s="15"/>
      <c r="AK64" s="14"/>
      <c r="AL64" s="15"/>
      <c r="AM64" s="15"/>
      <c r="AN64" s="14"/>
    </row>
    <row r="65" spans="32:40">
      <c r="AF65" s="15"/>
      <c r="AG65" s="15"/>
      <c r="AH65" s="15"/>
      <c r="AI65" s="15"/>
      <c r="AJ65" s="15"/>
      <c r="AK65" s="14"/>
      <c r="AL65" s="15"/>
      <c r="AM65" s="15"/>
      <c r="AN65" s="14"/>
    </row>
    <row r="66" spans="32:40">
      <c r="AF66" s="15"/>
      <c r="AG66" s="15"/>
      <c r="AH66" s="15"/>
      <c r="AI66" s="15"/>
      <c r="AJ66" s="15"/>
      <c r="AK66" s="14"/>
      <c r="AL66" s="15"/>
      <c r="AM66" s="15"/>
      <c r="AN66" s="14"/>
    </row>
    <row r="67" spans="32:40">
      <c r="AF67" s="15"/>
      <c r="AG67" s="15"/>
      <c r="AH67" s="15"/>
      <c r="AI67" s="15"/>
      <c r="AJ67" s="15"/>
      <c r="AK67" s="14"/>
      <c r="AL67" s="15"/>
      <c r="AM67" s="15"/>
      <c r="AN67" s="14"/>
    </row>
    <row r="68" spans="32:40">
      <c r="AF68" s="15"/>
      <c r="AG68" s="15"/>
      <c r="AH68" s="15"/>
      <c r="AI68" s="15"/>
      <c r="AJ68" s="15"/>
      <c r="AK68" s="14"/>
      <c r="AL68" s="15"/>
      <c r="AM68" s="15"/>
      <c r="AN68" s="14"/>
    </row>
    <row r="69" spans="32:40">
      <c r="AF69" s="15"/>
      <c r="AG69" s="15"/>
      <c r="AH69" s="15"/>
      <c r="AI69" s="15"/>
      <c r="AJ69" s="15"/>
      <c r="AK69" s="14"/>
      <c r="AL69" s="15"/>
      <c r="AM69" s="15"/>
      <c r="AN69" s="14"/>
    </row>
    <row r="70" spans="32:40">
      <c r="AF70" s="15"/>
      <c r="AG70" s="15"/>
      <c r="AH70" s="15"/>
      <c r="AI70" s="15"/>
      <c r="AJ70" s="15"/>
      <c r="AK70" s="14"/>
      <c r="AL70" s="15"/>
      <c r="AM70" s="15"/>
      <c r="AN70" s="14"/>
    </row>
    <row r="71" spans="32:40">
      <c r="AF71" s="15"/>
      <c r="AG71" s="15"/>
      <c r="AH71" s="15"/>
      <c r="AI71" s="15"/>
      <c r="AJ71" s="15"/>
      <c r="AK71" s="14"/>
      <c r="AL71" s="15"/>
      <c r="AM71" s="15"/>
      <c r="AN71" s="14"/>
    </row>
    <row r="72" spans="32:40">
      <c r="AF72" s="15"/>
      <c r="AG72" s="15"/>
      <c r="AH72" s="15"/>
      <c r="AI72" s="15"/>
      <c r="AJ72" s="15"/>
      <c r="AK72" s="14"/>
      <c r="AL72" s="15"/>
      <c r="AM72" s="15"/>
      <c r="AN72" s="14"/>
    </row>
    <row r="73" spans="32:40">
      <c r="AF73" s="15"/>
      <c r="AG73" s="15"/>
      <c r="AH73" s="15"/>
      <c r="AI73" s="15"/>
      <c r="AJ73" s="15"/>
      <c r="AK73" s="14"/>
      <c r="AL73" s="15"/>
      <c r="AM73" s="15"/>
      <c r="AN73" s="14"/>
    </row>
    <row r="74" spans="32:40">
      <c r="AF74" s="15"/>
      <c r="AG74" s="15"/>
      <c r="AH74" s="15"/>
      <c r="AI74" s="15"/>
      <c r="AJ74" s="15"/>
      <c r="AK74" s="14"/>
      <c r="AL74" s="15"/>
      <c r="AM74" s="15"/>
      <c r="AN74" s="14"/>
    </row>
    <row r="75" spans="32:40">
      <c r="AF75" s="15"/>
      <c r="AG75" s="15"/>
      <c r="AH75" s="15"/>
      <c r="AI75" s="15"/>
      <c r="AJ75" s="15"/>
      <c r="AK75" s="14"/>
      <c r="AL75" s="15"/>
      <c r="AM75" s="15"/>
      <c r="AN75" s="14"/>
    </row>
    <row r="76" spans="32:40">
      <c r="AF76" s="15"/>
      <c r="AG76" s="15"/>
      <c r="AH76" s="15"/>
      <c r="AI76" s="15"/>
      <c r="AJ76" s="15"/>
      <c r="AK76" s="14"/>
      <c r="AL76" s="15"/>
      <c r="AM76" s="15"/>
      <c r="AN76" s="14"/>
    </row>
    <row r="77" spans="32:40">
      <c r="AF77" s="15"/>
      <c r="AG77" s="15"/>
      <c r="AH77" s="15"/>
      <c r="AI77" s="15"/>
      <c r="AJ77" s="15"/>
      <c r="AK77" s="14"/>
      <c r="AL77" s="15"/>
      <c r="AM77" s="15"/>
      <c r="AN77" s="14"/>
    </row>
  </sheetData>
  <sortState ref="A2:AN79">
    <sortCondition ref="AH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Parcel_Acres</vt:lpstr>
      <vt:lpstr>PropView</vt:lpstr>
      <vt:lpstr>Updated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jjw</dc:creator>
  <cp:lastModifiedBy>jjw</cp:lastModifiedBy>
  <dcterms:created xsi:type="dcterms:W3CDTF">2016-05-10T20:09:25Z</dcterms:created>
  <dcterms:modified xsi:type="dcterms:W3CDTF">2016-05-11T18:37:59Z</dcterms:modified>
</cp:coreProperties>
</file>