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OPA\GIT6\FY15 GIT Funding\"/>
    </mc:Choice>
  </mc:AlternateContent>
  <bookViews>
    <workbookView xWindow="0" yWindow="0" windowWidth="19200" windowHeight="11595" activeTab="1"/>
  </bookViews>
  <sheets>
    <sheet name="FY14 Summary by Priority" sheetId="4" r:id="rId1"/>
    <sheet name="FY15 Summary by Priorit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2" l="1"/>
  <c r="F40" i="4"/>
  <c r="F3" i="4"/>
  <c r="F4" i="4" s="1"/>
  <c r="F5" i="4" s="1"/>
  <c r="F6" i="4" s="1"/>
  <c r="F7" i="4" s="1"/>
  <c r="F8" i="4" s="1"/>
  <c r="F10" i="4" s="1"/>
  <c r="F11" i="4" s="1"/>
  <c r="F12" i="4" s="1"/>
  <c r="F13" i="4" s="1"/>
  <c r="F14" i="4" s="1"/>
  <c r="F15" i="4" s="1"/>
  <c r="F17" i="4" s="1"/>
  <c r="F18" i="4" s="1"/>
  <c r="F19" i="4" s="1"/>
  <c r="F20" i="4" s="1"/>
  <c r="F22" i="4" s="1"/>
  <c r="F5" i="2"/>
  <c r="F6" i="2" s="1"/>
  <c r="F7" i="2" s="1"/>
  <c r="F8" i="2" s="1"/>
  <c r="F9" i="2" s="1"/>
  <c r="F10" i="2" s="1"/>
  <c r="F11" i="2" s="1"/>
  <c r="F12" i="2" s="1"/>
  <c r="F14" i="2" s="1"/>
  <c r="F15" i="2" s="1"/>
  <c r="F16" i="2" s="1"/>
  <c r="F17" i="2" s="1"/>
  <c r="F3" i="2"/>
  <c r="F18" i="2" l="1"/>
  <c r="F19" i="2" s="1"/>
  <c r="F20" i="2" s="1"/>
</calcChain>
</file>

<file path=xl/sharedStrings.xml><?xml version="1.0" encoding="utf-8"?>
<sst xmlns="http://schemas.openxmlformats.org/spreadsheetml/2006/main" count="160" uniqueCount="119">
  <si>
    <t>Ranking</t>
  </si>
  <si>
    <t xml:space="preserve">GIT </t>
  </si>
  <si>
    <t>Project Title</t>
  </si>
  <si>
    <t>Cost</t>
  </si>
  <si>
    <t>Running Total</t>
  </si>
  <si>
    <t>DAT</t>
  </si>
  <si>
    <t>Targeted Outreach Tools for Fish Consumption Advisories in Diverse Chesapeake Bay Communities</t>
  </si>
  <si>
    <t>Drivers of forage population trends and consumption patterns</t>
  </si>
  <si>
    <t>Habitat Assessment and Monitoring Indicators for Black Ducks in the Chesapeake Bay</t>
  </si>
  <si>
    <t>Quantify BMP impact on each Management Strategy</t>
  </si>
  <si>
    <t>Healthy Watersheds Forest/TMDL Project Phase II</t>
  </si>
  <si>
    <t>Phase II: Development of Baseline Indicator of Citizen Stewardship</t>
  </si>
  <si>
    <t>Designing a Watershed Education Program for Local Elected Officials</t>
  </si>
  <si>
    <t>CCWG</t>
  </si>
  <si>
    <t>Cross-Goal Climate Resiliency Analysis Matrix and Implementation Methodology</t>
  </si>
  <si>
    <t>Culvert Assessments for Fish Passage in Priority Watersheds</t>
  </si>
  <si>
    <t>Public Access Data Quality Assurance and Application Integration</t>
  </si>
  <si>
    <t>Evaluation of Land Use policy options, incentives and planning tools to reduce the rate of conversion of agricultural lands, forest and wetlands</t>
  </si>
  <si>
    <t>Assessment of predation, habitat and environmental disturbances on blue crab population dynamics and management actions</t>
  </si>
  <si>
    <t>Utilizing Source Track-Down Studies to Reduce PCB Loads through PCB TMDLs</t>
  </si>
  <si>
    <t>Evaluate and Quantify Climate Resiliency Benefits of Existing Water Quality BMPs</t>
  </si>
  <si>
    <t>A Guide for Incorporating Diversity into Chesapeake Bay Funding Policies and Procedures</t>
  </si>
  <si>
    <t>An Investigation of Water Quality Challenges Limiting Oyster Hatchery Production in Chesapeake Bay</t>
  </si>
  <si>
    <t>Determine if existing SAV in the Chesapeake Bay is adequately protected by current statutes and regulations.</t>
  </si>
  <si>
    <t>Assistance to States for Riparian Forest Buffers</t>
  </si>
  <si>
    <t>Mid-Atlantic Highlands Action Program Landscape Conservation Design</t>
  </si>
  <si>
    <t>Building the Individual and Collective Capacity of Local Land Trusts by Training Technical Service Providers</t>
  </si>
  <si>
    <t>Climate Resiliency Data and Information Portal</t>
  </si>
  <si>
    <t>Shell/habitat loss rates in oyster restoration and fishery management</t>
  </si>
  <si>
    <t>Prioritization and consensus-building of stream restoration issues across the Bay watershed to streamline project review and approval</t>
  </si>
  <si>
    <t xml:space="preserve">Development of Commercial Turkey Production and Litter Database for Model Data Input into the Chesapeake Bay Program Phase 6.0 Modeling Tools  </t>
  </si>
  <si>
    <t>Environmental Literacy/Sustainable Schools</t>
  </si>
  <si>
    <t>Dam Removal Incentives Study</t>
  </si>
  <si>
    <t>Community Outreach Strategies for Increasing Tree Canopy</t>
  </si>
  <si>
    <t>Chesapeake Conservation Partnership Staff Support</t>
  </si>
  <si>
    <t>Inform local and state BMP-implementers of priority targets for brook trout habitat restoration and protection at multiple scales</t>
  </si>
  <si>
    <t>Development of a Prototype Fine Scale Watershed Model</t>
  </si>
  <si>
    <t>---</t>
  </si>
  <si>
    <t>Baltimore + Brook Trout: protecting Brook Trout and health of the Gunpowder’s healthy sub-watersheds</t>
  </si>
  <si>
    <t xml:space="preserve">Tracking Virginia’s Healthy Waters </t>
  </si>
  <si>
    <t>Protecting Pennsylvania’s Chesapeake Bay Watershed Healthy Waters Public Lakes.</t>
  </si>
  <si>
    <t xml:space="preserve">Frostburg State University Healthy Watershed Transferable Model Pilot Project  </t>
  </si>
  <si>
    <t>Evaluation of High-resolution Land Cover Change Methods</t>
  </si>
  <si>
    <t>All</t>
  </si>
  <si>
    <t>Partnership Collaboration Coordinator</t>
  </si>
  <si>
    <t>Funding Mechanism</t>
  </si>
  <si>
    <t xml:space="preserve">Forage fish indicator/metric development </t>
  </si>
  <si>
    <t>UMCES</t>
  </si>
  <si>
    <t>Identification of additional healthy waters</t>
  </si>
  <si>
    <t>USCG/NAWQA</t>
  </si>
  <si>
    <t>Development of baseline indicator of citizen stewardship</t>
  </si>
  <si>
    <t xml:space="preserve">CBSAC Research Needs </t>
  </si>
  <si>
    <t>university</t>
  </si>
  <si>
    <t>Metrics finalization and state implementation plans/Environmental literacy planning</t>
  </si>
  <si>
    <t>Synthesis of Local Leadership Development Programs</t>
  </si>
  <si>
    <t>VaEIN</t>
  </si>
  <si>
    <t>Striped bass health indicator development</t>
  </si>
  <si>
    <t>VIMS</t>
  </si>
  <si>
    <t>Accelerate wetland restoration in support of WIPs / GIT integration</t>
  </si>
  <si>
    <t>Ducks Unlimited/TNC</t>
  </si>
  <si>
    <t>Summarizing potential benefits of nutrient and sediment practices to reduce toxic contaminants</t>
  </si>
  <si>
    <t>Leveraging local lessons / Development of a crowd sourced database as part of the Chesapeake Network to promote shared outreach and marketing case studies, results, and materials</t>
  </si>
  <si>
    <t>CBT</t>
  </si>
  <si>
    <t>Landscape level demonstration project designed to test incentives for forestland retention through the TMDL model</t>
  </si>
  <si>
    <t>Stream Health Outcome Baseline/Defining new Metric</t>
  </si>
  <si>
    <t>EBTJV</t>
  </si>
  <si>
    <t>Climate change, marsh erosion, and the Chesapeake Bay TMDL</t>
  </si>
  <si>
    <t>Facilitation and technical content development support for GIT development of management strategies</t>
  </si>
  <si>
    <t>MD CBIG/CBT</t>
  </si>
  <si>
    <t xml:space="preserve">Brook trout monitoring support to EBTJV/Web-based Decision Tool Development  </t>
  </si>
  <si>
    <t>IA with FWS</t>
  </si>
  <si>
    <t>3,4</t>
  </si>
  <si>
    <t>Citizen monitoring of land conversion to development, tree cover, and riparian buffers  (GIT 3 RANKING) (SEE #3 PRIORITIES)</t>
  </si>
  <si>
    <t>1</t>
  </si>
  <si>
    <t>IA with USGS</t>
  </si>
  <si>
    <t>5</t>
  </si>
  <si>
    <t>existing contract</t>
  </si>
  <si>
    <t>Black Duck Habitat Prioritization</t>
  </si>
  <si>
    <t>IA with USACE</t>
  </si>
  <si>
    <t>VA CBRAP</t>
  </si>
  <si>
    <t>VA Dept. of Forestry</t>
  </si>
  <si>
    <t>Measurement Inc. contract</t>
  </si>
  <si>
    <t>6</t>
  </si>
  <si>
    <t>2</t>
  </si>
  <si>
    <t>1,2</t>
  </si>
  <si>
    <t>3</t>
  </si>
  <si>
    <t xml:space="preserve">Town Creek Fdtn. </t>
  </si>
  <si>
    <t>4,5</t>
  </si>
  <si>
    <t>ICPRB Grant</t>
  </si>
  <si>
    <t>ICPRB</t>
  </si>
  <si>
    <t>Baywide Oyster Population Assessment</t>
  </si>
  <si>
    <t>Re-calibrated Tools for Determining Sources of Anthropogenic Stress Affecting Benthic Community Condition in the Chesapeake Bay</t>
  </si>
  <si>
    <t>Indigenous cultural landscape mapping (RANKED BY GIT 3)</t>
  </si>
  <si>
    <t>Healthy Towns/Healthy Bay: Expanding Tree Canopy in the Chesapeake</t>
  </si>
  <si>
    <t>Habitat/fisheries data and literature synthesis plus shallow water survey development</t>
  </si>
  <si>
    <t>Quantifying floodplain ecosystem services in the Chesapeake Bay watershed (RANKED BY GIT 3)</t>
  </si>
  <si>
    <t>Advancing WIPs and MS4s through voluntary actions on privately owned land: An assessment of opportunities, partnerships, and recommended policy and funding actions (RANKED BY GIT 3)</t>
  </si>
  <si>
    <t>Extension of the atmospheric deposition nitrogen load estimates from 1983 to 2013</t>
  </si>
  <si>
    <t>Summarizing science to support management strategies of the new Bay Agreement in support of the Fisheries and Habitat Goal Teams</t>
  </si>
  <si>
    <t>?</t>
  </si>
  <si>
    <t>Create a baseline for inventory, tracking, and marketing local government financing strategies in support of WIPs and MS4s</t>
  </si>
  <si>
    <t>Public access site mobile application: providing the public the ability to locate a variety of public access sites</t>
  </si>
  <si>
    <t>Final Recipient</t>
  </si>
  <si>
    <t>Tetra Tech</t>
  </si>
  <si>
    <t>Total Requested</t>
  </si>
  <si>
    <t>Number</t>
  </si>
  <si>
    <r>
      <t xml:space="preserve">Local Officials’ Resource/Information Needs Assessment </t>
    </r>
    <r>
      <rPr>
        <b/>
        <sz val="11"/>
        <color theme="1"/>
        <rFont val="Calibri"/>
        <family val="2"/>
        <scheme val="minor"/>
      </rPr>
      <t>*included in Partnership Collaboration Coordinator Position*</t>
    </r>
  </si>
  <si>
    <t>USGS</t>
  </si>
  <si>
    <t>FWS</t>
  </si>
  <si>
    <t>USACE</t>
  </si>
  <si>
    <t>Status Update</t>
  </si>
  <si>
    <t>Final report complete</t>
  </si>
  <si>
    <t>Complete</t>
  </si>
  <si>
    <t>Project completion expected by Dec. 1, 2015</t>
  </si>
  <si>
    <t>Grant executed, status update needed</t>
  </si>
  <si>
    <t>Project completion expected by Fall 2015</t>
  </si>
  <si>
    <t>Status updated needed</t>
  </si>
  <si>
    <t>IA executed, status updated needed</t>
  </si>
  <si>
    <t>Project completion expected in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</si>
</sst>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3" fontId="0" fillId="3" borderId="1" xfId="0" applyNumberFormat="1" applyFill="1" applyBorder="1" applyAlignment="1">
      <alignment horizontal="left" vertical="top" wrapText="1"/>
    </xf>
    <xf numFmtId="3" fontId="0" fillId="0" borderId="0" xfId="0" applyNumberFormat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3" fontId="0" fillId="3" borderId="2" xfId="0" applyNumberForma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3" fontId="0" fillId="0" borderId="3" xfId="0" applyNumberForma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3" fontId="0" fillId="4" borderId="1" xfId="0" applyNumberFormat="1" applyFill="1" applyBorder="1" applyAlignment="1">
      <alignment horizontal="left" vertical="top" wrapText="1"/>
    </xf>
    <xf numFmtId="3" fontId="0" fillId="0" borderId="0" xfId="0" applyNumberFormat="1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3" fontId="0" fillId="3" borderId="4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3" fontId="0" fillId="4" borderId="4" xfId="0" applyNumberFormat="1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3" fontId="0" fillId="4" borderId="2" xfId="0" applyNumberForma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/>
    <xf numFmtId="0" fontId="1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 wrapText="1"/>
    </xf>
    <xf numFmtId="3" fontId="0" fillId="3" borderId="1" xfId="0" applyNumberFormat="1" applyFont="1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left" vertical="top" wrapText="1"/>
    </xf>
    <xf numFmtId="3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wrapText="1"/>
    </xf>
    <xf numFmtId="0" fontId="0" fillId="3" borderId="1" xfId="0" applyFill="1" applyBorder="1" applyAlignment="1">
      <alignment horizontal="left" wrapText="1"/>
    </xf>
    <xf numFmtId="3" fontId="0" fillId="3" borderId="1" xfId="0" applyNumberFormat="1" applyFill="1" applyBorder="1" applyAlignment="1">
      <alignment horizontal="left" wrapText="1"/>
    </xf>
    <xf numFmtId="3" fontId="0" fillId="0" borderId="0" xfId="0" applyNumberFormat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5" borderId="1" xfId="0" applyFill="1" applyBorder="1" applyAlignment="1">
      <alignment horizontal="left" wrapText="1"/>
    </xf>
    <xf numFmtId="3" fontId="0" fillId="5" borderId="1" xfId="0" applyNumberFormat="1" applyFill="1" applyBorder="1" applyAlignment="1">
      <alignment horizontal="left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left" vertical="top"/>
    </xf>
    <xf numFmtId="0" fontId="0" fillId="0" borderId="0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1361</xdr:rowOff>
    </xdr:from>
    <xdr:to>
      <xdr:col>10</xdr:col>
      <xdr:colOff>0</xdr:colOff>
      <xdr:row>22</xdr:row>
      <xdr:rowOff>23812</xdr:rowOff>
    </xdr:to>
    <xdr:cxnSp macro="">
      <xdr:nvCxnSpPr>
        <xdr:cNvPr id="6" name="Straight Connector 5"/>
        <xdr:cNvCxnSpPr/>
      </xdr:nvCxnSpPr>
      <xdr:spPr>
        <a:xfrm>
          <a:off x="0" y="4597174"/>
          <a:ext cx="18954750" cy="22451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6</xdr:col>
      <xdr:colOff>28575</xdr:colOff>
      <xdr:row>16</xdr:row>
      <xdr:rowOff>0</xdr:rowOff>
    </xdr:to>
    <xdr:cxnSp macro="">
      <xdr:nvCxnSpPr>
        <xdr:cNvPr id="3" name="Straight Connector 2"/>
        <xdr:cNvCxnSpPr/>
      </xdr:nvCxnSpPr>
      <xdr:spPr>
        <a:xfrm>
          <a:off x="0" y="3429000"/>
          <a:ext cx="11526611" cy="0"/>
        </a:xfrm>
        <a:prstGeom prst="line">
          <a:avLst/>
        </a:prstGeom>
        <a:ln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="80" zoomScaleNormal="80" workbookViewId="0">
      <selection activeCell="J34" sqref="J34"/>
    </sheetView>
  </sheetViews>
  <sheetFormatPr defaultRowHeight="15" x14ac:dyDescent="0.25"/>
  <cols>
    <col min="1" max="1" width="10.7109375" style="31" customWidth="1"/>
    <col min="2" max="2" width="11" style="31" customWidth="1"/>
    <col min="3" max="3" width="9.140625" style="31"/>
    <col min="4" max="4" width="120.140625" style="31" customWidth="1"/>
    <col min="5" max="5" width="15" style="31" customWidth="1"/>
    <col min="6" max="7" width="12.7109375" style="31" customWidth="1"/>
    <col min="8" max="8" width="23.42578125" style="31" customWidth="1"/>
    <col min="9" max="9" width="27" style="31" customWidth="1"/>
    <col min="10" max="10" width="42.5703125" style="31" customWidth="1"/>
    <col min="11" max="16384" width="9.140625" style="31"/>
  </cols>
  <sheetData>
    <row r="1" spans="1:10" ht="30.75" customHeight="1" x14ac:dyDescent="0.25">
      <c r="A1" s="2" t="s">
        <v>105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1"/>
      <c r="H1" s="2" t="s">
        <v>45</v>
      </c>
      <c r="I1" s="2" t="s">
        <v>102</v>
      </c>
      <c r="J1" s="2" t="s">
        <v>110</v>
      </c>
    </row>
    <row r="3" spans="1:10" x14ac:dyDescent="0.25">
      <c r="A3" s="31">
        <v>1</v>
      </c>
      <c r="B3" s="32">
        <v>1</v>
      </c>
      <c r="C3" s="32">
        <v>1</v>
      </c>
      <c r="D3" s="32" t="s">
        <v>46</v>
      </c>
      <c r="E3" s="33">
        <v>50000</v>
      </c>
      <c r="F3" s="34">
        <f>SUM(E3)</f>
        <v>50000</v>
      </c>
      <c r="H3" s="31" t="s">
        <v>68</v>
      </c>
      <c r="I3" s="31" t="s">
        <v>47</v>
      </c>
      <c r="J3" t="s">
        <v>113</v>
      </c>
    </row>
    <row r="4" spans="1:10" x14ac:dyDescent="0.25">
      <c r="A4" s="31">
        <v>2</v>
      </c>
      <c r="B4" s="32">
        <v>1</v>
      </c>
      <c r="C4" s="32">
        <v>2</v>
      </c>
      <c r="D4" s="32" t="s">
        <v>69</v>
      </c>
      <c r="E4" s="33">
        <v>40000</v>
      </c>
      <c r="F4" s="34">
        <f>SUM(F3,E4,)</f>
        <v>90000</v>
      </c>
      <c r="H4" s="31" t="s">
        <v>70</v>
      </c>
      <c r="I4" s="31" t="s">
        <v>65</v>
      </c>
      <c r="J4" t="s">
        <v>115</v>
      </c>
    </row>
    <row r="5" spans="1:10" x14ac:dyDescent="0.25">
      <c r="A5" s="31">
        <v>3</v>
      </c>
      <c r="B5" s="32">
        <v>1</v>
      </c>
      <c r="C5" s="32" t="s">
        <v>71</v>
      </c>
      <c r="D5" s="32" t="s">
        <v>72</v>
      </c>
      <c r="E5" s="33">
        <v>60000</v>
      </c>
      <c r="F5" s="34">
        <f t="shared" ref="F5:F8" si="0">SUM(F4,E5,)</f>
        <v>150000</v>
      </c>
      <c r="H5" s="31" t="s">
        <v>74</v>
      </c>
      <c r="I5" s="31" t="s">
        <v>107</v>
      </c>
      <c r="J5" s="31" t="s">
        <v>117</v>
      </c>
    </row>
    <row r="6" spans="1:10" x14ac:dyDescent="0.25">
      <c r="A6" s="31">
        <v>4</v>
      </c>
      <c r="B6" s="32">
        <v>1</v>
      </c>
      <c r="C6" s="32">
        <v>4</v>
      </c>
      <c r="D6" s="32" t="s">
        <v>48</v>
      </c>
      <c r="E6" s="33">
        <v>50000</v>
      </c>
      <c r="F6" s="34">
        <f t="shared" si="0"/>
        <v>200000</v>
      </c>
      <c r="H6" s="31" t="s">
        <v>68</v>
      </c>
      <c r="I6" s="31" t="s">
        <v>49</v>
      </c>
      <c r="J6" t="s">
        <v>113</v>
      </c>
    </row>
    <row r="7" spans="1:10" x14ac:dyDescent="0.25">
      <c r="A7" s="31">
        <v>5</v>
      </c>
      <c r="B7" s="32">
        <v>1</v>
      </c>
      <c r="C7" s="32" t="s">
        <v>75</v>
      </c>
      <c r="D7" s="32" t="s">
        <v>50</v>
      </c>
      <c r="E7" s="33">
        <v>75000</v>
      </c>
      <c r="F7" s="34">
        <f t="shared" si="0"/>
        <v>275000</v>
      </c>
      <c r="H7" s="31" t="s">
        <v>68</v>
      </c>
      <c r="I7" s="31" t="s">
        <v>47</v>
      </c>
      <c r="J7" t="s">
        <v>113</v>
      </c>
    </row>
    <row r="8" spans="1:10" x14ac:dyDescent="0.25">
      <c r="A8" s="31">
        <v>6</v>
      </c>
      <c r="B8" s="32">
        <v>1</v>
      </c>
      <c r="C8" s="32">
        <v>6</v>
      </c>
      <c r="D8" s="32" t="s">
        <v>67</v>
      </c>
      <c r="E8" s="33">
        <v>50000</v>
      </c>
      <c r="F8" s="34">
        <f t="shared" si="0"/>
        <v>325000</v>
      </c>
      <c r="H8" s="31" t="s">
        <v>76</v>
      </c>
      <c r="I8" s="31" t="s">
        <v>103</v>
      </c>
      <c r="J8" s="31" t="s">
        <v>112</v>
      </c>
    </row>
    <row r="9" spans="1:10" x14ac:dyDescent="0.25">
      <c r="D9" s="35"/>
    </row>
    <row r="10" spans="1:10" x14ac:dyDescent="0.25">
      <c r="A10" s="31">
        <v>7</v>
      </c>
      <c r="B10" s="36">
        <v>2</v>
      </c>
      <c r="C10" s="36">
        <v>1</v>
      </c>
      <c r="D10" s="36" t="s">
        <v>51</v>
      </c>
      <c r="E10" s="37">
        <v>85000</v>
      </c>
      <c r="F10" s="34">
        <f>SUM(F8,E10)</f>
        <v>410000</v>
      </c>
      <c r="H10" s="31" t="s">
        <v>68</v>
      </c>
      <c r="I10" s="31" t="s">
        <v>52</v>
      </c>
      <c r="J10" t="s">
        <v>113</v>
      </c>
    </row>
    <row r="11" spans="1:10" x14ac:dyDescent="0.25">
      <c r="A11" s="31">
        <v>8</v>
      </c>
      <c r="B11" s="36">
        <v>2</v>
      </c>
      <c r="C11" s="36">
        <v>2</v>
      </c>
      <c r="D11" s="36" t="s">
        <v>77</v>
      </c>
      <c r="E11" s="37">
        <v>30000</v>
      </c>
      <c r="F11" s="34">
        <f>SUM(F10,E11)</f>
        <v>440000</v>
      </c>
      <c r="H11" s="31" t="s">
        <v>70</v>
      </c>
      <c r="I11" s="31" t="s">
        <v>108</v>
      </c>
      <c r="J11" s="31" t="s">
        <v>116</v>
      </c>
    </row>
    <row r="12" spans="1:10" x14ac:dyDescent="0.25">
      <c r="A12" s="31">
        <v>9</v>
      </c>
      <c r="B12" s="36">
        <v>2</v>
      </c>
      <c r="C12" s="36">
        <v>3</v>
      </c>
      <c r="D12" s="36" t="s">
        <v>66</v>
      </c>
      <c r="E12" s="37">
        <v>82000</v>
      </c>
      <c r="F12" s="34">
        <f t="shared" ref="F12:F15" si="1">SUM(F11,E12)</f>
        <v>522000</v>
      </c>
      <c r="H12" s="31" t="s">
        <v>78</v>
      </c>
      <c r="I12" s="31" t="s">
        <v>109</v>
      </c>
      <c r="J12" t="s">
        <v>118</v>
      </c>
    </row>
    <row r="13" spans="1:10" x14ac:dyDescent="0.25">
      <c r="A13" s="31">
        <v>10</v>
      </c>
      <c r="B13" s="36">
        <v>2</v>
      </c>
      <c r="C13" s="36">
        <v>4</v>
      </c>
      <c r="D13" s="36" t="s">
        <v>63</v>
      </c>
      <c r="E13" s="37">
        <v>50000</v>
      </c>
      <c r="F13" s="34">
        <f t="shared" si="1"/>
        <v>572000</v>
      </c>
      <c r="H13" s="31" t="s">
        <v>79</v>
      </c>
      <c r="I13" s="31" t="s">
        <v>80</v>
      </c>
      <c r="J13" s="31" t="s">
        <v>111</v>
      </c>
    </row>
    <row r="14" spans="1:10" ht="15.75" customHeight="1" x14ac:dyDescent="0.25">
      <c r="A14" s="31">
        <v>11</v>
      </c>
      <c r="B14" s="36">
        <v>2</v>
      </c>
      <c r="C14" s="36">
        <v>5</v>
      </c>
      <c r="D14" s="36" t="s">
        <v>53</v>
      </c>
      <c r="E14" s="37">
        <v>75000</v>
      </c>
      <c r="F14" s="34">
        <f t="shared" si="1"/>
        <v>647000</v>
      </c>
      <c r="H14" s="31" t="s">
        <v>68</v>
      </c>
      <c r="I14" s="31" t="s">
        <v>81</v>
      </c>
      <c r="J14" t="s">
        <v>113</v>
      </c>
    </row>
    <row r="15" spans="1:10" ht="15.75" customHeight="1" x14ac:dyDescent="0.25">
      <c r="A15" s="31">
        <v>12</v>
      </c>
      <c r="B15" s="36" t="s">
        <v>83</v>
      </c>
      <c r="C15" s="36" t="s">
        <v>82</v>
      </c>
      <c r="D15" s="36" t="s">
        <v>54</v>
      </c>
      <c r="E15" s="37">
        <v>20000</v>
      </c>
      <c r="F15" s="34">
        <f t="shared" si="1"/>
        <v>667000</v>
      </c>
      <c r="H15" s="31" t="s">
        <v>68</v>
      </c>
      <c r="I15" s="31" t="s">
        <v>55</v>
      </c>
      <c r="J15" s="31" t="s">
        <v>111</v>
      </c>
    </row>
    <row r="16" spans="1:10" x14ac:dyDescent="0.25">
      <c r="D16" s="35"/>
    </row>
    <row r="17" spans="1:10" x14ac:dyDescent="0.25">
      <c r="A17" s="31">
        <v>13</v>
      </c>
      <c r="B17" s="32" t="s">
        <v>85</v>
      </c>
      <c r="C17" s="32" t="s">
        <v>73</v>
      </c>
      <c r="D17" s="32" t="s">
        <v>56</v>
      </c>
      <c r="E17" s="33">
        <v>40000</v>
      </c>
      <c r="F17" s="34">
        <f>SUM(F15,E17)</f>
        <v>707000</v>
      </c>
      <c r="H17" s="31" t="s">
        <v>68</v>
      </c>
      <c r="I17" s="31" t="s">
        <v>57</v>
      </c>
      <c r="J17" t="s">
        <v>113</v>
      </c>
    </row>
    <row r="18" spans="1:10" x14ac:dyDescent="0.25">
      <c r="A18" s="31">
        <v>14</v>
      </c>
      <c r="B18" s="32">
        <v>3</v>
      </c>
      <c r="C18" s="32">
        <v>2</v>
      </c>
      <c r="D18" s="32" t="s">
        <v>58</v>
      </c>
      <c r="E18" s="33">
        <v>50000</v>
      </c>
      <c r="F18" s="34">
        <f>SUM(F17,E18)</f>
        <v>757000</v>
      </c>
      <c r="H18" s="31" t="s">
        <v>68</v>
      </c>
      <c r="I18" s="31" t="s">
        <v>59</v>
      </c>
      <c r="J18" t="s">
        <v>113</v>
      </c>
    </row>
    <row r="19" spans="1:10" x14ac:dyDescent="0.25">
      <c r="A19" s="31">
        <v>15</v>
      </c>
      <c r="B19" s="32">
        <v>3</v>
      </c>
      <c r="C19" s="32">
        <v>3</v>
      </c>
      <c r="D19" s="32" t="s">
        <v>60</v>
      </c>
      <c r="E19" s="33">
        <v>50000</v>
      </c>
      <c r="F19" s="34">
        <f t="shared" ref="F19:F20" si="2">SUM(F18,E19)</f>
        <v>807000</v>
      </c>
      <c r="H19" s="31" t="s">
        <v>68</v>
      </c>
      <c r="I19" s="31" t="s">
        <v>86</v>
      </c>
      <c r="J19" t="s">
        <v>113</v>
      </c>
    </row>
    <row r="20" spans="1:10" ht="30" x14ac:dyDescent="0.25">
      <c r="A20" s="31">
        <v>16</v>
      </c>
      <c r="B20" s="32" t="s">
        <v>85</v>
      </c>
      <c r="C20" s="32" t="s">
        <v>87</v>
      </c>
      <c r="D20" s="32" t="s">
        <v>61</v>
      </c>
      <c r="E20" s="33">
        <v>35000</v>
      </c>
      <c r="F20" s="34">
        <f t="shared" si="2"/>
        <v>842000</v>
      </c>
      <c r="H20" s="31" t="s">
        <v>68</v>
      </c>
      <c r="I20" s="31" t="s">
        <v>62</v>
      </c>
      <c r="J20" t="s">
        <v>113</v>
      </c>
    </row>
    <row r="21" spans="1:10" x14ac:dyDescent="0.25">
      <c r="D21" s="35"/>
    </row>
    <row r="22" spans="1:10" ht="14.25" customHeight="1" x14ac:dyDescent="0.25">
      <c r="A22" s="31">
        <v>17</v>
      </c>
      <c r="B22" s="36">
        <v>4</v>
      </c>
      <c r="C22" s="36">
        <v>2</v>
      </c>
      <c r="D22" s="36" t="s">
        <v>64</v>
      </c>
      <c r="E22" s="37">
        <v>20000</v>
      </c>
      <c r="F22" s="34">
        <f>SUM(F20,E22)</f>
        <v>862000</v>
      </c>
      <c r="H22" s="31" t="s">
        <v>88</v>
      </c>
      <c r="I22" s="31" t="s">
        <v>89</v>
      </c>
      <c r="J22" s="31" t="s">
        <v>114</v>
      </c>
    </row>
    <row r="23" spans="1:10" x14ac:dyDescent="0.25">
      <c r="A23" s="31">
        <v>18</v>
      </c>
      <c r="B23" s="36">
        <v>4</v>
      </c>
      <c r="C23" s="36">
        <v>1</v>
      </c>
      <c r="D23" s="36" t="s">
        <v>90</v>
      </c>
      <c r="E23" s="37">
        <v>50000</v>
      </c>
    </row>
    <row r="24" spans="1:10" x14ac:dyDescent="0.25">
      <c r="A24" s="31">
        <v>19</v>
      </c>
      <c r="B24" s="36">
        <v>4</v>
      </c>
      <c r="C24" s="36">
        <v>2</v>
      </c>
      <c r="D24" s="36" t="s">
        <v>64</v>
      </c>
      <c r="E24" s="37">
        <v>30000</v>
      </c>
    </row>
    <row r="25" spans="1:10" ht="30" x14ac:dyDescent="0.25">
      <c r="A25" s="31">
        <v>20</v>
      </c>
      <c r="B25" s="36">
        <v>4</v>
      </c>
      <c r="C25" s="36">
        <v>3</v>
      </c>
      <c r="D25" s="36" t="s">
        <v>91</v>
      </c>
      <c r="E25" s="37">
        <v>33500</v>
      </c>
    </row>
    <row r="26" spans="1:10" x14ac:dyDescent="0.25">
      <c r="A26" s="31">
        <v>21</v>
      </c>
      <c r="B26" s="36">
        <v>4</v>
      </c>
      <c r="C26" s="36">
        <v>5</v>
      </c>
      <c r="D26" s="36" t="s">
        <v>92</v>
      </c>
      <c r="E26" s="37">
        <v>35000</v>
      </c>
    </row>
    <row r="28" spans="1:10" x14ac:dyDescent="0.25">
      <c r="A28" s="31">
        <v>22</v>
      </c>
      <c r="B28" s="32" t="s">
        <v>75</v>
      </c>
      <c r="C28" s="32" t="s">
        <v>84</v>
      </c>
      <c r="D28" s="32" t="s">
        <v>94</v>
      </c>
      <c r="E28" s="33">
        <v>50000</v>
      </c>
    </row>
    <row r="29" spans="1:10" x14ac:dyDescent="0.25">
      <c r="A29" s="31">
        <v>23</v>
      </c>
      <c r="B29" s="32">
        <v>5</v>
      </c>
      <c r="C29" s="32">
        <v>4</v>
      </c>
      <c r="D29" s="32" t="s">
        <v>95</v>
      </c>
      <c r="E29" s="33">
        <v>83000</v>
      </c>
    </row>
    <row r="31" spans="1:10" ht="30" x14ac:dyDescent="0.25">
      <c r="A31" s="31">
        <v>24</v>
      </c>
      <c r="B31" s="36">
        <v>6</v>
      </c>
      <c r="C31" s="36">
        <v>5</v>
      </c>
      <c r="D31" s="36" t="s">
        <v>96</v>
      </c>
      <c r="E31" s="37">
        <v>25000</v>
      </c>
    </row>
    <row r="33" spans="1:6" x14ac:dyDescent="0.25">
      <c r="A33" s="31">
        <v>25</v>
      </c>
      <c r="B33" s="32">
        <v>7</v>
      </c>
      <c r="C33" s="32">
        <v>3</v>
      </c>
      <c r="D33" s="32" t="s">
        <v>97</v>
      </c>
      <c r="E33" s="33">
        <v>47600</v>
      </c>
    </row>
    <row r="35" spans="1:6" x14ac:dyDescent="0.25">
      <c r="A35" s="31">
        <v>26</v>
      </c>
      <c r="B35" s="36" t="s">
        <v>99</v>
      </c>
      <c r="C35" s="36">
        <v>2</v>
      </c>
      <c r="D35" s="36" t="s">
        <v>93</v>
      </c>
      <c r="E35" s="37">
        <v>25000</v>
      </c>
    </row>
    <row r="36" spans="1:6" ht="30" x14ac:dyDescent="0.25">
      <c r="A36" s="31">
        <v>27</v>
      </c>
      <c r="B36" s="36" t="s">
        <v>99</v>
      </c>
      <c r="C36" s="36" t="s">
        <v>85</v>
      </c>
      <c r="D36" s="36" t="s">
        <v>98</v>
      </c>
      <c r="E36" s="37">
        <v>25000</v>
      </c>
    </row>
    <row r="37" spans="1:6" x14ac:dyDescent="0.25">
      <c r="A37" s="31">
        <v>28</v>
      </c>
      <c r="B37" s="36" t="s">
        <v>99</v>
      </c>
      <c r="C37" s="36">
        <v>5</v>
      </c>
      <c r="D37" s="36" t="s">
        <v>100</v>
      </c>
      <c r="E37" s="36"/>
    </row>
    <row r="38" spans="1:6" x14ac:dyDescent="0.25">
      <c r="A38" s="31">
        <v>29</v>
      </c>
      <c r="B38" s="36" t="s">
        <v>99</v>
      </c>
      <c r="C38" s="36">
        <v>5</v>
      </c>
      <c r="D38" s="36" t="s">
        <v>101</v>
      </c>
      <c r="E38" s="37">
        <v>30000</v>
      </c>
    </row>
    <row r="40" spans="1:6" ht="30" x14ac:dyDescent="0.25">
      <c r="D40" s="38"/>
      <c r="E40" s="39" t="s">
        <v>104</v>
      </c>
      <c r="F40" s="34">
        <f>SUM(E3:E8,E10:E15,E17:E20,E22:E26,E28:E29,E31,E33,E35:E38)</f>
        <v>1296100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zoomScale="90" zoomScaleNormal="90" workbookViewId="0">
      <selection activeCell="B28" sqref="B28"/>
    </sheetView>
  </sheetViews>
  <sheetFormatPr defaultRowHeight="15" x14ac:dyDescent="0.25"/>
  <cols>
    <col min="1" max="1" width="11.140625" style="29" customWidth="1"/>
    <col min="2" max="2" width="11" customWidth="1"/>
    <col min="4" max="4" width="116.7109375" customWidth="1"/>
    <col min="5" max="5" width="13.85546875" customWidth="1"/>
    <col min="6" max="6" width="12.7109375" customWidth="1"/>
  </cols>
  <sheetData>
    <row r="1" spans="1:6" ht="30" x14ac:dyDescent="0.25">
      <c r="A1" s="30" t="s">
        <v>105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</row>
    <row r="2" spans="1:6" x14ac:dyDescent="0.25">
      <c r="B2" s="21"/>
      <c r="C2" s="21"/>
      <c r="D2" s="21"/>
      <c r="E2" s="21"/>
      <c r="F2" s="2"/>
    </row>
    <row r="3" spans="1:6" s="22" customFormat="1" x14ac:dyDescent="0.25">
      <c r="A3" s="42">
        <v>1</v>
      </c>
      <c r="B3" s="23"/>
      <c r="C3" s="24" t="s">
        <v>43</v>
      </c>
      <c r="D3" s="24" t="s">
        <v>44</v>
      </c>
      <c r="E3" s="25">
        <v>150000</v>
      </c>
      <c r="F3" s="27">
        <f>SUM(E3)</f>
        <v>150000</v>
      </c>
    </row>
    <row r="4" spans="1:6" s="22" customFormat="1" x14ac:dyDescent="0.25">
      <c r="A4" s="42"/>
      <c r="B4" s="21"/>
      <c r="C4" s="21"/>
      <c r="D4" s="21"/>
      <c r="E4" s="21"/>
      <c r="F4" s="21"/>
    </row>
    <row r="5" spans="1:6" x14ac:dyDescent="0.25">
      <c r="A5" s="29">
        <v>2</v>
      </c>
      <c r="B5" s="10">
        <v>1</v>
      </c>
      <c r="C5" s="10" t="s">
        <v>5</v>
      </c>
      <c r="D5" s="10" t="s">
        <v>6</v>
      </c>
      <c r="E5" s="11">
        <v>50000</v>
      </c>
      <c r="F5" s="5">
        <f>SUM(F3,E5)</f>
        <v>200000</v>
      </c>
    </row>
    <row r="6" spans="1:6" x14ac:dyDescent="0.25">
      <c r="A6" s="29">
        <v>3</v>
      </c>
      <c r="B6" s="10">
        <v>1</v>
      </c>
      <c r="C6" s="10">
        <v>1</v>
      </c>
      <c r="D6" s="10" t="s">
        <v>7</v>
      </c>
      <c r="E6" s="11">
        <v>60000</v>
      </c>
      <c r="F6" s="5">
        <f>SUM(F5,E6)</f>
        <v>260000</v>
      </c>
    </row>
    <row r="7" spans="1:6" x14ac:dyDescent="0.25">
      <c r="A7" s="29">
        <v>4</v>
      </c>
      <c r="B7" s="10">
        <v>1</v>
      </c>
      <c r="C7" s="10">
        <v>2</v>
      </c>
      <c r="D7" s="10" t="s">
        <v>8</v>
      </c>
      <c r="E7" s="11">
        <v>50000</v>
      </c>
      <c r="F7" s="5">
        <f>SUM(F6,E7)</f>
        <v>310000</v>
      </c>
    </row>
    <row r="8" spans="1:6" x14ac:dyDescent="0.25">
      <c r="A8" s="29">
        <v>5</v>
      </c>
      <c r="B8" s="10">
        <v>1</v>
      </c>
      <c r="C8" s="10">
        <v>3</v>
      </c>
      <c r="D8" s="10" t="s">
        <v>9</v>
      </c>
      <c r="E8" s="11">
        <v>90000</v>
      </c>
      <c r="F8" s="5">
        <f>SUM(F7,E8)</f>
        <v>400000</v>
      </c>
    </row>
    <row r="9" spans="1:6" x14ac:dyDescent="0.25">
      <c r="A9" s="29">
        <v>6</v>
      </c>
      <c r="B9" s="10">
        <v>1</v>
      </c>
      <c r="C9" s="10">
        <v>4</v>
      </c>
      <c r="D9" s="10" t="s">
        <v>10</v>
      </c>
      <c r="E9" s="11">
        <v>50000</v>
      </c>
      <c r="F9" s="5">
        <f>SUM(F8,E9)</f>
        <v>450000</v>
      </c>
    </row>
    <row r="10" spans="1:6" x14ac:dyDescent="0.25">
      <c r="A10" s="29">
        <v>7</v>
      </c>
      <c r="B10" s="10">
        <v>1</v>
      </c>
      <c r="C10" s="10">
        <v>5</v>
      </c>
      <c r="D10" s="10" t="s">
        <v>11</v>
      </c>
      <c r="E10" s="11">
        <v>75000</v>
      </c>
      <c r="F10" s="5">
        <f t="shared" ref="F10:F11" si="0">SUM(F9,E10)</f>
        <v>525000</v>
      </c>
    </row>
    <row r="11" spans="1:6" x14ac:dyDescent="0.25">
      <c r="A11" s="29">
        <v>8</v>
      </c>
      <c r="B11" s="10">
        <v>1</v>
      </c>
      <c r="C11" s="10">
        <v>6</v>
      </c>
      <c r="D11" s="10" t="s">
        <v>12</v>
      </c>
      <c r="E11" s="11">
        <v>75000</v>
      </c>
      <c r="F11" s="5">
        <f t="shared" si="0"/>
        <v>600000</v>
      </c>
    </row>
    <row r="12" spans="1:6" x14ac:dyDescent="0.25">
      <c r="A12" s="29">
        <v>9</v>
      </c>
      <c r="B12" s="19">
        <v>1</v>
      </c>
      <c r="C12" s="19" t="s">
        <v>13</v>
      </c>
      <c r="D12" s="19" t="s">
        <v>14</v>
      </c>
      <c r="E12" s="20">
        <v>80000</v>
      </c>
      <c r="F12" s="5">
        <f>SUM(F11,E12)</f>
        <v>680000</v>
      </c>
    </row>
    <row r="13" spans="1:6" x14ac:dyDescent="0.25">
      <c r="B13" s="8"/>
      <c r="C13" s="8"/>
      <c r="D13" s="8"/>
      <c r="E13" s="9"/>
      <c r="F13" s="5"/>
    </row>
    <row r="14" spans="1:6" x14ac:dyDescent="0.25">
      <c r="A14" s="29">
        <v>10</v>
      </c>
      <c r="B14" s="3">
        <v>2</v>
      </c>
      <c r="C14" s="3">
        <v>2</v>
      </c>
      <c r="D14" s="3" t="s">
        <v>15</v>
      </c>
      <c r="E14" s="4">
        <v>45000</v>
      </c>
      <c r="F14" s="12">
        <f>SUM(F12,E14)</f>
        <v>725000</v>
      </c>
    </row>
    <row r="15" spans="1:6" x14ac:dyDescent="0.25">
      <c r="A15" s="29">
        <v>11</v>
      </c>
      <c r="B15" s="3">
        <v>2</v>
      </c>
      <c r="C15" s="3">
        <v>5</v>
      </c>
      <c r="D15" s="3" t="s">
        <v>16</v>
      </c>
      <c r="E15" s="4">
        <v>35000</v>
      </c>
      <c r="F15" s="5">
        <f t="shared" ref="F15:F20" si="1">SUM(F14,E15)</f>
        <v>760000</v>
      </c>
    </row>
    <row r="16" spans="1:6" ht="30" x14ac:dyDescent="0.25">
      <c r="A16" s="29">
        <v>12</v>
      </c>
      <c r="B16" s="3">
        <v>2</v>
      </c>
      <c r="C16" s="3">
        <v>4</v>
      </c>
      <c r="D16" s="3" t="s">
        <v>17</v>
      </c>
      <c r="E16" s="4">
        <v>70000</v>
      </c>
      <c r="F16" s="5">
        <f t="shared" si="1"/>
        <v>830000</v>
      </c>
    </row>
    <row r="17" spans="1:6" x14ac:dyDescent="0.25">
      <c r="A17" s="29">
        <v>13</v>
      </c>
      <c r="B17" s="3">
        <v>2</v>
      </c>
      <c r="C17" s="3">
        <v>1</v>
      </c>
      <c r="D17" s="3" t="s">
        <v>18</v>
      </c>
      <c r="E17" s="4">
        <v>60000</v>
      </c>
      <c r="F17" s="5">
        <f t="shared" si="1"/>
        <v>890000</v>
      </c>
    </row>
    <row r="18" spans="1:6" x14ac:dyDescent="0.25">
      <c r="A18" s="29">
        <v>14</v>
      </c>
      <c r="B18" s="3">
        <v>2</v>
      </c>
      <c r="C18" s="3">
        <v>3</v>
      </c>
      <c r="D18" s="3" t="s">
        <v>19</v>
      </c>
      <c r="E18" s="4">
        <v>50000</v>
      </c>
      <c r="F18" s="5">
        <f t="shared" si="1"/>
        <v>940000</v>
      </c>
    </row>
    <row r="19" spans="1:6" x14ac:dyDescent="0.25">
      <c r="A19" s="29">
        <v>15</v>
      </c>
      <c r="B19" s="3">
        <v>2</v>
      </c>
      <c r="C19" s="3" t="s">
        <v>13</v>
      </c>
      <c r="D19" s="3" t="s">
        <v>20</v>
      </c>
      <c r="E19" s="4">
        <v>60000</v>
      </c>
      <c r="F19" s="5">
        <f t="shared" si="1"/>
        <v>1000000</v>
      </c>
    </row>
    <row r="20" spans="1:6" x14ac:dyDescent="0.25">
      <c r="A20" s="29">
        <v>16</v>
      </c>
      <c r="B20" s="3">
        <v>2</v>
      </c>
      <c r="C20" s="3" t="s">
        <v>5</v>
      </c>
      <c r="D20" s="3" t="s">
        <v>21</v>
      </c>
      <c r="E20" s="4">
        <v>30000</v>
      </c>
      <c r="F20" s="5">
        <f t="shared" si="1"/>
        <v>1030000</v>
      </c>
    </row>
    <row r="21" spans="1:6" x14ac:dyDescent="0.25">
      <c r="B21" s="8"/>
      <c r="C21" s="8"/>
      <c r="D21" s="8"/>
      <c r="E21" s="9"/>
      <c r="F21" s="5"/>
    </row>
    <row r="22" spans="1:6" x14ac:dyDescent="0.25">
      <c r="A22" s="29">
        <v>17</v>
      </c>
      <c r="B22" s="17">
        <v>3</v>
      </c>
      <c r="C22" s="17">
        <v>1</v>
      </c>
      <c r="D22" s="17" t="s">
        <v>22</v>
      </c>
      <c r="E22" s="18">
        <v>70000</v>
      </c>
      <c r="F22" s="15"/>
    </row>
    <row r="23" spans="1:6" x14ac:dyDescent="0.25">
      <c r="A23" s="29">
        <v>18</v>
      </c>
      <c r="B23" s="10">
        <v>3</v>
      </c>
      <c r="C23" s="10">
        <v>2</v>
      </c>
      <c r="D23" s="17" t="s">
        <v>23</v>
      </c>
      <c r="E23" s="11">
        <v>65000</v>
      </c>
      <c r="F23" s="16"/>
    </row>
    <row r="24" spans="1:6" x14ac:dyDescent="0.25">
      <c r="A24" s="29">
        <v>19</v>
      </c>
      <c r="B24" s="10">
        <v>3</v>
      </c>
      <c r="C24" s="10">
        <v>3</v>
      </c>
      <c r="D24" s="10" t="s">
        <v>24</v>
      </c>
      <c r="E24" s="11">
        <v>50000</v>
      </c>
      <c r="F24" s="16"/>
    </row>
    <row r="25" spans="1:6" x14ac:dyDescent="0.25">
      <c r="A25" s="29">
        <v>20</v>
      </c>
      <c r="B25" s="10">
        <v>3</v>
      </c>
      <c r="C25" s="10">
        <v>4</v>
      </c>
      <c r="D25" s="10" t="s">
        <v>25</v>
      </c>
      <c r="E25" s="11">
        <v>70000</v>
      </c>
      <c r="F25" s="16"/>
    </row>
    <row r="26" spans="1:6" x14ac:dyDescent="0.25">
      <c r="A26" s="29">
        <v>21</v>
      </c>
      <c r="B26" s="10">
        <v>3</v>
      </c>
      <c r="C26" s="10">
        <v>5</v>
      </c>
      <c r="D26" s="10" t="s">
        <v>26</v>
      </c>
      <c r="E26" s="11">
        <v>30000</v>
      </c>
      <c r="F26" s="16"/>
    </row>
    <row r="27" spans="1:6" x14ac:dyDescent="0.25">
      <c r="A27" s="29">
        <v>22</v>
      </c>
      <c r="B27" s="19">
        <v>3</v>
      </c>
      <c r="C27" s="19" t="s">
        <v>13</v>
      </c>
      <c r="D27" s="19" t="s">
        <v>27</v>
      </c>
      <c r="E27" s="20">
        <v>40000</v>
      </c>
      <c r="F27" s="5"/>
    </row>
    <row r="28" spans="1:6" x14ac:dyDescent="0.25">
      <c r="B28" s="8"/>
      <c r="C28" s="8"/>
      <c r="D28" s="8"/>
      <c r="E28" s="9"/>
      <c r="F28" s="15"/>
    </row>
    <row r="29" spans="1:6" x14ac:dyDescent="0.25">
      <c r="A29" s="29">
        <v>23</v>
      </c>
      <c r="B29" s="13">
        <v>4</v>
      </c>
      <c r="C29" s="13">
        <v>1</v>
      </c>
      <c r="D29" s="13" t="s">
        <v>28</v>
      </c>
      <c r="E29" s="14">
        <v>60000</v>
      </c>
      <c r="F29" s="16"/>
    </row>
    <row r="30" spans="1:6" ht="30" x14ac:dyDescent="0.25">
      <c r="A30" s="29">
        <v>24</v>
      </c>
      <c r="B30" s="3">
        <v>4</v>
      </c>
      <c r="C30" s="3">
        <v>2</v>
      </c>
      <c r="D30" s="3" t="s">
        <v>29</v>
      </c>
      <c r="E30" s="4">
        <v>48000</v>
      </c>
      <c r="F30" s="16"/>
    </row>
    <row r="31" spans="1:6" ht="30" x14ac:dyDescent="0.25">
      <c r="A31" s="29">
        <v>25</v>
      </c>
      <c r="B31" s="3">
        <v>4</v>
      </c>
      <c r="C31" s="3">
        <v>3</v>
      </c>
      <c r="D31" s="3" t="s">
        <v>30</v>
      </c>
      <c r="E31" s="4">
        <v>30000</v>
      </c>
      <c r="F31" s="16"/>
    </row>
    <row r="32" spans="1:6" x14ac:dyDescent="0.25">
      <c r="A32" s="29">
        <v>26</v>
      </c>
      <c r="B32" s="6">
        <v>4</v>
      </c>
      <c r="C32" s="6">
        <v>5</v>
      </c>
      <c r="D32" s="6" t="s">
        <v>31</v>
      </c>
      <c r="E32" s="7">
        <v>75000</v>
      </c>
      <c r="F32" s="5"/>
    </row>
    <row r="33" spans="1:6" x14ac:dyDescent="0.25">
      <c r="B33" s="8"/>
      <c r="C33" s="8"/>
      <c r="D33" s="8"/>
      <c r="E33" s="9"/>
      <c r="F33" s="15"/>
    </row>
    <row r="34" spans="1:6" x14ac:dyDescent="0.25">
      <c r="A34" s="29">
        <v>27</v>
      </c>
      <c r="B34" s="17">
        <v>5</v>
      </c>
      <c r="C34" s="17">
        <v>2</v>
      </c>
      <c r="D34" s="17" t="s">
        <v>32</v>
      </c>
      <c r="E34" s="18">
        <v>50000</v>
      </c>
      <c r="F34" s="16"/>
    </row>
    <row r="35" spans="1:6" x14ac:dyDescent="0.25">
      <c r="A35" s="29">
        <v>28</v>
      </c>
      <c r="B35" s="10">
        <v>5</v>
      </c>
      <c r="C35" s="10">
        <v>3</v>
      </c>
      <c r="D35" s="10" t="s">
        <v>33</v>
      </c>
      <c r="E35" s="11">
        <v>50000</v>
      </c>
      <c r="F35" s="16"/>
    </row>
    <row r="36" spans="1:6" x14ac:dyDescent="0.25">
      <c r="A36" s="29">
        <v>29</v>
      </c>
      <c r="B36" s="19">
        <v>5</v>
      </c>
      <c r="C36" s="19">
        <v>5</v>
      </c>
      <c r="D36" s="19" t="s">
        <v>34</v>
      </c>
      <c r="E36" s="20">
        <v>30000</v>
      </c>
      <c r="F36" s="5"/>
    </row>
    <row r="37" spans="1:6" x14ac:dyDescent="0.25">
      <c r="B37" s="8"/>
      <c r="C37" s="8"/>
      <c r="D37" s="8"/>
      <c r="E37" s="9"/>
      <c r="F37" s="15"/>
    </row>
    <row r="38" spans="1:6" x14ac:dyDescent="0.25">
      <c r="A38" s="29">
        <v>30</v>
      </c>
      <c r="B38" s="13">
        <v>6</v>
      </c>
      <c r="C38" s="13">
        <v>2</v>
      </c>
      <c r="D38" s="26" t="s">
        <v>35</v>
      </c>
      <c r="E38" s="14">
        <v>50000</v>
      </c>
      <c r="F38" s="16"/>
    </row>
    <row r="39" spans="1:6" x14ac:dyDescent="0.25">
      <c r="A39" s="29">
        <v>31</v>
      </c>
      <c r="B39" s="6">
        <v>6</v>
      </c>
      <c r="C39" s="6">
        <v>3</v>
      </c>
      <c r="D39" s="6" t="s">
        <v>36</v>
      </c>
      <c r="E39" s="7">
        <v>140000</v>
      </c>
      <c r="F39" s="5"/>
    </row>
    <row r="40" spans="1:6" x14ac:dyDescent="0.25">
      <c r="B40" s="8"/>
      <c r="C40" s="8"/>
      <c r="D40" s="8"/>
      <c r="E40" s="9"/>
      <c r="F40" s="15"/>
    </row>
    <row r="41" spans="1:6" x14ac:dyDescent="0.25">
      <c r="A41" s="29">
        <v>32</v>
      </c>
      <c r="B41" s="17" t="s">
        <v>37</v>
      </c>
      <c r="C41" s="17">
        <v>4</v>
      </c>
      <c r="D41" s="17" t="s">
        <v>38</v>
      </c>
      <c r="E41" s="18">
        <v>25000</v>
      </c>
      <c r="F41" s="16"/>
    </row>
    <row r="42" spans="1:6" x14ac:dyDescent="0.25">
      <c r="A42" s="29">
        <v>33</v>
      </c>
      <c r="B42" s="10" t="s">
        <v>37</v>
      </c>
      <c r="C42" s="10">
        <v>4</v>
      </c>
      <c r="D42" s="10" t="s">
        <v>39</v>
      </c>
      <c r="E42" s="11">
        <v>75000</v>
      </c>
      <c r="F42" s="16"/>
    </row>
    <row r="43" spans="1:6" x14ac:dyDescent="0.25">
      <c r="A43" s="29">
        <v>34</v>
      </c>
      <c r="B43" s="10" t="s">
        <v>37</v>
      </c>
      <c r="C43" s="10">
        <v>4</v>
      </c>
      <c r="D43" s="10" t="s">
        <v>40</v>
      </c>
      <c r="E43" s="11">
        <v>70000</v>
      </c>
      <c r="F43" s="16"/>
    </row>
    <row r="44" spans="1:6" x14ac:dyDescent="0.25">
      <c r="A44" s="29">
        <v>35</v>
      </c>
      <c r="B44" s="10" t="s">
        <v>37</v>
      </c>
      <c r="C44" s="10">
        <v>4</v>
      </c>
      <c r="D44" s="10" t="s">
        <v>41</v>
      </c>
      <c r="E44" s="11">
        <v>80000</v>
      </c>
      <c r="F44" s="16"/>
    </row>
    <row r="45" spans="1:6" x14ac:dyDescent="0.25">
      <c r="A45" s="29">
        <v>36</v>
      </c>
      <c r="B45" s="10" t="s">
        <v>37</v>
      </c>
      <c r="C45" s="10">
        <v>4</v>
      </c>
      <c r="D45" s="10" t="s">
        <v>42</v>
      </c>
      <c r="E45" s="11">
        <v>40000</v>
      </c>
      <c r="F45" s="5"/>
    </row>
    <row r="47" spans="1:6" ht="30" customHeight="1" x14ac:dyDescent="0.25">
      <c r="A47" s="29">
        <v>37</v>
      </c>
      <c r="B47" s="41">
        <v>1</v>
      </c>
      <c r="C47" s="3">
        <v>6</v>
      </c>
      <c r="D47" s="24" t="s">
        <v>106</v>
      </c>
      <c r="E47" s="25">
        <v>30000</v>
      </c>
    </row>
    <row r="49" spans="5:6" ht="35.25" customHeight="1" x14ac:dyDescent="0.25">
      <c r="E49" s="40" t="s">
        <v>104</v>
      </c>
      <c r="F49" s="28">
        <f>SUM(E3,E5:E12,E14:E20,E22:E27,E29:E32,E34:E36,E38:E39,E41:E45,E47)</f>
        <v>2208000</v>
      </c>
    </row>
  </sheetData>
  <pageMargins left="0.7" right="0.7" top="0.75" bottom="0.75" header="0.3" footer="0.3"/>
  <pageSetup scale="62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FY14 Summary by Priority</vt:lpstr>
      <vt:lpstr>FY15 Summary by Priority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Watterson, Samantha</dc:creator>
  <cp:lastModifiedBy>Watterson, Samantha</cp:lastModifiedBy>
  <cp:lastPrinted>2015-11-12T21:58:19Z</cp:lastPrinted>
  <dcterms:created xsi:type="dcterms:W3CDTF">2015-09-28T16:40:57Z</dcterms:created>
  <dcterms:modified xsi:type="dcterms:W3CDTF">2015-11-12T21:58:46Z</dcterms:modified>
</cp:coreProperties>
</file>