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QA\USGS Reference samples\"/>
    </mc:Choice>
  </mc:AlternateContent>
  <bookViews>
    <workbookView xWindow="120" yWindow="90" windowWidth="15180" windowHeight="7665" firstSheet="1" activeTab="7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52511"/>
</workbook>
</file>

<file path=xl/calcChain.xml><?xml version="1.0" encoding="utf-8"?>
<calcChain xmlns="http://schemas.openxmlformats.org/spreadsheetml/2006/main">
  <c r="H40" i="1" l="1"/>
  <c r="H5" i="1"/>
  <c r="H4" i="1"/>
  <c r="H3" i="1"/>
  <c r="F3" i="1"/>
  <c r="F4" i="1"/>
  <c r="E6" i="6"/>
  <c r="F6" i="6"/>
  <c r="H6" i="6"/>
  <c r="E6" i="7"/>
  <c r="F6" i="7"/>
  <c r="H6" i="7"/>
  <c r="E6" i="5"/>
  <c r="F6" i="5"/>
  <c r="H6" i="5"/>
  <c r="E6" i="4"/>
  <c r="F6" i="4"/>
  <c r="H6" i="4"/>
  <c r="H5" i="4"/>
  <c r="E3" i="1"/>
  <c r="H37" i="2"/>
  <c r="H38" i="4"/>
  <c r="H7" i="5"/>
  <c r="H8" i="5"/>
  <c r="H3" i="3"/>
  <c r="H42" i="2"/>
  <c r="H39" i="2"/>
  <c r="H3" i="2"/>
  <c r="H38" i="1"/>
  <c r="H39" i="1"/>
  <c r="H7" i="1"/>
  <c r="H39" i="7"/>
  <c r="H40" i="7"/>
  <c r="H41" i="7"/>
  <c r="H42" i="7"/>
  <c r="H43" i="7"/>
  <c r="H38" i="7"/>
  <c r="F38" i="7"/>
  <c r="E38" i="7"/>
  <c r="E8" i="7"/>
  <c r="F7" i="7"/>
  <c r="H3" i="7"/>
  <c r="H4" i="7"/>
  <c r="H5" i="7"/>
  <c r="H7" i="7"/>
  <c r="H8" i="7"/>
  <c r="H9" i="7"/>
  <c r="H10" i="7"/>
  <c r="H11" i="7"/>
  <c r="H12" i="7"/>
  <c r="F3" i="7"/>
  <c r="E3" i="7"/>
  <c r="H40" i="6"/>
  <c r="H41" i="6"/>
  <c r="H42" i="6"/>
  <c r="H43" i="6"/>
  <c r="H44" i="6"/>
  <c r="H39" i="6"/>
  <c r="F39" i="6"/>
  <c r="E39" i="6"/>
  <c r="H7" i="6"/>
  <c r="E7" i="6"/>
  <c r="F7" i="6"/>
  <c r="F3" i="6"/>
  <c r="H4" i="6"/>
  <c r="H5" i="6"/>
  <c r="H8" i="6"/>
  <c r="H9" i="6"/>
  <c r="H10" i="6"/>
  <c r="H11" i="6"/>
  <c r="H12" i="6"/>
  <c r="H3" i="6"/>
  <c r="E3" i="6"/>
  <c r="H33" i="5"/>
  <c r="H34" i="5"/>
  <c r="H32" i="5"/>
  <c r="F32" i="5"/>
  <c r="E32" i="5"/>
  <c r="E8" i="5"/>
  <c r="F8" i="5"/>
  <c r="F3" i="5"/>
  <c r="H4" i="5"/>
  <c r="H5" i="5"/>
  <c r="H3" i="5"/>
  <c r="E3" i="5"/>
  <c r="H39" i="4"/>
  <c r="H40" i="4"/>
  <c r="H41" i="4"/>
  <c r="H42" i="4"/>
  <c r="H43" i="4"/>
  <c r="F38" i="4"/>
  <c r="E38" i="4"/>
  <c r="H9" i="4"/>
  <c r="H4" i="4"/>
  <c r="H7" i="4"/>
  <c r="H8" i="4"/>
  <c r="H10" i="4"/>
  <c r="H11" i="4"/>
  <c r="H12" i="4"/>
  <c r="H3" i="4"/>
  <c r="F11" i="4"/>
  <c r="F3" i="4"/>
  <c r="E3" i="4"/>
  <c r="E10" i="4"/>
  <c r="E28" i="3"/>
  <c r="H29" i="3"/>
  <c r="H28" i="3"/>
  <c r="F29" i="3"/>
  <c r="E29" i="3"/>
  <c r="F28" i="3"/>
  <c r="H4" i="3"/>
  <c r="H5" i="3"/>
  <c r="F5" i="3"/>
  <c r="F4" i="3"/>
  <c r="E4" i="3"/>
  <c r="E5" i="3"/>
  <c r="F3" i="3"/>
  <c r="E3" i="3"/>
  <c r="H38" i="2"/>
  <c r="H40" i="2"/>
  <c r="H41" i="2"/>
  <c r="F37" i="2"/>
  <c r="F38" i="2"/>
  <c r="F39" i="2"/>
  <c r="F40" i="2"/>
  <c r="F41" i="2"/>
  <c r="F42" i="2"/>
  <c r="E38" i="2"/>
  <c r="E39" i="2"/>
  <c r="E40" i="2"/>
  <c r="E41" i="2"/>
  <c r="E42" i="2"/>
  <c r="E37" i="2"/>
  <c r="F3" i="2"/>
  <c r="E3" i="2"/>
  <c r="H4" i="2"/>
  <c r="H5" i="2"/>
  <c r="H7" i="2"/>
  <c r="H8" i="2"/>
  <c r="H9" i="2"/>
  <c r="H10" i="2"/>
  <c r="H11" i="2"/>
  <c r="H12" i="2"/>
  <c r="H37" i="1"/>
  <c r="H36" i="1"/>
  <c r="F37" i="1"/>
  <c r="F38" i="1"/>
  <c r="F39" i="1"/>
  <c r="F40" i="1"/>
  <c r="F36" i="1"/>
  <c r="E37" i="1"/>
  <c r="E38" i="1"/>
  <c r="E39" i="1"/>
  <c r="E40" i="1"/>
  <c r="E36" i="1"/>
  <c r="H8" i="1"/>
  <c r="H9" i="1"/>
  <c r="H10" i="1"/>
  <c r="H11" i="1"/>
  <c r="H12" i="1"/>
  <c r="F5" i="1"/>
  <c r="F7" i="1"/>
  <c r="F8" i="1"/>
  <c r="F9" i="1"/>
  <c r="F10" i="1"/>
  <c r="F11" i="1"/>
  <c r="F12" i="1"/>
  <c r="E4" i="1"/>
  <c r="E5" i="1"/>
  <c r="E7" i="1"/>
  <c r="E8" i="1"/>
  <c r="E9" i="1"/>
  <c r="E10" i="1"/>
  <c r="E11" i="1"/>
  <c r="E12" i="1"/>
  <c r="F43" i="7"/>
  <c r="E43" i="7"/>
  <c r="F42" i="7"/>
  <c r="E42" i="7"/>
  <c r="F41" i="7"/>
  <c r="E41" i="7"/>
  <c r="F40" i="7"/>
  <c r="E40" i="7"/>
  <c r="F39" i="7"/>
  <c r="E39" i="7"/>
  <c r="F12" i="7"/>
  <c r="E12" i="7"/>
  <c r="F11" i="7"/>
  <c r="E11" i="7"/>
  <c r="F10" i="7"/>
  <c r="E10" i="7"/>
  <c r="F9" i="7"/>
  <c r="E9" i="7"/>
  <c r="F8" i="7"/>
  <c r="E7" i="7"/>
  <c r="F5" i="7"/>
  <c r="E5" i="7"/>
  <c r="F4" i="7"/>
  <c r="E4" i="7"/>
  <c r="F44" i="6"/>
  <c r="E44" i="6"/>
  <c r="F43" i="6"/>
  <c r="E43" i="6"/>
  <c r="F42" i="6"/>
  <c r="E42" i="6"/>
  <c r="F41" i="6"/>
  <c r="E41" i="6"/>
  <c r="F40" i="6"/>
  <c r="E40" i="6"/>
  <c r="F12" i="6"/>
  <c r="E12" i="6"/>
  <c r="F11" i="6"/>
  <c r="E11" i="6"/>
  <c r="F10" i="6"/>
  <c r="E10" i="6"/>
  <c r="F9" i="6"/>
  <c r="E9" i="6"/>
  <c r="F8" i="6"/>
  <c r="E8" i="6"/>
  <c r="F5" i="6"/>
  <c r="E5" i="6"/>
  <c r="F4" i="6"/>
  <c r="E4" i="6"/>
  <c r="F34" i="5"/>
  <c r="E34" i="5"/>
  <c r="F33" i="5"/>
  <c r="E33" i="5"/>
  <c r="F7" i="5"/>
  <c r="E7" i="5"/>
  <c r="F5" i="5"/>
  <c r="E5" i="5"/>
  <c r="F4" i="5"/>
  <c r="E4" i="5"/>
  <c r="F43" i="4"/>
  <c r="E43" i="4"/>
  <c r="F42" i="4"/>
  <c r="E42" i="4"/>
  <c r="F41" i="4"/>
  <c r="E41" i="4"/>
  <c r="F40" i="4"/>
  <c r="E40" i="4"/>
  <c r="F39" i="4"/>
  <c r="E39" i="4"/>
  <c r="F12" i="4"/>
  <c r="E12" i="4"/>
  <c r="E11" i="4"/>
  <c r="F10" i="4"/>
  <c r="F9" i="4"/>
  <c r="E9" i="4"/>
  <c r="F8" i="4"/>
  <c r="E8" i="4"/>
  <c r="F7" i="4"/>
  <c r="E7" i="4"/>
  <c r="F5" i="4"/>
  <c r="E5" i="4"/>
  <c r="F4" i="4"/>
  <c r="E4" i="4"/>
  <c r="F12" i="2"/>
  <c r="E12" i="2"/>
  <c r="F11" i="2"/>
  <c r="E11" i="2"/>
  <c r="F10" i="2"/>
  <c r="E10" i="2"/>
  <c r="F9" i="2"/>
  <c r="E9" i="2"/>
  <c r="F8" i="2"/>
  <c r="E8" i="2"/>
  <c r="F7" i="2"/>
  <c r="E7" i="2"/>
  <c r="F5" i="2"/>
  <c r="E5" i="2"/>
  <c r="F4" i="2"/>
  <c r="E4" i="2"/>
</calcChain>
</file>

<file path=xl/sharedStrings.xml><?xml version="1.0" encoding="utf-8"?>
<sst xmlns="http://schemas.openxmlformats.org/spreadsheetml/2006/main" count="353" uniqueCount="68">
  <si>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</si>
  <si>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</si>
  <si>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</si>
  <si>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</si>
  <si>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</si>
  <si>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</si>
  <si>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</si>
  <si>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</si>
  <si>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</si>
  <si>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</si>
  <si>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</si>
  <si>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</si>
  <si>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</si>
  <si>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</si>
  <si>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</si>
  <si>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</si>
  <si>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</si>
  <si>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</si>
  <si>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</si>
  <si>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</si>
  <si>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</si>
  <si>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</si>
  <si>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</si>
  <si>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</si>
  <si>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</si>
  <si>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</si>
  <si>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</si>
  <si>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</si>
  <si>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</si>
  <si>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</si>
  <si>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</si>
  <si>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</si>
  <si>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</si>
  <si>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</si>
  <si>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</si>
  <si>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</si>
  <si>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-</t>
  </si>
  <si>
    <t xml:space="preserve">N-128 (High Conc.)   Fall 2015    Total Nitrogen (mg/L)  </t>
  </si>
  <si>
    <t xml:space="preserve">N-127 (Low Conc.)  Fall 2015    Total Nitrogen (mg/L)  </t>
  </si>
  <si>
    <t>Did not participate</t>
  </si>
  <si>
    <t xml:space="preserve">N-128 (High Conc.)  Fall 2015   Total Phosphorus (mg/L)  </t>
  </si>
  <si>
    <t xml:space="preserve">N-127 (Low Conc.)  Fall 2015  Total Phosphorus (mg/L)  </t>
  </si>
  <si>
    <t>N-127 (Low Conc.)  Fall 2015  Ammonia + Organic Nitrogen (mg/L)</t>
  </si>
  <si>
    <t>N-128 (High Conc.)  Fall 2015  Ammonia + Organic Nitrogen (mg/L)</t>
  </si>
  <si>
    <t>N-127 (Low Conc.)  Fall 2015 Ammonia  (mg/L)</t>
  </si>
  <si>
    <t>N-128 (High Conc.)  Fall 2015 Ammonia  (mg/L)</t>
  </si>
  <si>
    <t>N-127 (Low Conc.)  Fall 2015  Nitrate (mg/L)</t>
  </si>
  <si>
    <t>N-128 (High Conc.)   Fall 2015 Nitrate (mg/L)</t>
  </si>
  <si>
    <t>N-127 (Low Conc.) Fall 2015   Orthophosphate (mg/L)</t>
  </si>
  <si>
    <t>N-128 (High Conc.) Fall 2015  Orthophosphate (mg/L)</t>
  </si>
  <si>
    <t>N-127 (Low Conc.) Fall 2015  Nitrite + Nitrate (mg/L)</t>
  </si>
  <si>
    <t>N-128 (High Conc.) Fall 2015 Nitrite + Nitrate (mg/L)</t>
  </si>
  <si>
    <t>Reported Value (mg/L)</t>
  </si>
  <si>
    <t>Diff. From MPV (mg/L)</t>
  </si>
  <si>
    <t xml:space="preserve">MPV (mg/L) (0.437) </t>
  </si>
  <si>
    <t>MPV (mg/L) (3.53)</t>
  </si>
  <si>
    <t>MPV (mg/L) (0.140)</t>
  </si>
  <si>
    <t>MPV (mg/L) (0.423)</t>
  </si>
  <si>
    <t>MPV (mg/L) (0.139)</t>
  </si>
  <si>
    <t>MPV (mg/L) (0.518)</t>
  </si>
  <si>
    <t>MPV (mg/L) (0.111)</t>
  </si>
  <si>
    <t>MPV (mg/L) (0.437)</t>
  </si>
  <si>
    <t>MPV (mg/L) (0.308)</t>
  </si>
  <si>
    <t>MPV (mg/L) (3.04)</t>
  </si>
  <si>
    <t>MPV (mg/L) (0.106)</t>
  </si>
  <si>
    <t>MPV (mg/L) (0.412)</t>
  </si>
  <si>
    <t>MPV (mg/L) (0.302)</t>
  </si>
  <si>
    <t>MPV (mg/L)  3.04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</si>
</sst>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4" fontId="15" fillId="5" borderId="0" xfId="0" applyNumberFormat="1" applyFont="1" applyFill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164" fontId="0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</cellXfs>
  <cellStyles count="1">
    <cellStyle name="Normal" xfId="0" builtinId="0"/>
  </cellStyles>
  <dxfs count="24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0.000</c:formatCode>
                <c:ptCount val="10"/>
                <c:pt idx="0">
                  <c:v>0.45400000000000001</c:v>
                </c:pt>
                <c:pt idx="1">
                  <c:v>0.43</c:v>
                </c:pt>
                <c:pt idx="2">
                  <c:v>0.37</c:v>
                </c:pt>
                <c:pt idx="3">
                  <c:v>0</c:v>
                </c:pt>
                <c:pt idx="4">
                  <c:v>0.42699999999999999</c:v>
                </c:pt>
                <c:pt idx="5">
                  <c:v>0.47899999999999998</c:v>
                </c:pt>
                <c:pt idx="6">
                  <c:v>0.46</c:v>
                </c:pt>
                <c:pt idx="7">
                  <c:v>0.437</c:v>
                </c:pt>
                <c:pt idx="8">
                  <c:v>0.40400000000000003</c:v>
                </c:pt>
                <c:pt idx="9">
                  <c:v>0.45400000000000001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0.45945945945945987</c:v>
                </c:pt>
                <c:pt idx="1">
                  <c:v>0.18918918918918937</c:v>
                </c:pt>
                <c:pt idx="2">
                  <c:v>1.810810810810811</c:v>
                </c:pt>
                <c:pt idx="4">
                  <c:v>0.27027027027027051</c:v>
                </c:pt>
                <c:pt idx="5">
                  <c:v>1.1351351351351346</c:v>
                </c:pt>
                <c:pt idx="6">
                  <c:v>0.62162162162162216</c:v>
                </c:pt>
                <c:pt idx="7">
                  <c:v>0</c:v>
                </c:pt>
                <c:pt idx="8">
                  <c:v>0.89189189189189122</c:v>
                </c:pt>
                <c:pt idx="9">
                  <c:v>0.45945945945945987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280272"/>
        <c:axId val="321280664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(0.437)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0.437</c:v>
                </c:pt>
                <c:pt idx="1">
                  <c:v>0.437</c:v>
                </c:pt>
                <c:pt idx="2">
                  <c:v>0.437</c:v>
                </c:pt>
                <c:pt idx="4">
                  <c:v>0.437</c:v>
                </c:pt>
                <c:pt idx="5">
                  <c:v>0.437</c:v>
                </c:pt>
                <c:pt idx="6">
                  <c:v>0.437</c:v>
                </c:pt>
                <c:pt idx="7">
                  <c:v>0.437</c:v>
                </c:pt>
                <c:pt idx="8">
                  <c:v>0.437</c:v>
                </c:pt>
                <c:pt idx="9">
                  <c:v>0.437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80272"/>
        <c:axId val="321280664"/>
      </c:lineChart>
      <c:catAx>
        <c:axId val="32128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1280664"/>
        <c:crosses val="autoZero"/>
        <c:auto val="1"/>
        <c:lblAlgn val="ctr"/>
        <c:lblOffset val="100"/>
        <c:noMultiLvlLbl val="0"/>
      </c:catAx>
      <c:valAx>
        <c:axId val="32128066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1280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'NO3'!$C$32:$C$34</c:f>
              <c:numCache>
                <c:formatCode>0.000</c:formatCode>
                <c:ptCount val="3"/>
                <c:pt idx="0">
                  <c:v>2.87</c:v>
                </c:pt>
                <c:pt idx="1">
                  <c:v>3.1</c:v>
                </c:pt>
                <c:pt idx="2">
                  <c:v>2.7250000000000001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349545806718811E-3"/>
                  <c:y val="-5.467275189327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645676556231721E-16"/>
                  <c:y val="-0.13530467927177897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'NO3'!$H$32:$H$34</c:f>
              <c:numCache>
                <c:formatCode>0.00</c:formatCode>
                <c:ptCount val="3"/>
                <c:pt idx="0">
                  <c:v>1.1184210526315785</c:v>
                </c:pt>
                <c:pt idx="1">
                  <c:v>0.3947368421052635</c:v>
                </c:pt>
                <c:pt idx="2">
                  <c:v>2.0723684210526314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65856"/>
        <c:axId val="323266248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(3.04)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'NO3'!$D$32:$D$34</c:f>
              <c:numCache>
                <c:formatCode>0.00</c:formatCode>
                <c:ptCount val="3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65856"/>
        <c:axId val="323266248"/>
      </c:lineChart>
      <c:catAx>
        <c:axId val="3232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3266248"/>
        <c:crosses val="autoZero"/>
        <c:auto val="1"/>
        <c:lblAlgn val="ctr"/>
        <c:lblOffset val="100"/>
        <c:noMultiLvlLbl val="0"/>
      </c:catAx>
      <c:valAx>
        <c:axId val="3232662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265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0.109</c:v>
                </c:pt>
                <c:pt idx="1">
                  <c:v>9.0999999999999998E-2</c:v>
                </c:pt>
                <c:pt idx="2">
                  <c:v>0.106</c:v>
                </c:pt>
                <c:pt idx="3">
                  <c:v>7.0000000000000001E-3</c:v>
                </c:pt>
                <c:pt idx="4">
                  <c:v>0.109</c:v>
                </c:pt>
                <c:pt idx="5">
                  <c:v>0.111</c:v>
                </c:pt>
                <c:pt idx="6">
                  <c:v>0.10340000000000001</c:v>
                </c:pt>
                <c:pt idx="7">
                  <c:v>0.107</c:v>
                </c:pt>
                <c:pt idx="8">
                  <c:v>0.106</c:v>
                </c:pt>
                <c:pt idx="9">
                  <c:v>0.106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6.6871731531292463E-4"/>
                  <c:y val="0.14969278157380561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650514839491219E-4"/>
                  <c:y val="0.15569734348979977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</c:formatCode>
                <c:ptCount val="10"/>
                <c:pt idx="0">
                  <c:v>0.60000000000000053</c:v>
                </c:pt>
                <c:pt idx="1">
                  <c:v>3</c:v>
                </c:pt>
                <c:pt idx="2">
                  <c:v>0</c:v>
                </c:pt>
                <c:pt idx="3">
                  <c:v>19.799999999999997</c:v>
                </c:pt>
                <c:pt idx="4">
                  <c:v>0.60000000000000053</c:v>
                </c:pt>
                <c:pt idx="5">
                  <c:v>1.0000000000000009</c:v>
                </c:pt>
                <c:pt idx="6">
                  <c:v>0.51999999999999824</c:v>
                </c:pt>
                <c:pt idx="7">
                  <c:v>0.20000000000000018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67032"/>
        <c:axId val="323267424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(0.106)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0.106</c:v>
                </c:pt>
                <c:pt idx="1">
                  <c:v>0.106</c:v>
                </c:pt>
                <c:pt idx="2">
                  <c:v>0.106</c:v>
                </c:pt>
                <c:pt idx="3">
                  <c:v>0.106</c:v>
                </c:pt>
                <c:pt idx="4">
                  <c:v>0.106</c:v>
                </c:pt>
                <c:pt idx="5">
                  <c:v>0.106</c:v>
                </c:pt>
                <c:pt idx="6">
                  <c:v>0.106</c:v>
                </c:pt>
                <c:pt idx="7">
                  <c:v>0.106</c:v>
                </c:pt>
                <c:pt idx="8">
                  <c:v>0.106</c:v>
                </c:pt>
                <c:pt idx="9">
                  <c:v>0.106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67032"/>
        <c:axId val="323267424"/>
      </c:lineChart>
      <c:catAx>
        <c:axId val="32326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23267424"/>
        <c:crosses val="autoZero"/>
        <c:auto val="1"/>
        <c:lblAlgn val="ctr"/>
        <c:lblOffset val="100"/>
        <c:noMultiLvlLbl val="0"/>
      </c:catAx>
      <c:valAx>
        <c:axId val="323267424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267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'PO4'!$C$38:$C$43</c:f>
              <c:numCache>
                <c:formatCode>0.00</c:formatCode>
                <c:ptCount val="6"/>
                <c:pt idx="0" formatCode="0.000">
                  <c:v>0.371</c:v>
                </c:pt>
                <c:pt idx="1">
                  <c:v>0.41</c:v>
                </c:pt>
                <c:pt idx="2" formatCode="0.000">
                  <c:v>0.44600000000000001</c:v>
                </c:pt>
                <c:pt idx="3" formatCode="0.000">
                  <c:v>0.432</c:v>
                </c:pt>
                <c:pt idx="4" formatCode="0.000">
                  <c:v>0.41899999999999998</c:v>
                </c:pt>
                <c:pt idx="5" formatCode="0.000">
                  <c:v>0.39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7.52688172043010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98490905001571E-17"/>
                  <c:y val="-0.182795698924731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73139721171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196981810003142E-16"/>
                  <c:y val="-0.15053763440860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'PO4'!$H$38:$H$43</c:f>
              <c:numCache>
                <c:formatCode>0.0</c:formatCode>
                <c:ptCount val="6"/>
                <c:pt idx="0">
                  <c:v>1.8636363636363629</c:v>
                </c:pt>
                <c:pt idx="1">
                  <c:v>9.0909090909090995E-2</c:v>
                </c:pt>
                <c:pt idx="2">
                  <c:v>1.545454545454547</c:v>
                </c:pt>
                <c:pt idx="3">
                  <c:v>0.90909090909090995</c:v>
                </c:pt>
                <c:pt idx="4">
                  <c:v>0.31818181818181851</c:v>
                </c:pt>
                <c:pt idx="5">
                  <c:v>0.99999999999999845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68208"/>
        <c:axId val="323592128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(0.412)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'PO4'!$D$38:$D$43</c:f>
              <c:numCache>
                <c:formatCode>0.000</c:formatCode>
                <c:ptCount val="6"/>
                <c:pt idx="0">
                  <c:v>0.41199999999999998</c:v>
                </c:pt>
                <c:pt idx="1">
                  <c:v>0.41199999999999998</c:v>
                </c:pt>
                <c:pt idx="2">
                  <c:v>0.41199999999999998</c:v>
                </c:pt>
                <c:pt idx="3">
                  <c:v>0.41199999999999998</c:v>
                </c:pt>
                <c:pt idx="4">
                  <c:v>0.41199999999999998</c:v>
                </c:pt>
                <c:pt idx="5">
                  <c:v>0.41199999999999998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68208"/>
        <c:axId val="323592128"/>
      </c:lineChart>
      <c:catAx>
        <c:axId val="32326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3592128"/>
        <c:crosses val="autoZero"/>
        <c:auto val="1"/>
        <c:lblAlgn val="ctr"/>
        <c:lblOffset val="100"/>
        <c:noMultiLvlLbl val="0"/>
      </c:catAx>
      <c:valAx>
        <c:axId val="32359212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268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0.000</c:formatCode>
                <c:ptCount val="10"/>
                <c:pt idx="0">
                  <c:v>0.311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0.29599999999999999</c:v>
                </c:pt>
                <c:pt idx="5">
                  <c:v>0.28999999999999998</c:v>
                </c:pt>
                <c:pt idx="6">
                  <c:v>0.32600000000000001</c:v>
                </c:pt>
                <c:pt idx="7">
                  <c:v>0.32700000000000001</c:v>
                </c:pt>
                <c:pt idx="8">
                  <c:v>0.28399999999999997</c:v>
                </c:pt>
                <c:pt idx="9">
                  <c:v>0.29399999999999998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8851538866374077E-17"/>
                  <c:y val="-0.148867275981123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997915106370059E-3"/>
                  <c:y val="-0.168284746761270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7.119739286053745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0906128250610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9.061486364068414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56555269922879E-3"/>
                  <c:y val="-4.854367695036644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2.912620617021986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081231093099262E-16"/>
                  <c:y val="-0.10679608929080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</c:formatCode>
                <c:ptCount val="10"/>
                <c:pt idx="0">
                  <c:v>0.64285714285714346</c:v>
                </c:pt>
                <c:pt idx="1">
                  <c:v>0.57142857142857195</c:v>
                </c:pt>
                <c:pt idx="2">
                  <c:v>0.85714285714285787</c:v>
                </c:pt>
                <c:pt idx="3">
                  <c:v>0.14285714285714299</c:v>
                </c:pt>
                <c:pt idx="4">
                  <c:v>0.42857142857142894</c:v>
                </c:pt>
                <c:pt idx="5">
                  <c:v>0.85714285714285787</c:v>
                </c:pt>
                <c:pt idx="6">
                  <c:v>1.7142857142857157</c:v>
                </c:pt>
                <c:pt idx="7">
                  <c:v>1.7857142857142874</c:v>
                </c:pt>
                <c:pt idx="8">
                  <c:v>1.2857142857142869</c:v>
                </c:pt>
                <c:pt idx="9">
                  <c:v>0.57142857142857195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592912"/>
        <c:axId val="323593304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(0.302)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0.30199999999999999</c:v>
                </c:pt>
                <c:pt idx="1">
                  <c:v>0.30199999999999999</c:v>
                </c:pt>
                <c:pt idx="2">
                  <c:v>0.30199999999999999</c:v>
                </c:pt>
                <c:pt idx="3">
                  <c:v>0.30199999999999999</c:v>
                </c:pt>
                <c:pt idx="4">
                  <c:v>0.30199999999999999</c:v>
                </c:pt>
                <c:pt idx="5">
                  <c:v>0.30199999999999999</c:v>
                </c:pt>
                <c:pt idx="6">
                  <c:v>0.30199999999999999</c:v>
                </c:pt>
                <c:pt idx="7">
                  <c:v>0.30199999999999999</c:v>
                </c:pt>
                <c:pt idx="8">
                  <c:v>0.30199999999999999</c:v>
                </c:pt>
                <c:pt idx="9">
                  <c:v>0.30199999999999999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92912"/>
        <c:axId val="323593304"/>
      </c:lineChart>
      <c:catAx>
        <c:axId val="32359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323593304"/>
        <c:crosses val="autoZero"/>
        <c:auto val="1"/>
        <c:lblAlgn val="ctr"/>
        <c:lblOffset val="100"/>
        <c:noMultiLvlLbl val="0"/>
      </c:catAx>
      <c:valAx>
        <c:axId val="32359330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592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'NO2+NO3'!$B$39:$B$44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'NO2+NO3'!$C$39:$C$44</c:f>
              <c:numCache>
                <c:formatCode>0.000</c:formatCode>
                <c:ptCount val="6"/>
                <c:pt idx="0">
                  <c:v>2.88</c:v>
                </c:pt>
                <c:pt idx="1">
                  <c:v>3.11</c:v>
                </c:pt>
                <c:pt idx="2">
                  <c:v>3.024</c:v>
                </c:pt>
                <c:pt idx="3">
                  <c:v>2.734</c:v>
                </c:pt>
                <c:pt idx="4">
                  <c:v>3.18</c:v>
                </c:pt>
                <c:pt idx="5">
                  <c:v>3.21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165832173353004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'NO2+NO3'!$B$39:$B$44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'NO2+NO3'!$H$39:$H$44</c:f>
              <c:numCache>
                <c:formatCode>0.00</c:formatCode>
                <c:ptCount val="6"/>
                <c:pt idx="0">
                  <c:v>1.1347517730496466</c:v>
                </c:pt>
                <c:pt idx="1">
                  <c:v>0.4964539007092188</c:v>
                </c:pt>
                <c:pt idx="2">
                  <c:v>0.11347517730496465</c:v>
                </c:pt>
                <c:pt idx="3">
                  <c:v>2.1702127659574475</c:v>
                </c:pt>
                <c:pt idx="4">
                  <c:v>0.99290780141844071</c:v>
                </c:pt>
                <c:pt idx="5">
                  <c:v>1.2056737588652477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594088"/>
        <c:axId val="323594480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3.04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'NO2+NO3'!$B$39:$B$44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'NO2+NO3'!$D$39:$D$44</c:f>
              <c:numCache>
                <c:formatCode>0.00</c:formatCode>
                <c:ptCount val="6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94088"/>
        <c:axId val="323594480"/>
      </c:lineChart>
      <c:catAx>
        <c:axId val="323594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3594480"/>
        <c:crosses val="autoZero"/>
        <c:auto val="1"/>
        <c:lblAlgn val="ctr"/>
        <c:lblOffset val="100"/>
        <c:noMultiLvlLbl val="0"/>
      </c:catAx>
      <c:valAx>
        <c:axId val="32359448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594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TN!$B$36:$B$40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</c:strCache>
            </c:strRef>
          </c:cat>
          <c:val>
            <c:numRef>
              <c:f>TN!$C$36:$C$40</c:f>
              <c:numCache>
                <c:formatCode>0.00</c:formatCode>
                <c:ptCount val="5"/>
                <c:pt idx="0" formatCode="0.000">
                  <c:v>3.55</c:v>
                </c:pt>
                <c:pt idx="1">
                  <c:v>3.57</c:v>
                </c:pt>
                <c:pt idx="2" formatCode="0.000">
                  <c:v>3.5219999999999998</c:v>
                </c:pt>
                <c:pt idx="3" formatCode="0.000">
                  <c:v>3.3719999999999999</c:v>
                </c:pt>
                <c:pt idx="4" formatCode="0.000">
                  <c:v>3.528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57291C1-1025-4A83-AFB8-DD172DCE4C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3A16C69-A4D2-4B3B-BA1E-68B122C47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F8CFBAE-10FA-4ED7-8165-111790584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5952319A-1810-4662-B63A-9FE80759CFEE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B5FAFCEE-BDA6-42F9-B1D2-4F4B8C537B56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TN!$B$36:$B$40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</c:strCache>
            </c:strRef>
          </c:cat>
          <c:val>
            <c:numRef>
              <c:f>TN!$H$36:$H$40</c:f>
              <c:numCache>
                <c:formatCode>0.00</c:formatCode>
                <c:ptCount val="5"/>
                <c:pt idx="0">
                  <c:v>8.6956521739130502E-2</c:v>
                </c:pt>
                <c:pt idx="1">
                  <c:v>0.173913043478261</c:v>
                </c:pt>
                <c:pt idx="2">
                  <c:v>3.4782608695652202E-2</c:v>
                </c:pt>
                <c:pt idx="3">
                  <c:v>0.68695652173913002</c:v>
                </c:pt>
                <c:pt idx="4">
                  <c:v>8.695652173912086E-3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TN!$H$36:$H$40</c15:f>
                <c15:dlblRangeCache>
                  <c:ptCount val="5"/>
                  <c:pt idx="0">
                    <c:v>0.09</c:v>
                  </c:pt>
                  <c:pt idx="1">
                    <c:v>0.17</c:v>
                  </c:pt>
                  <c:pt idx="2">
                    <c:v>0.03</c:v>
                  </c:pt>
                  <c:pt idx="3">
                    <c:v>0.69</c:v>
                  </c:pt>
                  <c:pt idx="4">
                    <c:v>0.01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281448"/>
        <c:axId val="322475232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(3.53)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TN!$D$36:$D$40</c:f>
              <c:numCache>
                <c:formatCode>0.00</c:formatCode>
                <c:ptCount val="5"/>
                <c:pt idx="0">
                  <c:v>3.53</c:v>
                </c:pt>
                <c:pt idx="1">
                  <c:v>3.53</c:v>
                </c:pt>
                <c:pt idx="2">
                  <c:v>3.53</c:v>
                </c:pt>
                <c:pt idx="3">
                  <c:v>3.53</c:v>
                </c:pt>
                <c:pt idx="4">
                  <c:v>3.53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81448"/>
        <c:axId val="322475232"/>
      </c:lineChart>
      <c:catAx>
        <c:axId val="321281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2475232"/>
        <c:crosses val="autoZero"/>
        <c:auto val="1"/>
        <c:lblAlgn val="ctr"/>
        <c:lblOffset val="100"/>
        <c:noMultiLvlLbl val="0"/>
      </c:catAx>
      <c:valAx>
        <c:axId val="3224752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1281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0.14699999999999999</c:v>
                </c:pt>
                <c:pt idx="1">
                  <c:v>0.13600000000000001</c:v>
                </c:pt>
                <c:pt idx="2">
                  <c:v>0.13700000000000001</c:v>
                </c:pt>
                <c:pt idx="3">
                  <c:v>0</c:v>
                </c:pt>
                <c:pt idx="4">
                  <c:v>0.13600000000000001</c:v>
                </c:pt>
                <c:pt idx="5">
                  <c:v>0.14599999999999999</c:v>
                </c:pt>
                <c:pt idx="6">
                  <c:v>0.14580000000000001</c:v>
                </c:pt>
                <c:pt idx="7">
                  <c:v>0.1404</c:v>
                </c:pt>
                <c:pt idx="8">
                  <c:v>0.14000000000000001</c:v>
                </c:pt>
                <c:pt idx="9">
                  <c:v>0.14799999999999999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9612279139870296E-3"/>
                  <c:y val="-9.0513489991296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0.99999999999999689</c:v>
                </c:pt>
                <c:pt idx="1">
                  <c:v>0.57142857142857195</c:v>
                </c:pt>
                <c:pt idx="2">
                  <c:v>0.42857142857142894</c:v>
                </c:pt>
                <c:pt idx="4">
                  <c:v>0.57142857142857195</c:v>
                </c:pt>
                <c:pt idx="5">
                  <c:v>0.85714285714285388</c:v>
                </c:pt>
                <c:pt idx="6">
                  <c:v>0.82857142857142851</c:v>
                </c:pt>
                <c:pt idx="7">
                  <c:v>5.7142857142854817E-2</c:v>
                </c:pt>
                <c:pt idx="8">
                  <c:v>0</c:v>
                </c:pt>
                <c:pt idx="9">
                  <c:v>1.1428571428571399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476016"/>
        <c:axId val="32247640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(0.140)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76016"/>
        <c:axId val="322476408"/>
      </c:lineChart>
      <c:catAx>
        <c:axId val="32247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2476408"/>
        <c:crosses val="autoZero"/>
        <c:auto val="1"/>
        <c:lblAlgn val="ctr"/>
        <c:lblOffset val="100"/>
        <c:noMultiLvlLbl val="0"/>
      </c:catAx>
      <c:valAx>
        <c:axId val="3224764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2476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175247131020344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TP!$C$37:$C$42</c:f>
              <c:numCache>
                <c:formatCode>0.000</c:formatCode>
                <c:ptCount val="6"/>
                <c:pt idx="0">
                  <c:v>0.81599999999999995</c:v>
                </c:pt>
                <c:pt idx="1">
                  <c:v>0.43</c:v>
                </c:pt>
                <c:pt idx="2">
                  <c:v>0.45</c:v>
                </c:pt>
                <c:pt idx="3">
                  <c:v>0.42199999999999999</c:v>
                </c:pt>
                <c:pt idx="4">
                  <c:v>0.42230000000000001</c:v>
                </c:pt>
                <c:pt idx="5">
                  <c:v>0.4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7815334630837E-4"/>
                  <c:y val="0.1675688885996688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119844110395291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3028712320050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TP!$H$37:$H$42</c:f>
              <c:numCache>
                <c:formatCode>0.00</c:formatCode>
                <c:ptCount val="6"/>
                <c:pt idx="0">
                  <c:v>21.833333333333332</c:v>
                </c:pt>
                <c:pt idx="1">
                  <c:v>0.38888888888888928</c:v>
                </c:pt>
                <c:pt idx="2">
                  <c:v>1.5000000000000016</c:v>
                </c:pt>
                <c:pt idx="3">
                  <c:v>5.5555555555555608E-2</c:v>
                </c:pt>
                <c:pt idx="4">
                  <c:v>3.8888888888887696E-2</c:v>
                </c:pt>
                <c:pt idx="5">
                  <c:v>1.2777777777777759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477192"/>
        <c:axId val="322477584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(0.423)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TP!$D$37:$D$42</c:f>
              <c:numCache>
                <c:formatCode>0.000</c:formatCode>
                <c:ptCount val="6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77192"/>
        <c:axId val="322477584"/>
      </c:lineChart>
      <c:catAx>
        <c:axId val="322477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22477584"/>
        <c:crosses val="autoZero"/>
        <c:auto val="1"/>
        <c:lblAlgn val="ctr"/>
        <c:lblOffset val="100"/>
        <c:noMultiLvlLbl val="0"/>
      </c:catAx>
      <c:valAx>
        <c:axId val="322477584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2477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20104694162300343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>
                  <c:v>0.26800000000000002</c:v>
                </c:pt>
                <c:pt idx="1">
                  <c:v>0.13</c:v>
                </c:pt>
                <c:pt idx="2">
                  <c:v>0.12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9889256408005E-3"/>
                  <c:y val="0.3036315252260133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TKN!$H$3:$H$5</c:f>
              <c:numCache>
                <c:formatCode>0.00</c:formatCode>
                <c:ptCount val="3"/>
                <c:pt idx="0">
                  <c:v>3.9090909090909092</c:v>
                </c:pt>
                <c:pt idx="1">
                  <c:v>0.27272727272727293</c:v>
                </c:pt>
                <c:pt idx="2">
                  <c:v>0.57575757575757625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930432"/>
        <c:axId val="322930824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(0.139)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0.13900000000000001</c:v>
                </c:pt>
                <c:pt idx="1">
                  <c:v>0.13900000000000001</c:v>
                </c:pt>
                <c:pt idx="2">
                  <c:v>0.13900000000000001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30432"/>
        <c:axId val="322930824"/>
      </c:lineChart>
      <c:catAx>
        <c:axId val="32293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22930824"/>
        <c:crosses val="autoZero"/>
        <c:auto val="1"/>
        <c:lblAlgn val="ctr"/>
        <c:lblOffset val="100"/>
        <c:noMultiLvlLbl val="0"/>
      </c:catAx>
      <c:valAx>
        <c:axId val="32293082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2930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TKN!$B$28:$B$29</c:f>
              <c:strCache>
                <c:ptCount val="2"/>
                <c:pt idx="0">
                  <c:v>NWML</c:v>
                </c:pt>
                <c:pt idx="1">
                  <c:v>DCLS</c:v>
                </c:pt>
              </c:strCache>
            </c:strRef>
          </c:cat>
          <c:val>
            <c:numRef>
              <c:f>TKN!$C$28:$C$29</c:f>
              <c:numCache>
                <c:formatCode>0.000</c:formatCode>
                <c:ptCount val="2"/>
                <c:pt idx="0">
                  <c:v>0.60399999999999998</c:v>
                </c:pt>
                <c:pt idx="1">
                  <c:v>0.51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TKN!$H$28:$H$29</c:f>
              <c:numCache>
                <c:formatCode>0.00</c:formatCode>
                <c:ptCount val="2"/>
                <c:pt idx="0">
                  <c:v>0.49999999999999983</c:v>
                </c:pt>
                <c:pt idx="1">
                  <c:v>4.6511627906976792E-2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932000"/>
        <c:axId val="322932392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(0.518)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TKN!$D$28:$D$29</c:f>
              <c:numCache>
                <c:formatCode>0.000</c:formatCode>
                <c:ptCount val="2"/>
                <c:pt idx="0">
                  <c:v>0.51800000000000002</c:v>
                </c:pt>
                <c:pt idx="1">
                  <c:v>0.51800000000000002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32000"/>
        <c:axId val="322932392"/>
      </c:lineChart>
      <c:catAx>
        <c:axId val="32293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2932392"/>
        <c:crosses val="autoZero"/>
        <c:auto val="1"/>
        <c:lblAlgn val="ctr"/>
        <c:lblOffset val="100"/>
        <c:noMultiLvlLbl val="0"/>
      </c:catAx>
      <c:valAx>
        <c:axId val="32293239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2932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0.000</c:formatCode>
                <c:ptCount val="10"/>
                <c:pt idx="0">
                  <c:v>0.13200000000000001</c:v>
                </c:pt>
                <c:pt idx="1">
                  <c:v>0.11</c:v>
                </c:pt>
                <c:pt idx="2">
                  <c:v>0.11</c:v>
                </c:pt>
                <c:pt idx="3">
                  <c:v>1.2E-2</c:v>
                </c:pt>
                <c:pt idx="4">
                  <c:v>0.113</c:v>
                </c:pt>
                <c:pt idx="5">
                  <c:v>0.1113</c:v>
                </c:pt>
                <c:pt idx="6">
                  <c:v>0.1163</c:v>
                </c:pt>
                <c:pt idx="7">
                  <c:v>0.111</c:v>
                </c:pt>
                <c:pt idx="8">
                  <c:v>0.12</c:v>
                </c:pt>
                <c:pt idx="9">
                  <c:v>0.113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370192856327742E-3"/>
                  <c:y val="0.1581915631545673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140868261032589E-2"/>
                      <c:h val="5.855477781198306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2.6250000000000004</c:v>
                </c:pt>
                <c:pt idx="1">
                  <c:v>0.12500000000000011</c:v>
                </c:pt>
                <c:pt idx="2">
                  <c:v>0.12500000000000011</c:v>
                </c:pt>
                <c:pt idx="3">
                  <c:v>12.375</c:v>
                </c:pt>
                <c:pt idx="4">
                  <c:v>0.25000000000000022</c:v>
                </c:pt>
                <c:pt idx="5">
                  <c:v>3.7499999999999339E-2</c:v>
                </c:pt>
                <c:pt idx="6">
                  <c:v>0.66249999999999987</c:v>
                </c:pt>
                <c:pt idx="7">
                  <c:v>0</c:v>
                </c:pt>
                <c:pt idx="8">
                  <c:v>1.1249999999999993</c:v>
                </c:pt>
                <c:pt idx="9">
                  <c:v>0.25000000000000022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931608"/>
        <c:axId val="322930040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(0.111)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0.111</c:v>
                </c:pt>
                <c:pt idx="1">
                  <c:v>0.111</c:v>
                </c:pt>
                <c:pt idx="2">
                  <c:v>0.111</c:v>
                </c:pt>
                <c:pt idx="3">
                  <c:v>0.111</c:v>
                </c:pt>
                <c:pt idx="4">
                  <c:v>0.111</c:v>
                </c:pt>
                <c:pt idx="5">
                  <c:v>0.111</c:v>
                </c:pt>
                <c:pt idx="6">
                  <c:v>0.111</c:v>
                </c:pt>
                <c:pt idx="7">
                  <c:v>0.111</c:v>
                </c:pt>
                <c:pt idx="8">
                  <c:v>0.111</c:v>
                </c:pt>
                <c:pt idx="9">
                  <c:v>0.111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31608"/>
        <c:axId val="322930040"/>
      </c:lineChart>
      <c:catAx>
        <c:axId val="32293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2930040"/>
        <c:crossesAt val="0"/>
        <c:auto val="1"/>
        <c:lblAlgn val="ctr"/>
        <c:lblOffset val="100"/>
        <c:noMultiLvlLbl val="0"/>
      </c:catAx>
      <c:valAx>
        <c:axId val="322930040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2931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'NH3'!$C$38:$C$43</c:f>
              <c:numCache>
                <c:formatCode>0.000</c:formatCode>
                <c:ptCount val="6"/>
                <c:pt idx="0">
                  <c:v>0.438</c:v>
                </c:pt>
                <c:pt idx="1">
                  <c:v>0.44</c:v>
                </c:pt>
                <c:pt idx="2">
                  <c:v>0.45600000000000002</c:v>
                </c:pt>
                <c:pt idx="3">
                  <c:v>0.4556</c:v>
                </c:pt>
                <c:pt idx="4">
                  <c:v>0.46100000000000002</c:v>
                </c:pt>
                <c:pt idx="5">
                  <c:v>0.436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748522703470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173558805797566E-3"/>
                  <c:y val="-0.187829212449015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086779402898397E-3"/>
                  <c:y val="-0.16052411911648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086779402898783E-3"/>
                  <c:y val="-0.147420109392685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5.896804375707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463459593587669E-16"/>
                  <c:y val="-2.948402187853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'NH3'!$H$38:$H$43</c:f>
              <c:numCache>
                <c:formatCode>0.00</c:formatCode>
                <c:ptCount val="6"/>
                <c:pt idx="0">
                  <c:v>3.0303030303030328E-2</c:v>
                </c:pt>
                <c:pt idx="1">
                  <c:v>9.0909090909090981E-2</c:v>
                </c:pt>
                <c:pt idx="2">
                  <c:v>0.57575757575757625</c:v>
                </c:pt>
                <c:pt idx="3">
                  <c:v>0.56363636363636382</c:v>
                </c:pt>
                <c:pt idx="4">
                  <c:v>0.72727272727272785</c:v>
                </c:pt>
                <c:pt idx="5">
                  <c:v>3.0303030303030328E-2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933176"/>
        <c:axId val="322478760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(0.437)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'NH3'!$B$38:$B$43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'NH3'!$D$38:$D$43</c:f>
              <c:numCache>
                <c:formatCode>0.000</c:formatCode>
                <c:ptCount val="6"/>
                <c:pt idx="0">
                  <c:v>0.437</c:v>
                </c:pt>
                <c:pt idx="1">
                  <c:v>0.437</c:v>
                </c:pt>
                <c:pt idx="2">
                  <c:v>0.437</c:v>
                </c:pt>
                <c:pt idx="3">
                  <c:v>0.437</c:v>
                </c:pt>
                <c:pt idx="4">
                  <c:v>0.437</c:v>
                </c:pt>
                <c:pt idx="5">
                  <c:v>0.437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33176"/>
        <c:axId val="322478760"/>
      </c:lineChart>
      <c:catAx>
        <c:axId val="32293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2478760"/>
        <c:crosses val="autoZero"/>
        <c:auto val="1"/>
        <c:lblAlgn val="ctr"/>
        <c:lblOffset val="100"/>
        <c:noMultiLvlLbl val="0"/>
      </c:catAx>
      <c:valAx>
        <c:axId val="32247876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2933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0.000</c:formatCode>
                <c:ptCount val="6"/>
                <c:pt idx="0">
                  <c:v>0.311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0.28999999999999998</c:v>
                </c:pt>
                <c:pt idx="5">
                  <c:v>0.32500000000000001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7354497354497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0.20000000000000018</c:v>
                </c:pt>
                <c:pt idx="1">
                  <c:v>0.13333333333333347</c:v>
                </c:pt>
                <c:pt idx="2">
                  <c:v>1.2000000000000011</c:v>
                </c:pt>
                <c:pt idx="3">
                  <c:v>0.53333333333333388</c:v>
                </c:pt>
                <c:pt idx="4">
                  <c:v>1.2000000000000011</c:v>
                </c:pt>
                <c:pt idx="5">
                  <c:v>1.1333333333333344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64680"/>
        <c:axId val="32326507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(0.308)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0.308</c:v>
                </c:pt>
                <c:pt idx="1">
                  <c:v>0.308</c:v>
                </c:pt>
                <c:pt idx="2">
                  <c:v>0.308</c:v>
                </c:pt>
                <c:pt idx="3">
                  <c:v>0.308</c:v>
                </c:pt>
                <c:pt idx="4">
                  <c:v>0.308</c:v>
                </c:pt>
                <c:pt idx="5">
                  <c:v>0.308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64680"/>
        <c:axId val="323265072"/>
      </c:lineChart>
      <c:catAx>
        <c:axId val="323264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3265072"/>
        <c:crosses val="autoZero"/>
        <c:auto val="1"/>
        <c:lblAlgn val="ctr"/>
        <c:lblOffset val="100"/>
        <c:noMultiLvlLbl val="0"/>
      </c:catAx>
      <c:valAx>
        <c:axId val="32326507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3264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42</xdr:row>
      <xdr:rowOff>28575</xdr:rowOff>
    </xdr:from>
    <xdr:to>
      <xdr:col>2</xdr:col>
      <xdr:colOff>361949</xdr:colOff>
      <xdr:row>43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41</xdr:row>
      <xdr:rowOff>70014</xdr:rowOff>
    </xdr:from>
    <xdr:to>
      <xdr:col>7</xdr:col>
      <xdr:colOff>620485</xdr:colOff>
      <xdr:row>59</xdr:row>
      <xdr:rowOff>22389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43</xdr:row>
      <xdr:rowOff>101843</xdr:rowOff>
    </xdr:from>
    <xdr:to>
      <xdr:col>7</xdr:col>
      <xdr:colOff>132618</xdr:colOff>
      <xdr:row>61</xdr:row>
      <xdr:rowOff>130418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35</xdr:row>
      <xdr:rowOff>38100</xdr:rowOff>
    </xdr:from>
    <xdr:to>
      <xdr:col>5</xdr:col>
      <xdr:colOff>95250</xdr:colOff>
      <xdr:row>36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30</xdr:row>
      <xdr:rowOff>0</xdr:rowOff>
    </xdr:from>
    <xdr:to>
      <xdr:col>5</xdr:col>
      <xdr:colOff>1018442</xdr:colOff>
      <xdr:row>44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44</xdr:row>
      <xdr:rowOff>8060</xdr:rowOff>
    </xdr:from>
    <xdr:to>
      <xdr:col>8</xdr:col>
      <xdr:colOff>390524</xdr:colOff>
      <xdr:row>64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34</xdr:row>
      <xdr:rowOff>142875</xdr:rowOff>
    </xdr:from>
    <xdr:to>
      <xdr:col>7</xdr:col>
      <xdr:colOff>380999</xdr:colOff>
      <xdr:row>50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43</xdr:row>
      <xdr:rowOff>190499</xdr:rowOff>
    </xdr:from>
    <xdr:to>
      <xdr:col>9</xdr:col>
      <xdr:colOff>238125</xdr:colOff>
      <xdr:row>63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50</xdr:row>
      <xdr:rowOff>142875</xdr:rowOff>
    </xdr:from>
    <xdr:to>
      <xdr:col>7</xdr:col>
      <xdr:colOff>476250</xdr:colOff>
      <xdr:row>52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45</xdr:row>
      <xdr:rowOff>76199</xdr:rowOff>
    </xdr:from>
    <xdr:to>
      <xdr:col>7</xdr:col>
      <xdr:colOff>523874</xdr:colOff>
      <xdr:row>64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74"/>
    </row>
    <row r="3" spans="1:1" x14ac:dyDescent="0.25">
      <c r="A3" s="74"/>
    </row>
    <row r="4" spans="1:1" x14ac:dyDescent="0.25">
      <c r="A4" s="68"/>
    </row>
    <row r="5" spans="1:1" x14ac:dyDescent="0.25">
      <c r="A5" s="75"/>
    </row>
    <row r="6" spans="1:1" x14ac:dyDescent="0.25">
      <c r="A6" s="68"/>
    </row>
    <row r="7" spans="1:1" x14ac:dyDescent="0.25">
      <c r="A7" s="74"/>
    </row>
    <row r="8" spans="1:1" x14ac:dyDescent="0.25">
      <c r="A8" s="74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31" zoomScale="110" zoomScaleNormal="110" workbookViewId="0">
      <selection activeCell="K41" sqref="K41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86" t="s">
        <v>38</v>
      </c>
      <c r="B1" s="86"/>
      <c r="C1" s="86"/>
      <c r="D1" s="86"/>
      <c r="E1" s="86"/>
      <c r="F1" s="86"/>
      <c r="G1" s="27" t="s">
        <v>16</v>
      </c>
      <c r="H1" s="28">
        <v>3.6999999999999998E-2</v>
      </c>
      <c r="I1" s="76"/>
    </row>
    <row r="2" spans="1:12" s="26" customFormat="1" ht="30" x14ac:dyDescent="0.25">
      <c r="A2" s="25" t="s">
        <v>0</v>
      </c>
      <c r="B2" s="25" t="s">
        <v>1</v>
      </c>
      <c r="C2" s="25" t="s">
        <v>52</v>
      </c>
      <c r="D2" s="16" t="s">
        <v>54</v>
      </c>
      <c r="E2" s="17" t="s">
        <v>2</v>
      </c>
      <c r="F2" s="18" t="s">
        <v>53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68">
        <v>0.45400000000000001</v>
      </c>
      <c r="D3" s="69">
        <v>0.437</v>
      </c>
      <c r="E3" s="42">
        <f>(C3/D3)*100</f>
        <v>103.89016018306636</v>
      </c>
      <c r="F3" s="39">
        <f>ABS(D3-C3)</f>
        <v>1.7000000000000015E-2</v>
      </c>
      <c r="G3" s="8" t="s">
        <v>5</v>
      </c>
      <c r="H3" s="8">
        <f>ABS((C3-D3)/$H$1)</f>
        <v>0.45945945945945987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68">
        <v>0.43</v>
      </c>
      <c r="D4" s="69">
        <v>0.437</v>
      </c>
      <c r="E4" s="42">
        <f t="shared" ref="E4:E12" si="0">(C4/D4)*100</f>
        <v>98.398169336384427</v>
      </c>
      <c r="F4" s="39">
        <f>ABS(D4-C4)</f>
        <v>7.0000000000000062E-3</v>
      </c>
      <c r="G4" s="14" t="s">
        <v>5</v>
      </c>
      <c r="H4" s="8">
        <f>ABS((C4-D4)/$H$1)</f>
        <v>0.18918918918918937</v>
      </c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68">
        <v>0.37</v>
      </c>
      <c r="D5" s="69">
        <v>0.437</v>
      </c>
      <c r="E5" s="42">
        <f t="shared" si="0"/>
        <v>84.668192219679625</v>
      </c>
      <c r="F5" s="39">
        <f t="shared" ref="F5:F12" si="1">ABS(D5-C5)</f>
        <v>6.7000000000000004E-2</v>
      </c>
      <c r="G5" s="14" t="s">
        <v>5</v>
      </c>
      <c r="H5" s="8">
        <f>ABS((C5-D5)/$H$1)</f>
        <v>1.810810810810811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68" t="s">
        <v>39</v>
      </c>
      <c r="D6" s="69"/>
      <c r="E6" s="42"/>
      <c r="F6" s="39"/>
      <c r="G6" s="14" t="s">
        <v>5</v>
      </c>
      <c r="H6" s="8"/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2">
        <v>0.42699999999999999</v>
      </c>
      <c r="D7" s="73">
        <v>0.437</v>
      </c>
      <c r="E7" s="54">
        <f t="shared" si="0"/>
        <v>97.711670480549202</v>
      </c>
      <c r="F7" s="55">
        <f t="shared" si="1"/>
        <v>1.0000000000000009E-2</v>
      </c>
      <c r="G7" s="56" t="s">
        <v>5</v>
      </c>
      <c r="H7" s="57">
        <f t="shared" ref="H7:H12" si="2">ABS((C7-D7)/$H$1)</f>
        <v>0.27027027027027051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68">
        <v>0.47899999999999998</v>
      </c>
      <c r="D8" s="69">
        <v>0.437</v>
      </c>
      <c r="E8" s="42">
        <f t="shared" si="0"/>
        <v>109.61098398169335</v>
      </c>
      <c r="F8" s="39">
        <f t="shared" si="1"/>
        <v>4.1999999999999982E-2</v>
      </c>
      <c r="G8" s="14" t="s">
        <v>5</v>
      </c>
      <c r="H8" s="8">
        <f t="shared" si="2"/>
        <v>1.1351351351351346</v>
      </c>
    </row>
    <row r="9" spans="1:12" x14ac:dyDescent="0.25">
      <c r="A9" s="2">
        <v>316</v>
      </c>
      <c r="B9" s="2" t="s">
        <v>10</v>
      </c>
      <c r="C9" s="74">
        <v>0.46</v>
      </c>
      <c r="D9" s="69">
        <v>0.437</v>
      </c>
      <c r="E9" s="42">
        <f t="shared" si="0"/>
        <v>105.26315789473684</v>
      </c>
      <c r="F9" s="39">
        <f t="shared" si="1"/>
        <v>2.300000000000002E-2</v>
      </c>
      <c r="G9" s="14" t="s">
        <v>5</v>
      </c>
      <c r="H9" s="8">
        <f t="shared" si="2"/>
        <v>0.62162162162162216</v>
      </c>
    </row>
    <row r="10" spans="1:12" x14ac:dyDescent="0.25">
      <c r="A10" s="2">
        <v>318</v>
      </c>
      <c r="B10" s="2" t="s">
        <v>11</v>
      </c>
      <c r="C10" s="74">
        <v>0.437</v>
      </c>
      <c r="D10" s="69">
        <v>0.437</v>
      </c>
      <c r="E10" s="42">
        <f t="shared" si="0"/>
        <v>100</v>
      </c>
      <c r="F10" s="39">
        <f t="shared" si="1"/>
        <v>0</v>
      </c>
      <c r="G10" s="14" t="s">
        <v>5</v>
      </c>
      <c r="H10" s="8">
        <f t="shared" si="2"/>
        <v>0</v>
      </c>
      <c r="I10" s="3"/>
      <c r="J10" s="3"/>
      <c r="K10" s="3"/>
      <c r="L10" s="3"/>
    </row>
    <row r="11" spans="1:12" x14ac:dyDescent="0.25">
      <c r="A11" s="2">
        <v>319</v>
      </c>
      <c r="B11" s="2" t="s">
        <v>12</v>
      </c>
      <c r="C11" s="74">
        <v>0.40400000000000003</v>
      </c>
      <c r="D11" s="69">
        <v>0.437</v>
      </c>
      <c r="E11" s="42">
        <f t="shared" si="0"/>
        <v>92.448512585812352</v>
      </c>
      <c r="F11" s="39">
        <f t="shared" si="1"/>
        <v>3.2999999999999974E-2</v>
      </c>
      <c r="G11" s="14" t="s">
        <v>5</v>
      </c>
      <c r="H11" s="8">
        <f t="shared" si="2"/>
        <v>0.89189189189189122</v>
      </c>
      <c r="I11" s="3"/>
      <c r="J11" s="3"/>
      <c r="K11" s="3"/>
      <c r="L11" s="3"/>
    </row>
    <row r="12" spans="1:12" x14ac:dyDescent="0.25">
      <c r="A12" s="2">
        <v>320</v>
      </c>
      <c r="B12" s="2" t="s">
        <v>13</v>
      </c>
      <c r="C12" s="74">
        <v>0.45400000000000001</v>
      </c>
      <c r="D12" s="69">
        <v>0.437</v>
      </c>
      <c r="E12" s="42">
        <f t="shared" si="0"/>
        <v>103.89016018306636</v>
      </c>
      <c r="F12" s="39">
        <f t="shared" si="1"/>
        <v>1.7000000000000015E-2</v>
      </c>
      <c r="G12" s="14" t="s">
        <v>5</v>
      </c>
      <c r="H12" s="8">
        <f t="shared" si="2"/>
        <v>0.45945945945945987</v>
      </c>
      <c r="I12" s="3"/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90" t="s">
        <v>28</v>
      </c>
      <c r="J15" s="90"/>
      <c r="K15" s="90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88" t="s">
        <v>29</v>
      </c>
      <c r="K19" s="89"/>
    </row>
    <row r="20" spans="9:11" ht="30" customHeight="1" x14ac:dyDescent="0.25">
      <c r="I20" s="35" t="s">
        <v>30</v>
      </c>
      <c r="J20" s="87" t="s">
        <v>32</v>
      </c>
      <c r="K20" s="87"/>
    </row>
    <row r="21" spans="9:11" ht="29.25" customHeight="1" x14ac:dyDescent="0.25">
      <c r="I21" s="35" t="s">
        <v>31</v>
      </c>
      <c r="J21" s="87" t="s">
        <v>33</v>
      </c>
      <c r="K21" s="87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86" t="s">
        <v>37</v>
      </c>
      <c r="B34" s="86"/>
      <c r="C34" s="86"/>
      <c r="D34" s="86"/>
      <c r="E34" s="86"/>
      <c r="F34" s="86"/>
      <c r="G34" s="27" t="s">
        <v>16</v>
      </c>
      <c r="H34" s="28">
        <v>0.23</v>
      </c>
    </row>
    <row r="35" spans="1:8" ht="30" x14ac:dyDescent="0.25">
      <c r="A35" s="25" t="s">
        <v>0</v>
      </c>
      <c r="B35" s="25" t="s">
        <v>1</v>
      </c>
      <c r="C35" s="25" t="s">
        <v>52</v>
      </c>
      <c r="D35" s="16" t="s">
        <v>55</v>
      </c>
      <c r="E35" s="17" t="s">
        <v>2</v>
      </c>
      <c r="F35" s="18" t="s">
        <v>53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68">
        <v>3.55</v>
      </c>
      <c r="D36" s="70">
        <v>3.53</v>
      </c>
      <c r="E36" s="42">
        <f>(C36/D36)*100</f>
        <v>100.56657223796034</v>
      </c>
      <c r="F36" s="39">
        <f>ABS(D36-C36)</f>
        <v>2.0000000000000018E-2</v>
      </c>
      <c r="G36" s="8" t="s">
        <v>5</v>
      </c>
      <c r="H36" s="8">
        <f t="shared" ref="H36:H39" si="3">ABS((C36-D36)/$H$34)</f>
        <v>8.6956521739130502E-2</v>
      </c>
    </row>
    <row r="37" spans="1:8" x14ac:dyDescent="0.25">
      <c r="A37" s="2">
        <v>59</v>
      </c>
      <c r="B37" s="2" t="s">
        <v>6</v>
      </c>
      <c r="C37" s="71">
        <v>3.57</v>
      </c>
      <c r="D37" s="70">
        <v>3.53</v>
      </c>
      <c r="E37" s="42">
        <f t="shared" ref="E37:E40" si="4">(C37/D37)*100</f>
        <v>101.13314447592067</v>
      </c>
      <c r="F37" s="39">
        <f t="shared" ref="F37:F40" si="5">ABS(D37-C37)</f>
        <v>4.0000000000000036E-2</v>
      </c>
      <c r="G37" s="2" t="s">
        <v>5</v>
      </c>
      <c r="H37" s="8">
        <f t="shared" si="3"/>
        <v>0.173913043478261</v>
      </c>
    </row>
    <row r="38" spans="1:8" x14ac:dyDescent="0.25">
      <c r="A38" s="2">
        <v>198</v>
      </c>
      <c r="B38" s="2" t="s">
        <v>8</v>
      </c>
      <c r="C38" s="68">
        <v>3.5219999999999998</v>
      </c>
      <c r="D38" s="70">
        <v>3.53</v>
      </c>
      <c r="E38" s="42">
        <f t="shared" si="4"/>
        <v>99.773371104815865</v>
      </c>
      <c r="F38" s="39">
        <f t="shared" si="5"/>
        <v>8.0000000000000071E-3</v>
      </c>
      <c r="G38" s="2" t="s">
        <v>5</v>
      </c>
      <c r="H38" s="8">
        <f t="shared" si="3"/>
        <v>3.4782608695652202E-2</v>
      </c>
    </row>
    <row r="39" spans="1:8" x14ac:dyDescent="0.25">
      <c r="A39" s="2">
        <v>297</v>
      </c>
      <c r="B39" s="2" t="s">
        <v>9</v>
      </c>
      <c r="C39" s="68">
        <v>3.3719999999999999</v>
      </c>
      <c r="D39" s="70">
        <v>3.53</v>
      </c>
      <c r="E39" s="42">
        <f t="shared" si="4"/>
        <v>95.524079320113316</v>
      </c>
      <c r="F39" s="39">
        <f t="shared" si="5"/>
        <v>0.15799999999999992</v>
      </c>
      <c r="G39" s="2" t="s">
        <v>5</v>
      </c>
      <c r="H39" s="8">
        <f t="shared" si="3"/>
        <v>0.68695652173913002</v>
      </c>
    </row>
    <row r="40" spans="1:8" x14ac:dyDescent="0.25">
      <c r="A40" s="2">
        <v>318</v>
      </c>
      <c r="B40" s="2" t="s">
        <v>11</v>
      </c>
      <c r="C40" s="68">
        <v>3.528</v>
      </c>
      <c r="D40" s="70">
        <v>3.53</v>
      </c>
      <c r="E40" s="42">
        <f t="shared" si="4"/>
        <v>99.943342776203963</v>
      </c>
      <c r="F40" s="39">
        <f t="shared" si="5"/>
        <v>1.9999999999997797E-3</v>
      </c>
      <c r="G40" s="2" t="s">
        <v>5</v>
      </c>
      <c r="H40" s="8">
        <f>ABS((C40-D40)/$H$34)</f>
        <v>8.695652173912086E-3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13 H36:H40">
    <cfRule type="cellIs" dxfId="23" priority="4" operator="greaterThan">
      <formula>2</formula>
    </cfRule>
    <cfRule type="cellIs" dxfId="22" priority="5" operator="between">
      <formula>1.01</formula>
      <formula>2</formula>
    </cfRule>
    <cfRule type="cellIs" dxfId="21" priority="6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1" zoomScale="110" zoomScaleNormal="110" workbookViewId="0">
      <selection activeCell="I56" sqref="I56"/>
    </sheetView>
  </sheetViews>
  <sheetFormatPr defaultRowHeight="15" x14ac:dyDescent="0.25"/>
  <cols>
    <col min="1" max="1" width="7.140625" customWidth="1"/>
    <col min="2" max="2" width="11.7109375" bestFit="1" customWidth="1"/>
    <col min="3" max="3" width="17.28515625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37.28515625" bestFit="1" customWidth="1"/>
  </cols>
  <sheetData>
    <row r="1" spans="1:8" s="30" customFormat="1" ht="18.75" x14ac:dyDescent="0.3">
      <c r="A1" s="86" t="s">
        <v>41</v>
      </c>
      <c r="B1" s="86"/>
      <c r="C1" s="86"/>
      <c r="D1" s="86"/>
      <c r="E1" s="86"/>
      <c r="F1" s="86"/>
      <c r="G1" s="27" t="s">
        <v>16</v>
      </c>
      <c r="H1" s="28">
        <v>7.0000000000000001E-3</v>
      </c>
    </row>
    <row r="2" spans="1:8" s="26" customFormat="1" ht="45" x14ac:dyDescent="0.25">
      <c r="A2" s="25" t="s">
        <v>0</v>
      </c>
      <c r="B2" s="25" t="s">
        <v>1</v>
      </c>
      <c r="C2" s="25" t="s">
        <v>52</v>
      </c>
      <c r="D2" s="16" t="s">
        <v>56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68">
        <v>0.14699999999999999</v>
      </c>
      <c r="D3" s="69">
        <v>0.14000000000000001</v>
      </c>
      <c r="E3" s="42">
        <f>(C3/D3)*100</f>
        <v>104.99999999999999</v>
      </c>
      <c r="F3" s="8">
        <f>ABS(D3-C3)</f>
        <v>6.9999999999999785E-3</v>
      </c>
      <c r="G3" s="8" t="s">
        <v>5</v>
      </c>
      <c r="H3" s="8">
        <f t="shared" ref="H3:H12" si="0">ABS((C3-D3)/$H$1)</f>
        <v>0.99999999999999689</v>
      </c>
    </row>
    <row r="4" spans="1:8" x14ac:dyDescent="0.25">
      <c r="A4" s="7">
        <v>59</v>
      </c>
      <c r="B4" s="7" t="s">
        <v>6</v>
      </c>
      <c r="C4" s="69">
        <v>0.13600000000000001</v>
      </c>
      <c r="D4" s="69">
        <v>0.14000000000000001</v>
      </c>
      <c r="E4" s="42">
        <f t="shared" ref="E4:E12" si="1">(C4/D4)*100</f>
        <v>97.142857142857139</v>
      </c>
      <c r="F4" s="7">
        <f t="shared" ref="F4:F12" si="2">ABS(D4-C4)</f>
        <v>4.0000000000000036E-3</v>
      </c>
      <c r="G4" s="7" t="s">
        <v>5</v>
      </c>
      <c r="H4" s="8">
        <f t="shared" si="0"/>
        <v>0.57142857142857195</v>
      </c>
    </row>
    <row r="5" spans="1:8" x14ac:dyDescent="0.25">
      <c r="A5" s="7">
        <v>105</v>
      </c>
      <c r="B5" s="7" t="s">
        <v>7</v>
      </c>
      <c r="C5" s="69">
        <v>0.13700000000000001</v>
      </c>
      <c r="D5" s="69">
        <v>0.14000000000000001</v>
      </c>
      <c r="E5" s="42">
        <f t="shared" si="1"/>
        <v>97.857142857142847</v>
      </c>
      <c r="F5" s="7">
        <f t="shared" si="2"/>
        <v>3.0000000000000027E-3</v>
      </c>
      <c r="G5" s="7" t="s">
        <v>5</v>
      </c>
      <c r="H5" s="8">
        <f t="shared" si="0"/>
        <v>0.42857142857142894</v>
      </c>
    </row>
    <row r="6" spans="1:8" x14ac:dyDescent="0.25">
      <c r="A6" s="7">
        <v>118</v>
      </c>
      <c r="B6" s="7" t="s">
        <v>34</v>
      </c>
      <c r="C6" s="69" t="s">
        <v>39</v>
      </c>
      <c r="D6" s="69"/>
      <c r="E6" s="42"/>
      <c r="F6" s="7"/>
      <c r="G6" s="7" t="s">
        <v>5</v>
      </c>
      <c r="H6" s="8"/>
    </row>
    <row r="7" spans="1:8" x14ac:dyDescent="0.25">
      <c r="A7" s="7">
        <v>198</v>
      </c>
      <c r="B7" s="7" t="s">
        <v>8</v>
      </c>
      <c r="C7" s="69">
        <v>0.13600000000000001</v>
      </c>
      <c r="D7" s="69">
        <v>0.14000000000000001</v>
      </c>
      <c r="E7" s="42">
        <f t="shared" si="1"/>
        <v>97.142857142857139</v>
      </c>
      <c r="F7" s="39">
        <f t="shared" si="2"/>
        <v>4.0000000000000036E-3</v>
      </c>
      <c r="G7" s="7" t="s">
        <v>5</v>
      </c>
      <c r="H7" s="8">
        <f t="shared" si="0"/>
        <v>0.57142857142857195</v>
      </c>
    </row>
    <row r="8" spans="1:8" x14ac:dyDescent="0.25">
      <c r="A8" s="7">
        <v>297</v>
      </c>
      <c r="B8" s="7" t="s">
        <v>9</v>
      </c>
      <c r="C8" s="69">
        <v>0.14599999999999999</v>
      </c>
      <c r="D8" s="69">
        <v>0.14000000000000001</v>
      </c>
      <c r="E8" s="42">
        <f t="shared" si="1"/>
        <v>104.28571428571428</v>
      </c>
      <c r="F8" s="7">
        <f t="shared" si="2"/>
        <v>5.9999999999999776E-3</v>
      </c>
      <c r="G8" s="7" t="s">
        <v>5</v>
      </c>
      <c r="H8" s="8">
        <f t="shared" si="0"/>
        <v>0.85714285714285388</v>
      </c>
    </row>
    <row r="9" spans="1:8" x14ac:dyDescent="0.25">
      <c r="A9" s="7">
        <v>316</v>
      </c>
      <c r="B9" s="7" t="s">
        <v>10</v>
      </c>
      <c r="C9" s="69">
        <v>0.14580000000000001</v>
      </c>
      <c r="D9" s="69">
        <v>0.14000000000000001</v>
      </c>
      <c r="E9" s="42">
        <f t="shared" si="1"/>
        <v>104.14285714285714</v>
      </c>
      <c r="F9" s="7">
        <f t="shared" si="2"/>
        <v>5.7999999999999996E-3</v>
      </c>
      <c r="G9" s="7" t="s">
        <v>5</v>
      </c>
      <c r="H9" s="8">
        <f t="shared" si="0"/>
        <v>0.82857142857142851</v>
      </c>
    </row>
    <row r="10" spans="1:8" x14ac:dyDescent="0.25">
      <c r="A10" s="7">
        <v>318</v>
      </c>
      <c r="B10" s="7" t="s">
        <v>11</v>
      </c>
      <c r="C10" s="69">
        <v>0.1404</v>
      </c>
      <c r="D10" s="69">
        <v>0.14000000000000001</v>
      </c>
      <c r="E10" s="42">
        <f t="shared" si="1"/>
        <v>100.28571428571426</v>
      </c>
      <c r="F10" s="7">
        <f t="shared" si="2"/>
        <v>3.999999999999837E-4</v>
      </c>
      <c r="G10" s="7" t="s">
        <v>5</v>
      </c>
      <c r="H10" s="8">
        <f t="shared" si="0"/>
        <v>5.7142857142854817E-2</v>
      </c>
    </row>
    <row r="11" spans="1:8" x14ac:dyDescent="0.25">
      <c r="A11" s="7">
        <v>319</v>
      </c>
      <c r="B11" s="7" t="s">
        <v>12</v>
      </c>
      <c r="C11" s="69">
        <v>0.14000000000000001</v>
      </c>
      <c r="D11" s="69">
        <v>0.14000000000000001</v>
      </c>
      <c r="E11" s="42">
        <f t="shared" si="1"/>
        <v>100</v>
      </c>
      <c r="F11" s="7">
        <f t="shared" si="2"/>
        <v>0</v>
      </c>
      <c r="G11" s="7" t="s">
        <v>5</v>
      </c>
      <c r="H11" s="8">
        <f t="shared" si="0"/>
        <v>0</v>
      </c>
    </row>
    <row r="12" spans="1:8" x14ac:dyDescent="0.25">
      <c r="A12" s="7">
        <v>320</v>
      </c>
      <c r="B12" s="7" t="s">
        <v>13</v>
      </c>
      <c r="C12" s="24">
        <v>0.14799999999999999</v>
      </c>
      <c r="D12" s="24">
        <v>0.14000000000000001</v>
      </c>
      <c r="E12" s="42">
        <f t="shared" si="1"/>
        <v>105.71428571428569</v>
      </c>
      <c r="F12" s="7">
        <f t="shared" si="2"/>
        <v>7.9999999999999793E-3</v>
      </c>
      <c r="G12" s="7" t="s">
        <v>5</v>
      </c>
      <c r="H12" s="8">
        <f t="shared" si="0"/>
        <v>1.1428571428571399</v>
      </c>
    </row>
    <row r="13" spans="1:8" x14ac:dyDescent="0.25">
      <c r="A13" s="58"/>
      <c r="B13" s="58"/>
      <c r="C13" s="58"/>
      <c r="D13" s="58"/>
      <c r="E13" s="58"/>
      <c r="F13" s="49"/>
      <c r="G13" s="49"/>
      <c r="H13" s="47"/>
    </row>
    <row r="14" spans="1:8" x14ac:dyDescent="0.25">
      <c r="A14" s="4"/>
      <c r="B14" s="5"/>
      <c r="C14" s="6"/>
      <c r="D14" s="4"/>
      <c r="E14" s="4"/>
      <c r="F14" s="4"/>
      <c r="G14" s="4"/>
      <c r="H14" s="4"/>
    </row>
    <row r="35" spans="1:8" s="30" customFormat="1" ht="18.75" x14ac:dyDescent="0.3">
      <c r="A35" s="86" t="s">
        <v>40</v>
      </c>
      <c r="B35" s="86"/>
      <c r="C35" s="86"/>
      <c r="D35" s="86"/>
      <c r="E35" s="86"/>
      <c r="F35" s="86"/>
      <c r="G35" s="27" t="s">
        <v>16</v>
      </c>
      <c r="H35" s="28">
        <v>1.7999999999999999E-2</v>
      </c>
    </row>
    <row r="36" spans="1:8" s="26" customFormat="1" ht="45" x14ac:dyDescent="0.25">
      <c r="A36" s="25" t="s">
        <v>0</v>
      </c>
      <c r="B36" s="25" t="s">
        <v>1</v>
      </c>
      <c r="C36" s="83" t="s">
        <v>52</v>
      </c>
      <c r="D36" s="16" t="s">
        <v>57</v>
      </c>
      <c r="E36" s="17" t="s">
        <v>2</v>
      </c>
      <c r="F36" s="18" t="s">
        <v>53</v>
      </c>
      <c r="G36" s="18" t="s">
        <v>3</v>
      </c>
      <c r="H36" s="18" t="s">
        <v>14</v>
      </c>
    </row>
    <row r="37" spans="1:8" x14ac:dyDescent="0.25">
      <c r="A37" s="2">
        <v>1</v>
      </c>
      <c r="B37" s="2" t="s">
        <v>4</v>
      </c>
      <c r="C37" s="68">
        <v>0.81599999999999995</v>
      </c>
      <c r="D37" s="69">
        <v>0.42299999999999999</v>
      </c>
      <c r="E37" s="42">
        <f>(C37/D37)*100</f>
        <v>192.9078014184397</v>
      </c>
      <c r="F37" s="39">
        <f>ABS(D37-C37)</f>
        <v>0.39299999999999996</v>
      </c>
      <c r="G37" s="8" t="s">
        <v>5</v>
      </c>
      <c r="H37" s="8">
        <f>ABS((C37-D37)/$H$35)</f>
        <v>21.833333333333332</v>
      </c>
    </row>
    <row r="38" spans="1:8" x14ac:dyDescent="0.25">
      <c r="A38" s="7">
        <v>59</v>
      </c>
      <c r="B38" s="7" t="s">
        <v>6</v>
      </c>
      <c r="C38" s="69">
        <v>0.43</v>
      </c>
      <c r="D38" s="69">
        <v>0.42299999999999999</v>
      </c>
      <c r="E38" s="42">
        <f t="shared" ref="E38:E42" si="3">(C38/D38)*100</f>
        <v>101.65484633569739</v>
      </c>
      <c r="F38" s="39">
        <f t="shared" ref="F38:F42" si="4">ABS(D38-C38)</f>
        <v>7.0000000000000062E-3</v>
      </c>
      <c r="G38" s="7" t="s">
        <v>5</v>
      </c>
      <c r="H38" s="8">
        <f t="shared" ref="H38:H42" si="5">ABS((C38-D38)/$H$35)</f>
        <v>0.38888888888888928</v>
      </c>
    </row>
    <row r="39" spans="1:8" x14ac:dyDescent="0.25">
      <c r="A39" s="7">
        <v>198</v>
      </c>
      <c r="B39" s="7" t="s">
        <v>8</v>
      </c>
      <c r="C39" s="69">
        <v>0.45</v>
      </c>
      <c r="D39" s="69">
        <v>0.42299999999999999</v>
      </c>
      <c r="E39" s="42">
        <f t="shared" si="3"/>
        <v>106.38297872340425</v>
      </c>
      <c r="F39" s="77">
        <f t="shared" si="4"/>
        <v>2.7000000000000024E-2</v>
      </c>
      <c r="G39" s="7" t="s">
        <v>5</v>
      </c>
      <c r="H39" s="8">
        <f t="shared" si="5"/>
        <v>1.5000000000000016</v>
      </c>
    </row>
    <row r="40" spans="1:8" x14ac:dyDescent="0.25">
      <c r="A40" s="7">
        <v>297</v>
      </c>
      <c r="B40" s="7" t="s">
        <v>9</v>
      </c>
      <c r="C40" s="69">
        <v>0.42199999999999999</v>
      </c>
      <c r="D40" s="69">
        <v>0.42299999999999999</v>
      </c>
      <c r="E40" s="42">
        <f t="shared" si="3"/>
        <v>99.763593380614651</v>
      </c>
      <c r="F40" s="39">
        <f t="shared" si="4"/>
        <v>1.0000000000000009E-3</v>
      </c>
      <c r="G40" s="7" t="s">
        <v>5</v>
      </c>
      <c r="H40" s="8">
        <f t="shared" si="5"/>
        <v>5.5555555555555608E-2</v>
      </c>
    </row>
    <row r="41" spans="1:8" x14ac:dyDescent="0.25">
      <c r="A41" s="7">
        <v>318</v>
      </c>
      <c r="B41" s="7" t="s">
        <v>11</v>
      </c>
      <c r="C41" s="69">
        <v>0.42230000000000001</v>
      </c>
      <c r="D41" s="69">
        <v>0.42299999999999999</v>
      </c>
      <c r="E41" s="42">
        <f t="shared" si="3"/>
        <v>99.834515366430267</v>
      </c>
      <c r="F41" s="39">
        <f t="shared" si="4"/>
        <v>6.9999999999997842E-4</v>
      </c>
      <c r="G41" s="7" t="s">
        <v>5</v>
      </c>
      <c r="H41" s="8">
        <f t="shared" si="5"/>
        <v>3.8888888888887696E-2</v>
      </c>
    </row>
    <row r="42" spans="1:8" x14ac:dyDescent="0.25">
      <c r="A42" s="7">
        <v>319</v>
      </c>
      <c r="B42" s="7" t="s">
        <v>12</v>
      </c>
      <c r="C42" s="69">
        <v>0.4</v>
      </c>
      <c r="D42" s="69">
        <v>0.42299999999999999</v>
      </c>
      <c r="E42" s="42">
        <f t="shared" si="3"/>
        <v>94.562647754137117</v>
      </c>
      <c r="F42" s="39">
        <f t="shared" si="4"/>
        <v>2.2999999999999965E-2</v>
      </c>
      <c r="G42" s="7" t="s">
        <v>5</v>
      </c>
      <c r="H42" s="8">
        <f t="shared" si="5"/>
        <v>1.2777777777777759</v>
      </c>
    </row>
    <row r="44" spans="1:8" x14ac:dyDescent="0.25">
      <c r="C44" s="3"/>
    </row>
    <row r="58" spans="9:9" x14ac:dyDescent="0.25">
      <c r="I58" s="26"/>
    </row>
  </sheetData>
  <mergeCells count="2">
    <mergeCell ref="A1:F1"/>
    <mergeCell ref="A35:F35"/>
  </mergeCells>
  <conditionalFormatting sqref="H3:H13 H37:H42">
    <cfRule type="cellIs" dxfId="20" priority="10" operator="greaterThan">
      <formula>2</formula>
    </cfRule>
    <cfRule type="cellIs" dxfId="19" priority="11" operator="between">
      <formula>1.01</formula>
      <formula>2</formula>
    </cfRule>
    <cfRule type="cellIs" dxfId="18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31" zoomScale="110" zoomScaleNormal="110" workbookViewId="0">
      <selection activeCell="G17" sqref="G17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91" t="s">
        <v>42</v>
      </c>
      <c r="B1" s="91"/>
      <c r="C1" s="91"/>
      <c r="D1" s="91"/>
      <c r="E1" s="91"/>
      <c r="F1" s="91"/>
      <c r="G1" s="32" t="s">
        <v>16</v>
      </c>
      <c r="H1" s="31">
        <v>3.3000000000000002E-2</v>
      </c>
    </row>
    <row r="2" spans="1:12" ht="45" x14ac:dyDescent="0.25">
      <c r="A2" s="25" t="s">
        <v>0</v>
      </c>
      <c r="B2" s="25" t="s">
        <v>1</v>
      </c>
      <c r="C2" s="25" t="s">
        <v>52</v>
      </c>
      <c r="D2" s="16" t="s">
        <v>58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68">
        <v>0.26800000000000002</v>
      </c>
      <c r="D3" s="69">
        <v>0.13900000000000001</v>
      </c>
      <c r="E3" s="42">
        <f>(C3/D3)*100</f>
        <v>192.80575539568346</v>
      </c>
      <c r="F3" s="8">
        <f>ABS(D3-C3)</f>
        <v>0.129</v>
      </c>
      <c r="G3" s="8" t="s">
        <v>5</v>
      </c>
      <c r="H3" s="8">
        <f>ABS((C3-D3)/$H$1)</f>
        <v>3.9090909090909092</v>
      </c>
    </row>
    <row r="4" spans="1:12" x14ac:dyDescent="0.25">
      <c r="A4" s="7">
        <v>59</v>
      </c>
      <c r="B4" s="7" t="s">
        <v>6</v>
      </c>
      <c r="C4" s="69">
        <v>0.13</v>
      </c>
      <c r="D4" s="69">
        <v>0.13900000000000001</v>
      </c>
      <c r="E4" s="42">
        <f>(C4/D4)*100</f>
        <v>93.525179856115102</v>
      </c>
      <c r="F4" s="8">
        <f>ABS(D4-C4)</f>
        <v>9.000000000000008E-3</v>
      </c>
      <c r="G4" s="7" t="s">
        <v>5</v>
      </c>
      <c r="H4" s="8">
        <f>ABS((C4-D4)/$H$1)</f>
        <v>0.27272727272727293</v>
      </c>
    </row>
    <row r="5" spans="1:12" x14ac:dyDescent="0.25">
      <c r="A5" s="7">
        <v>319</v>
      </c>
      <c r="B5" s="9" t="s">
        <v>12</v>
      </c>
      <c r="C5" s="80">
        <v>0.12</v>
      </c>
      <c r="D5" s="69">
        <v>0.13900000000000001</v>
      </c>
      <c r="E5" s="42">
        <f>(C5/D5)*100</f>
        <v>86.33093525179855</v>
      </c>
      <c r="F5" s="8">
        <f>ABS(D5-C5)</f>
        <v>1.9000000000000017E-2</v>
      </c>
      <c r="G5" s="7" t="s">
        <v>5</v>
      </c>
      <c r="H5" s="8">
        <f>ABS((C5-D5)/$H$1)</f>
        <v>0.57575757575757625</v>
      </c>
    </row>
    <row r="6" spans="1:12" x14ac:dyDescent="0.25">
      <c r="A6" s="60">
        <v>105</v>
      </c>
      <c r="B6" s="60" t="s">
        <v>7</v>
      </c>
      <c r="C6" s="78" t="s">
        <v>35</v>
      </c>
      <c r="D6" s="79">
        <v>0.13900000000000001</v>
      </c>
      <c r="E6" s="84" t="s">
        <v>36</v>
      </c>
      <c r="F6" s="2" t="s">
        <v>36</v>
      </c>
      <c r="G6" s="7" t="s">
        <v>5</v>
      </c>
      <c r="H6" s="2" t="s">
        <v>36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91" t="s">
        <v>43</v>
      </c>
      <c r="B26" s="91"/>
      <c r="C26" s="91"/>
      <c r="D26" s="91"/>
      <c r="E26" s="91"/>
      <c r="F26" s="91"/>
      <c r="G26" s="32" t="s">
        <v>16</v>
      </c>
      <c r="H26" s="31">
        <v>0.17199999999999999</v>
      </c>
    </row>
    <row r="27" spans="1:8" ht="45" customHeight="1" x14ac:dyDescent="0.25">
      <c r="A27" s="25" t="s">
        <v>0</v>
      </c>
      <c r="B27" s="25" t="s">
        <v>1</v>
      </c>
      <c r="C27" s="25" t="s">
        <v>52</v>
      </c>
      <c r="D27" s="16" t="s">
        <v>59</v>
      </c>
      <c r="E27" s="17" t="s">
        <v>2</v>
      </c>
      <c r="F27" s="18" t="s">
        <v>53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68">
        <v>0.60399999999999998</v>
      </c>
      <c r="D28" s="69">
        <v>0.51800000000000002</v>
      </c>
      <c r="E28" s="42">
        <f>(C28/D28)*100</f>
        <v>116.60231660231659</v>
      </c>
      <c r="F28" s="8">
        <f>ABS(D28-C28)</f>
        <v>8.5999999999999965E-2</v>
      </c>
      <c r="G28" s="8" t="s">
        <v>5</v>
      </c>
      <c r="H28" s="8">
        <f>ABS((C28-D28)/$H$26)</f>
        <v>0.49999999999999983</v>
      </c>
    </row>
    <row r="29" spans="1:8" x14ac:dyDescent="0.25">
      <c r="A29" s="7">
        <v>59</v>
      </c>
      <c r="B29" s="7" t="s">
        <v>6</v>
      </c>
      <c r="C29" s="69">
        <v>0.51</v>
      </c>
      <c r="D29" s="69">
        <v>0.51800000000000002</v>
      </c>
      <c r="E29" s="42">
        <f>(C29/D29)*100</f>
        <v>98.455598455598462</v>
      </c>
      <c r="F29" s="8">
        <f>ABS(D29-C29)</f>
        <v>8.0000000000000071E-3</v>
      </c>
      <c r="G29" s="7" t="s">
        <v>5</v>
      </c>
      <c r="H29" s="8">
        <f>ABS((C29-D29)/$H$26)</f>
        <v>4.6511627906976792E-2</v>
      </c>
    </row>
    <row r="30" spans="1:8" x14ac:dyDescent="0.25">
      <c r="B30" s="10"/>
      <c r="C30" s="11"/>
    </row>
  </sheetData>
  <mergeCells count="2">
    <mergeCell ref="A1:F1"/>
    <mergeCell ref="A26:F26"/>
  </mergeCells>
  <conditionalFormatting sqref="H28:H29 H3:H5">
    <cfRule type="cellIs" dxfId="17" priority="4" operator="greaterThan">
      <formula>2</formula>
    </cfRule>
    <cfRule type="cellIs" dxfId="16" priority="5" operator="between">
      <formula>1.01</formula>
      <formula>2</formula>
    </cfRule>
    <cfRule type="cellIs" dxfId="15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zoomScale="110" zoomScaleNormal="110" workbookViewId="0">
      <selection activeCell="J29" sqref="J29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86" t="s">
        <v>44</v>
      </c>
      <c r="B1" s="86"/>
      <c r="C1" s="86"/>
      <c r="D1" s="86"/>
      <c r="E1" s="86"/>
      <c r="F1" s="86"/>
      <c r="G1" s="27" t="s">
        <v>16</v>
      </c>
      <c r="H1" s="41">
        <v>8.0000000000000002E-3</v>
      </c>
    </row>
    <row r="2" spans="1:8" s="26" customFormat="1" ht="60" x14ac:dyDescent="0.25">
      <c r="A2" s="25" t="s">
        <v>0</v>
      </c>
      <c r="B2" s="25" t="s">
        <v>1</v>
      </c>
      <c r="C2" s="25" t="s">
        <v>52</v>
      </c>
      <c r="D2" s="16" t="s">
        <v>60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68">
        <v>0.13200000000000001</v>
      </c>
      <c r="D3" s="24">
        <v>0.111</v>
      </c>
      <c r="E3" s="42">
        <f>(C3/D3)*100</f>
        <v>118.91891891891892</v>
      </c>
      <c r="F3" s="8">
        <f>ABS(D3-C3)</f>
        <v>2.1000000000000005E-2</v>
      </c>
      <c r="G3" s="8" t="s">
        <v>5</v>
      </c>
      <c r="H3" s="8">
        <f>ABS((C3-D3)/$H$1)</f>
        <v>2.6250000000000004</v>
      </c>
    </row>
    <row r="4" spans="1:8" x14ac:dyDescent="0.25">
      <c r="A4" s="7">
        <v>59</v>
      </c>
      <c r="B4" s="7" t="s">
        <v>6</v>
      </c>
      <c r="C4" s="69">
        <v>0.11</v>
      </c>
      <c r="D4" s="24">
        <v>0.111</v>
      </c>
      <c r="E4" s="42">
        <f t="shared" ref="E4:E9" si="0">(C4/D4)*100</f>
        <v>99.099099099099092</v>
      </c>
      <c r="F4" s="7">
        <f t="shared" ref="F4:F10" si="1">ABS(D4-C4)</f>
        <v>1.0000000000000009E-3</v>
      </c>
      <c r="G4" s="7" t="s">
        <v>5</v>
      </c>
      <c r="H4" s="8">
        <f t="shared" ref="H4:H12" si="2">ABS((C4-D4)/$H$1)</f>
        <v>0.12500000000000011</v>
      </c>
    </row>
    <row r="5" spans="1:8" x14ac:dyDescent="0.25">
      <c r="A5" s="7">
        <v>105</v>
      </c>
      <c r="B5" s="7" t="s">
        <v>7</v>
      </c>
      <c r="C5" s="69">
        <v>0.11</v>
      </c>
      <c r="D5" s="24">
        <v>0.111</v>
      </c>
      <c r="E5" s="42">
        <f t="shared" si="0"/>
        <v>99.099099099099092</v>
      </c>
      <c r="F5" s="7">
        <f t="shared" si="1"/>
        <v>1.0000000000000009E-3</v>
      </c>
      <c r="G5" s="7" t="s">
        <v>5</v>
      </c>
      <c r="H5" s="8">
        <f>ABS((C5-D5)/$H$1)</f>
        <v>0.12500000000000011</v>
      </c>
    </row>
    <row r="6" spans="1:8" x14ac:dyDescent="0.25">
      <c r="A6" s="7">
        <v>118</v>
      </c>
      <c r="B6" s="7" t="s">
        <v>34</v>
      </c>
      <c r="C6" s="69">
        <v>1.2E-2</v>
      </c>
      <c r="D6" s="24">
        <v>0.111</v>
      </c>
      <c r="E6" s="42">
        <f>(C6/D6)*100</f>
        <v>10.810810810810811</v>
      </c>
      <c r="F6" s="7">
        <f>ABS(D6-C6)</f>
        <v>9.9000000000000005E-2</v>
      </c>
      <c r="G6" s="7" t="s">
        <v>5</v>
      </c>
      <c r="H6" s="8">
        <f>ABS((C6-D6)/$H$1)</f>
        <v>12.375</v>
      </c>
    </row>
    <row r="7" spans="1:8" x14ac:dyDescent="0.25">
      <c r="A7" s="7">
        <v>198</v>
      </c>
      <c r="B7" s="7" t="s">
        <v>8</v>
      </c>
      <c r="C7" s="69">
        <v>0.113</v>
      </c>
      <c r="D7" s="24">
        <v>0.111</v>
      </c>
      <c r="E7" s="42">
        <f t="shared" si="0"/>
        <v>101.8018018018018</v>
      </c>
      <c r="F7" s="7">
        <f t="shared" si="1"/>
        <v>2.0000000000000018E-3</v>
      </c>
      <c r="G7" s="7" t="s">
        <v>5</v>
      </c>
      <c r="H7" s="8">
        <f t="shared" si="2"/>
        <v>0.25000000000000022</v>
      </c>
    </row>
    <row r="8" spans="1:8" x14ac:dyDescent="0.25">
      <c r="A8" s="7">
        <v>297</v>
      </c>
      <c r="B8" s="7" t="s">
        <v>9</v>
      </c>
      <c r="C8" s="69">
        <v>0.1113</v>
      </c>
      <c r="D8" s="24">
        <v>0.111</v>
      </c>
      <c r="E8" s="42">
        <f t="shared" si="0"/>
        <v>100.27027027027027</v>
      </c>
      <c r="F8" s="7">
        <f t="shared" si="1"/>
        <v>2.9999999999999472E-4</v>
      </c>
      <c r="G8" s="7" t="s">
        <v>5</v>
      </c>
      <c r="H8" s="8">
        <f t="shared" si="2"/>
        <v>3.7499999999999339E-2</v>
      </c>
    </row>
    <row r="9" spans="1:8" x14ac:dyDescent="0.25">
      <c r="A9" s="7">
        <v>316</v>
      </c>
      <c r="B9" s="7" t="s">
        <v>10</v>
      </c>
      <c r="C9" s="69">
        <v>0.1163</v>
      </c>
      <c r="D9" s="24">
        <v>0.111</v>
      </c>
      <c r="E9" s="42">
        <f t="shared" si="0"/>
        <v>104.77477477477477</v>
      </c>
      <c r="F9" s="7">
        <f t="shared" si="1"/>
        <v>5.2999999999999992E-3</v>
      </c>
      <c r="G9" s="7" t="s">
        <v>5</v>
      </c>
      <c r="H9" s="8">
        <f>ABS((C9-D9)/$H$1)</f>
        <v>0.66249999999999987</v>
      </c>
    </row>
    <row r="10" spans="1:8" x14ac:dyDescent="0.25">
      <c r="A10" s="7">
        <v>318</v>
      </c>
      <c r="B10" s="7" t="s">
        <v>11</v>
      </c>
      <c r="C10" s="69">
        <v>0.111</v>
      </c>
      <c r="D10" s="24">
        <v>0.111</v>
      </c>
      <c r="E10" s="42">
        <f>(C10/D10)*100</f>
        <v>100</v>
      </c>
      <c r="F10" s="7">
        <f t="shared" si="1"/>
        <v>0</v>
      </c>
      <c r="G10" s="7" t="s">
        <v>5</v>
      </c>
      <c r="H10" s="8">
        <f t="shared" si="2"/>
        <v>0</v>
      </c>
    </row>
    <row r="11" spans="1:8" x14ac:dyDescent="0.25">
      <c r="A11" s="7">
        <v>319</v>
      </c>
      <c r="B11" s="7" t="s">
        <v>12</v>
      </c>
      <c r="C11" s="69">
        <v>0.12</v>
      </c>
      <c r="D11" s="24">
        <v>0.111</v>
      </c>
      <c r="E11" s="42">
        <f>(C11/D11)*100</f>
        <v>108.1081081081081</v>
      </c>
      <c r="F11" s="7">
        <f>ABS(D11-C11)</f>
        <v>8.9999999999999941E-3</v>
      </c>
      <c r="G11" s="7" t="s">
        <v>5</v>
      </c>
      <c r="H11" s="8">
        <f t="shared" si="2"/>
        <v>1.1249999999999993</v>
      </c>
    </row>
    <row r="12" spans="1:8" x14ac:dyDescent="0.25">
      <c r="A12" s="7">
        <v>320</v>
      </c>
      <c r="B12" s="9" t="s">
        <v>15</v>
      </c>
      <c r="C12" s="80">
        <v>0.113</v>
      </c>
      <c r="D12" s="24">
        <v>0.111</v>
      </c>
      <c r="E12" s="42">
        <f>(C12/D12)*100</f>
        <v>101.8018018018018</v>
      </c>
      <c r="F12" s="7">
        <f>ABS(D12-C12)</f>
        <v>2.0000000000000018E-3</v>
      </c>
      <c r="G12" s="7" t="s">
        <v>5</v>
      </c>
      <c r="H12" s="8">
        <f t="shared" si="2"/>
        <v>0.25000000000000022</v>
      </c>
    </row>
    <row r="13" spans="1:8" x14ac:dyDescent="0.25">
      <c r="B13" s="10"/>
      <c r="C13" s="13"/>
    </row>
    <row r="36" spans="1:8" s="30" customFormat="1" ht="18.75" x14ac:dyDescent="0.3">
      <c r="A36" s="86" t="s">
        <v>45</v>
      </c>
      <c r="B36" s="86"/>
      <c r="C36" s="86"/>
      <c r="D36" s="86"/>
      <c r="E36" s="86"/>
      <c r="F36" s="86"/>
      <c r="G36" s="27" t="s">
        <v>16</v>
      </c>
      <c r="H36" s="28">
        <v>3.3000000000000002E-2</v>
      </c>
    </row>
    <row r="37" spans="1:8" s="26" customFormat="1" ht="60" x14ac:dyDescent="0.25">
      <c r="A37" s="25" t="s">
        <v>0</v>
      </c>
      <c r="B37" s="25" t="s">
        <v>1</v>
      </c>
      <c r="C37" s="25" t="s">
        <v>52</v>
      </c>
      <c r="D37" s="16" t="s">
        <v>61</v>
      </c>
      <c r="E37" s="17" t="s">
        <v>2</v>
      </c>
      <c r="F37" s="18" t="s">
        <v>53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68">
        <v>0.438</v>
      </c>
      <c r="D38" s="24">
        <v>0.437</v>
      </c>
      <c r="E38" s="42">
        <f>(C38/D38)*100</f>
        <v>100.22883295194509</v>
      </c>
      <c r="F38" s="8">
        <f>ABS(D38-C38)</f>
        <v>1.0000000000000009E-3</v>
      </c>
      <c r="G38" s="8" t="s">
        <v>5</v>
      </c>
      <c r="H38" s="8">
        <f>ABS((C38-D38)/$H$36)</f>
        <v>3.0303030303030328E-2</v>
      </c>
    </row>
    <row r="39" spans="1:8" x14ac:dyDescent="0.25">
      <c r="A39" s="7">
        <v>59</v>
      </c>
      <c r="B39" s="7" t="s">
        <v>6</v>
      </c>
      <c r="C39" s="69">
        <v>0.44</v>
      </c>
      <c r="D39" s="24">
        <v>0.437</v>
      </c>
      <c r="E39" s="42">
        <f t="shared" ref="E39:E43" si="3">(C39/D39)*100</f>
        <v>100.68649885583525</v>
      </c>
      <c r="F39" s="7">
        <f t="shared" ref="F39:F43" si="4">ABS(D39-C39)</f>
        <v>3.0000000000000027E-3</v>
      </c>
      <c r="G39" s="7" t="s">
        <v>5</v>
      </c>
      <c r="H39" s="8">
        <f t="shared" ref="H39:H43" si="5">ABS((C39-D39)/$H$36)</f>
        <v>9.0909090909090981E-2</v>
      </c>
    </row>
    <row r="40" spans="1:8" x14ac:dyDescent="0.25">
      <c r="A40" s="7">
        <v>198</v>
      </c>
      <c r="B40" s="7" t="s">
        <v>8</v>
      </c>
      <c r="C40" s="69">
        <v>0.45600000000000002</v>
      </c>
      <c r="D40" s="24">
        <v>0.437</v>
      </c>
      <c r="E40" s="42">
        <f t="shared" si="3"/>
        <v>104.34782608695652</v>
      </c>
      <c r="F40" s="7">
        <f t="shared" si="4"/>
        <v>1.9000000000000017E-2</v>
      </c>
      <c r="G40" s="7" t="s">
        <v>5</v>
      </c>
      <c r="H40" s="8">
        <f t="shared" si="5"/>
        <v>0.57575757575757625</v>
      </c>
    </row>
    <row r="41" spans="1:8" x14ac:dyDescent="0.25">
      <c r="A41" s="7">
        <v>297</v>
      </c>
      <c r="B41" s="7" t="s">
        <v>9</v>
      </c>
      <c r="C41" s="69">
        <v>0.4556</v>
      </c>
      <c r="D41" s="24">
        <v>0.437</v>
      </c>
      <c r="E41" s="42">
        <f t="shared" si="3"/>
        <v>104.25629290617849</v>
      </c>
      <c r="F41" s="7">
        <f t="shared" si="4"/>
        <v>1.8600000000000005E-2</v>
      </c>
      <c r="G41" s="7" t="s">
        <v>5</v>
      </c>
      <c r="H41" s="8">
        <f t="shared" si="5"/>
        <v>0.56363636363636382</v>
      </c>
    </row>
    <row r="42" spans="1:8" x14ac:dyDescent="0.25">
      <c r="A42" s="7">
        <v>318</v>
      </c>
      <c r="B42" s="7" t="s">
        <v>11</v>
      </c>
      <c r="C42" s="69">
        <v>0.46100000000000002</v>
      </c>
      <c r="D42" s="24">
        <v>0.437</v>
      </c>
      <c r="E42" s="42">
        <f t="shared" si="3"/>
        <v>105.49199084668193</v>
      </c>
      <c r="F42" s="7">
        <f t="shared" si="4"/>
        <v>2.4000000000000021E-2</v>
      </c>
      <c r="G42" s="7" t="s">
        <v>5</v>
      </c>
      <c r="H42" s="8">
        <f t="shared" si="5"/>
        <v>0.72727272727272785</v>
      </c>
    </row>
    <row r="43" spans="1:8" x14ac:dyDescent="0.25">
      <c r="A43" s="7">
        <v>319</v>
      </c>
      <c r="B43" s="7" t="s">
        <v>12</v>
      </c>
      <c r="C43" s="69">
        <v>0.436</v>
      </c>
      <c r="D43" s="24">
        <v>0.437</v>
      </c>
      <c r="E43" s="42">
        <f t="shared" si="3"/>
        <v>99.77116704805492</v>
      </c>
      <c r="F43" s="7">
        <f t="shared" si="4"/>
        <v>1.0000000000000009E-3</v>
      </c>
      <c r="G43" s="7" t="s">
        <v>5</v>
      </c>
      <c r="H43" s="8">
        <f t="shared" si="5"/>
        <v>3.0303030303030328E-2</v>
      </c>
    </row>
  </sheetData>
  <mergeCells count="2">
    <mergeCell ref="A1:F1"/>
    <mergeCell ref="A36:F36"/>
  </mergeCells>
  <conditionalFormatting sqref="H3:H12 H38:H43">
    <cfRule type="cellIs" dxfId="14" priority="13" operator="greaterThan">
      <formula>2</formula>
    </cfRule>
    <cfRule type="cellIs" dxfId="13" priority="14" operator="between">
      <formula>1.01</formula>
      <formula>2</formula>
    </cfRule>
    <cfRule type="cellIs" dxfId="12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0" zoomScaleNormal="90" workbookViewId="0">
      <selection activeCell="O17" sqref="O17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86" t="s">
        <v>46</v>
      </c>
      <c r="B1" s="86"/>
      <c r="C1" s="86"/>
      <c r="D1" s="86"/>
      <c r="E1" s="86"/>
      <c r="F1" s="86"/>
      <c r="G1" s="27" t="s">
        <v>16</v>
      </c>
      <c r="H1" s="28">
        <v>1.4999999999999999E-2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52</v>
      </c>
      <c r="D2" s="16" t="s">
        <v>62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68">
        <v>0.311</v>
      </c>
      <c r="D3" s="24">
        <v>0.308</v>
      </c>
      <c r="E3" s="42">
        <f t="shared" ref="E3:E8" si="0">(C3/D3)*100</f>
        <v>100.97402597402598</v>
      </c>
      <c r="F3" s="8">
        <f t="shared" ref="F3:F8" si="1">ABS(D3-C3)</f>
        <v>3.0000000000000027E-3</v>
      </c>
      <c r="G3" s="8" t="s">
        <v>5</v>
      </c>
      <c r="H3" s="8">
        <f t="shared" ref="H3:H8" si="2">ABS((C3-D3)/$H$1)</f>
        <v>0.20000000000000018</v>
      </c>
    </row>
    <row r="4" spans="1:8" x14ac:dyDescent="0.25">
      <c r="A4" s="7">
        <v>59</v>
      </c>
      <c r="B4" s="7" t="s">
        <v>6</v>
      </c>
      <c r="C4" s="69">
        <v>0.31</v>
      </c>
      <c r="D4" s="24">
        <v>0.308</v>
      </c>
      <c r="E4" s="42">
        <f t="shared" si="0"/>
        <v>100.64935064935065</v>
      </c>
      <c r="F4" s="7">
        <f t="shared" si="1"/>
        <v>2.0000000000000018E-3</v>
      </c>
      <c r="G4" s="7" t="s">
        <v>5</v>
      </c>
      <c r="H4" s="8">
        <f t="shared" si="2"/>
        <v>0.13333333333333347</v>
      </c>
    </row>
    <row r="5" spans="1:8" x14ac:dyDescent="0.25">
      <c r="A5" s="7">
        <v>105</v>
      </c>
      <c r="B5" s="7" t="s">
        <v>7</v>
      </c>
      <c r="C5" s="69">
        <v>0.28999999999999998</v>
      </c>
      <c r="D5" s="24">
        <v>0.308</v>
      </c>
      <c r="E5" s="42">
        <f t="shared" si="0"/>
        <v>94.15584415584415</v>
      </c>
      <c r="F5" s="7">
        <f t="shared" si="1"/>
        <v>1.8000000000000016E-2</v>
      </c>
      <c r="G5" s="7" t="s">
        <v>5</v>
      </c>
      <c r="H5" s="8">
        <f t="shared" si="2"/>
        <v>1.2000000000000011</v>
      </c>
    </row>
    <row r="6" spans="1:8" x14ac:dyDescent="0.25">
      <c r="A6" s="7">
        <v>118</v>
      </c>
      <c r="B6" s="7" t="s">
        <v>34</v>
      </c>
      <c r="C6" s="69">
        <v>0.3</v>
      </c>
      <c r="D6" s="24">
        <v>0.308</v>
      </c>
      <c r="E6" s="42">
        <f t="shared" si="0"/>
        <v>97.402597402597408</v>
      </c>
      <c r="F6" s="7">
        <f t="shared" si="1"/>
        <v>8.0000000000000071E-3</v>
      </c>
      <c r="G6" s="7" t="s">
        <v>5</v>
      </c>
      <c r="H6" s="8">
        <f t="shared" si="2"/>
        <v>0.53333333333333388</v>
      </c>
    </row>
    <row r="7" spans="1:8" x14ac:dyDescent="0.25">
      <c r="A7" s="7">
        <v>297</v>
      </c>
      <c r="B7" s="7" t="s">
        <v>9</v>
      </c>
      <c r="C7" s="69">
        <v>0.28999999999999998</v>
      </c>
      <c r="D7" s="24">
        <v>0.308</v>
      </c>
      <c r="E7" s="42">
        <f t="shared" si="0"/>
        <v>94.15584415584415</v>
      </c>
      <c r="F7" s="7">
        <f t="shared" si="1"/>
        <v>1.8000000000000016E-2</v>
      </c>
      <c r="G7" s="7" t="s">
        <v>5</v>
      </c>
      <c r="H7" s="15">
        <f t="shared" si="2"/>
        <v>1.2000000000000011</v>
      </c>
    </row>
    <row r="8" spans="1:8" x14ac:dyDescent="0.25">
      <c r="A8" s="7">
        <v>316</v>
      </c>
      <c r="B8" s="7" t="s">
        <v>10</v>
      </c>
      <c r="C8" s="69">
        <v>0.32500000000000001</v>
      </c>
      <c r="D8" s="24">
        <v>0.308</v>
      </c>
      <c r="E8" s="42">
        <f t="shared" si="0"/>
        <v>105.51948051948052</v>
      </c>
      <c r="F8" s="7">
        <f t="shared" si="1"/>
        <v>1.7000000000000015E-2</v>
      </c>
      <c r="G8" s="7" t="s">
        <v>5</v>
      </c>
      <c r="H8" s="8">
        <f t="shared" si="2"/>
        <v>1.1333333333333344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86" t="s">
        <v>47</v>
      </c>
      <c r="B30" s="86"/>
      <c r="C30" s="86"/>
      <c r="D30" s="86"/>
      <c r="E30" s="86"/>
      <c r="F30" s="86"/>
      <c r="G30" s="27" t="s">
        <v>16</v>
      </c>
      <c r="H30" s="28">
        <v>0.152</v>
      </c>
    </row>
    <row r="31" spans="1:12" s="26" customFormat="1" ht="60" x14ac:dyDescent="0.25">
      <c r="A31" s="25" t="s">
        <v>0</v>
      </c>
      <c r="B31" s="25" t="s">
        <v>1</v>
      </c>
      <c r="C31" s="25" t="s">
        <v>52</v>
      </c>
      <c r="D31" s="16" t="s">
        <v>63</v>
      </c>
      <c r="E31" s="17" t="s">
        <v>2</v>
      </c>
      <c r="F31" s="18" t="s">
        <v>53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68">
        <v>2.87</v>
      </c>
      <c r="D32" s="15">
        <v>3.04</v>
      </c>
      <c r="E32" s="42">
        <f>(C32/D32)*100</f>
        <v>94.40789473684211</v>
      </c>
      <c r="F32" s="8">
        <f>ABS(D32-C32)</f>
        <v>0.16999999999999993</v>
      </c>
      <c r="G32" s="8" t="s">
        <v>5</v>
      </c>
      <c r="H32" s="8">
        <f>ABS((C32-D32)/$H$30)</f>
        <v>1.1184210526315785</v>
      </c>
      <c r="I32" s="43"/>
      <c r="J32" s="44"/>
      <c r="K32" s="44"/>
      <c r="L32" s="44"/>
    </row>
    <row r="33" spans="1:8" x14ac:dyDescent="0.25">
      <c r="A33" s="7">
        <v>59</v>
      </c>
      <c r="B33" s="7" t="s">
        <v>6</v>
      </c>
      <c r="C33" s="69">
        <v>3.1</v>
      </c>
      <c r="D33" s="15">
        <v>3.04</v>
      </c>
      <c r="E33" s="42">
        <f>(C33/D33)*100</f>
        <v>101.97368421052633</v>
      </c>
      <c r="F33" s="7">
        <f>ABS(D33-C33)</f>
        <v>6.0000000000000053E-2</v>
      </c>
      <c r="G33" s="7" t="s">
        <v>5</v>
      </c>
      <c r="H33" s="8">
        <f>ABS((C33-D33)/$H$30)</f>
        <v>0.3947368421052635</v>
      </c>
    </row>
    <row r="34" spans="1:8" x14ac:dyDescent="0.25">
      <c r="A34" s="7">
        <v>297</v>
      </c>
      <c r="B34" s="7" t="s">
        <v>9</v>
      </c>
      <c r="C34" s="69">
        <v>2.7250000000000001</v>
      </c>
      <c r="D34" s="15">
        <v>3.04</v>
      </c>
      <c r="E34" s="42">
        <f>(C34/D34)*100</f>
        <v>89.63815789473685</v>
      </c>
      <c r="F34" s="7">
        <f>ABS(D34-C34)</f>
        <v>0.31499999999999995</v>
      </c>
      <c r="G34" s="7" t="s">
        <v>5</v>
      </c>
      <c r="H34" s="8">
        <f>ABS((C34-D34)/$H$30)</f>
        <v>2.0723684210526314</v>
      </c>
    </row>
  </sheetData>
  <mergeCells count="2">
    <mergeCell ref="A1:F1"/>
    <mergeCell ref="A30:F30"/>
  </mergeCells>
  <conditionalFormatting sqref="H3:H8">
    <cfRule type="cellIs" dxfId="11" priority="13" operator="greaterThan">
      <formula>2</formula>
    </cfRule>
    <cfRule type="cellIs" dxfId="10" priority="14" operator="between">
      <formula>1</formula>
      <formula>2</formula>
    </cfRule>
    <cfRule type="cellIs" dxfId="9" priority="15" operator="lessThanOrEqual">
      <formula>1</formula>
    </cfRule>
  </conditionalFormatting>
  <conditionalFormatting sqref="H32:H34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27" sqref="J27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86" t="s">
        <v>48</v>
      </c>
      <c r="B1" s="86"/>
      <c r="C1" s="86"/>
      <c r="D1" s="86"/>
      <c r="E1" s="86"/>
      <c r="F1" s="86"/>
      <c r="G1" s="27" t="s">
        <v>16</v>
      </c>
      <c r="H1" s="28">
        <v>5.0000000000000001E-3</v>
      </c>
    </row>
    <row r="2" spans="1:8" s="26" customFormat="1" ht="45" x14ac:dyDescent="0.25">
      <c r="A2" s="25" t="s">
        <v>0</v>
      </c>
      <c r="B2" s="25" t="s">
        <v>1</v>
      </c>
      <c r="C2" s="83" t="s">
        <v>52</v>
      </c>
      <c r="D2" s="16" t="s">
        <v>64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68">
        <v>0.109</v>
      </c>
      <c r="D3" s="24">
        <v>0.106</v>
      </c>
      <c r="E3" s="42">
        <f>(C3/D3)*100</f>
        <v>102.8301886792453</v>
      </c>
      <c r="F3" s="8">
        <f>ABS(D3-C3)</f>
        <v>3.0000000000000027E-3</v>
      </c>
      <c r="G3" s="8" t="s">
        <v>5</v>
      </c>
      <c r="H3" s="42">
        <f>ABS((C3-D3)/$H$1)</f>
        <v>0.60000000000000053</v>
      </c>
    </row>
    <row r="4" spans="1:8" x14ac:dyDescent="0.25">
      <c r="A4" s="2">
        <v>59</v>
      </c>
      <c r="B4" s="2" t="s">
        <v>6</v>
      </c>
      <c r="C4" s="81">
        <v>9.0999999999999998E-2</v>
      </c>
      <c r="D4" s="24">
        <v>0.106</v>
      </c>
      <c r="E4" s="85">
        <f t="shared" ref="E4:E10" si="0">(C4/D4)*100</f>
        <v>85.84905660377359</v>
      </c>
      <c r="F4" s="2">
        <f t="shared" ref="F4:F10" si="1">ABS(D4-C4)</f>
        <v>1.4999999999999999E-2</v>
      </c>
      <c r="G4" s="2" t="s">
        <v>5</v>
      </c>
      <c r="H4" s="42">
        <f t="shared" ref="H4:H12" si="2">ABS((C4-D4)/$H$1)</f>
        <v>3</v>
      </c>
    </row>
    <row r="5" spans="1:8" x14ac:dyDescent="0.25">
      <c r="A5" s="2">
        <v>105</v>
      </c>
      <c r="B5" s="2" t="s">
        <v>7</v>
      </c>
      <c r="C5" s="81">
        <v>0.106</v>
      </c>
      <c r="D5" s="24">
        <v>0.106</v>
      </c>
      <c r="E5" s="85">
        <f t="shared" si="0"/>
        <v>100</v>
      </c>
      <c r="F5" s="2">
        <f t="shared" si="1"/>
        <v>0</v>
      </c>
      <c r="G5" s="2" t="s">
        <v>5</v>
      </c>
      <c r="H5" s="42">
        <f t="shared" si="2"/>
        <v>0</v>
      </c>
    </row>
    <row r="6" spans="1:8" x14ac:dyDescent="0.25">
      <c r="A6" s="2">
        <v>118</v>
      </c>
      <c r="B6" s="2" t="s">
        <v>34</v>
      </c>
      <c r="C6" s="81">
        <v>7.0000000000000001E-3</v>
      </c>
      <c r="D6" s="24">
        <v>0.106</v>
      </c>
      <c r="E6" s="85">
        <f>(C6/D6)*100</f>
        <v>6.6037735849056602</v>
      </c>
      <c r="F6" s="2">
        <f>ABS(D6-C6)</f>
        <v>9.8999999999999991E-2</v>
      </c>
      <c r="G6" s="2" t="s">
        <v>5</v>
      </c>
      <c r="H6" s="42">
        <f>ABS((C6-D6)/$H$1)</f>
        <v>19.799999999999997</v>
      </c>
    </row>
    <row r="7" spans="1:8" x14ac:dyDescent="0.25">
      <c r="A7" s="2">
        <v>198</v>
      </c>
      <c r="B7" s="2" t="s">
        <v>8</v>
      </c>
      <c r="C7" s="81">
        <v>0.109</v>
      </c>
      <c r="D7" s="24">
        <v>0.106</v>
      </c>
      <c r="E7" s="85">
        <f t="shared" si="0"/>
        <v>102.8301886792453</v>
      </c>
      <c r="F7" s="2">
        <f>ABS(D7-C7)</f>
        <v>3.0000000000000027E-3</v>
      </c>
      <c r="G7" s="2" t="s">
        <v>5</v>
      </c>
      <c r="H7" s="42">
        <f t="shared" si="2"/>
        <v>0.60000000000000053</v>
      </c>
    </row>
    <row r="8" spans="1:8" x14ac:dyDescent="0.25">
      <c r="A8" s="2">
        <v>297</v>
      </c>
      <c r="B8" s="2" t="s">
        <v>9</v>
      </c>
      <c r="C8" s="81">
        <v>0.111</v>
      </c>
      <c r="D8" s="24">
        <v>0.106</v>
      </c>
      <c r="E8" s="85">
        <f>(C8/D8)*100</f>
        <v>104.71698113207549</v>
      </c>
      <c r="F8" s="2">
        <f t="shared" si="1"/>
        <v>5.0000000000000044E-3</v>
      </c>
      <c r="G8" s="2" t="s">
        <v>5</v>
      </c>
      <c r="H8" s="42">
        <f t="shared" si="2"/>
        <v>1.0000000000000009</v>
      </c>
    </row>
    <row r="9" spans="1:8" x14ac:dyDescent="0.25">
      <c r="A9" s="2">
        <v>316</v>
      </c>
      <c r="B9" s="2" t="s">
        <v>10</v>
      </c>
      <c r="C9" s="81">
        <v>0.10340000000000001</v>
      </c>
      <c r="D9" s="24">
        <v>0.106</v>
      </c>
      <c r="E9" s="85">
        <f t="shared" si="0"/>
        <v>97.547169811320771</v>
      </c>
      <c r="F9" s="2">
        <f t="shared" si="1"/>
        <v>2.5999999999999912E-3</v>
      </c>
      <c r="G9" s="2" t="s">
        <v>5</v>
      </c>
      <c r="H9" s="42">
        <f t="shared" si="2"/>
        <v>0.51999999999999824</v>
      </c>
    </row>
    <row r="10" spans="1:8" x14ac:dyDescent="0.25">
      <c r="A10" s="2">
        <v>318</v>
      </c>
      <c r="B10" s="2" t="s">
        <v>11</v>
      </c>
      <c r="C10" s="81">
        <v>0.107</v>
      </c>
      <c r="D10" s="24">
        <v>0.106</v>
      </c>
      <c r="E10" s="85">
        <f t="shared" si="0"/>
        <v>100.9433962264151</v>
      </c>
      <c r="F10" s="2">
        <f t="shared" si="1"/>
        <v>1.0000000000000009E-3</v>
      </c>
      <c r="G10" s="2" t="s">
        <v>5</v>
      </c>
      <c r="H10" s="42">
        <f t="shared" si="2"/>
        <v>0.20000000000000018</v>
      </c>
    </row>
    <row r="11" spans="1:8" x14ac:dyDescent="0.25">
      <c r="A11" s="2">
        <v>319</v>
      </c>
      <c r="B11" s="2" t="s">
        <v>12</v>
      </c>
      <c r="C11" s="81">
        <v>0.106</v>
      </c>
      <c r="D11" s="24">
        <v>0.106</v>
      </c>
      <c r="E11" s="85">
        <f>(C11/D11)*100</f>
        <v>100</v>
      </c>
      <c r="F11" s="2">
        <f>ABS(D11-C11)</f>
        <v>0</v>
      </c>
      <c r="G11" s="2" t="s">
        <v>5</v>
      </c>
      <c r="H11" s="42">
        <f t="shared" si="2"/>
        <v>0</v>
      </c>
    </row>
    <row r="12" spans="1:8" x14ac:dyDescent="0.25">
      <c r="A12" s="2">
        <v>320</v>
      </c>
      <c r="B12" s="2" t="s">
        <v>13</v>
      </c>
      <c r="C12" s="81">
        <v>0.106</v>
      </c>
      <c r="D12" s="24">
        <v>0.106</v>
      </c>
      <c r="E12" s="85">
        <f>(C12/D12)*100</f>
        <v>100</v>
      </c>
      <c r="F12" s="2">
        <f>ABS(D12-C12)</f>
        <v>0</v>
      </c>
      <c r="G12" s="2" t="s">
        <v>5</v>
      </c>
      <c r="H12" s="42">
        <f t="shared" si="2"/>
        <v>0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86" t="s">
        <v>49</v>
      </c>
      <c r="B36" s="86"/>
      <c r="C36" s="86"/>
      <c r="D36" s="86"/>
      <c r="E36" s="86"/>
      <c r="F36" s="86"/>
      <c r="G36" s="27" t="s">
        <v>16</v>
      </c>
      <c r="H36" s="28">
        <v>2.1999999999999999E-2</v>
      </c>
    </row>
    <row r="37" spans="1:8" s="26" customFormat="1" ht="45" x14ac:dyDescent="0.25">
      <c r="A37" s="25" t="s">
        <v>0</v>
      </c>
      <c r="B37" s="25" t="s">
        <v>1</v>
      </c>
      <c r="C37" s="83" t="s">
        <v>52</v>
      </c>
      <c r="D37" s="16" t="s">
        <v>65</v>
      </c>
      <c r="E37" s="17" t="s">
        <v>2</v>
      </c>
      <c r="F37" s="18" t="s">
        <v>53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68">
        <v>0.371</v>
      </c>
      <c r="D38" s="24">
        <v>0.41199999999999998</v>
      </c>
      <c r="E38" s="42">
        <f>(C38/D38)*100</f>
        <v>90.048543689320397</v>
      </c>
      <c r="F38" s="8">
        <f>ABS(D38-C38)</f>
        <v>4.0999999999999981E-2</v>
      </c>
      <c r="G38" s="8" t="s">
        <v>5</v>
      </c>
      <c r="H38" s="42">
        <f t="shared" ref="H38:H43" si="3">ABS((C38-D38)/$H$36)</f>
        <v>1.8636363636363629</v>
      </c>
    </row>
    <row r="39" spans="1:8" x14ac:dyDescent="0.25">
      <c r="A39" s="2">
        <v>59</v>
      </c>
      <c r="B39" s="2" t="s">
        <v>6</v>
      </c>
      <c r="C39" s="82">
        <v>0.41</v>
      </c>
      <c r="D39" s="24">
        <v>0.41199999999999998</v>
      </c>
      <c r="E39" s="85">
        <f t="shared" ref="E39:E43" si="4">(C39/D39)*100</f>
        <v>99.514563106796118</v>
      </c>
      <c r="F39" s="2">
        <f t="shared" ref="F39:F43" si="5">ABS(D39-C39)</f>
        <v>2.0000000000000018E-3</v>
      </c>
      <c r="G39" s="2" t="s">
        <v>5</v>
      </c>
      <c r="H39" s="42">
        <f t="shared" si="3"/>
        <v>9.0909090909090995E-2</v>
      </c>
    </row>
    <row r="40" spans="1:8" x14ac:dyDescent="0.25">
      <c r="A40" s="2">
        <v>198</v>
      </c>
      <c r="B40" s="2" t="s">
        <v>8</v>
      </c>
      <c r="C40" s="81">
        <v>0.44600000000000001</v>
      </c>
      <c r="D40" s="24">
        <v>0.41199999999999998</v>
      </c>
      <c r="E40" s="85">
        <f t="shared" si="4"/>
        <v>108.25242718446604</v>
      </c>
      <c r="F40" s="2">
        <f t="shared" si="5"/>
        <v>3.400000000000003E-2</v>
      </c>
      <c r="G40" s="2" t="s">
        <v>5</v>
      </c>
      <c r="H40" s="42">
        <f t="shared" si="3"/>
        <v>1.545454545454547</v>
      </c>
    </row>
    <row r="41" spans="1:8" x14ac:dyDescent="0.25">
      <c r="A41" s="2">
        <v>297</v>
      </c>
      <c r="B41" s="2" t="s">
        <v>9</v>
      </c>
      <c r="C41" s="81">
        <v>0.432</v>
      </c>
      <c r="D41" s="24">
        <v>0.41199999999999998</v>
      </c>
      <c r="E41" s="85">
        <f t="shared" si="4"/>
        <v>104.85436893203884</v>
      </c>
      <c r="F41" s="2">
        <f t="shared" si="5"/>
        <v>2.0000000000000018E-2</v>
      </c>
      <c r="G41" s="2" t="s">
        <v>5</v>
      </c>
      <c r="H41" s="42">
        <f t="shared" si="3"/>
        <v>0.90909090909090995</v>
      </c>
    </row>
    <row r="42" spans="1:8" x14ac:dyDescent="0.25">
      <c r="A42" s="2">
        <v>318</v>
      </c>
      <c r="B42" s="2" t="s">
        <v>11</v>
      </c>
      <c r="C42" s="81">
        <v>0.41899999999999998</v>
      </c>
      <c r="D42" s="24">
        <v>0.41199999999999998</v>
      </c>
      <c r="E42" s="85">
        <f t="shared" si="4"/>
        <v>101.6990291262136</v>
      </c>
      <c r="F42" s="2">
        <f t="shared" si="5"/>
        <v>7.0000000000000062E-3</v>
      </c>
      <c r="G42" s="2" t="s">
        <v>5</v>
      </c>
      <c r="H42" s="42">
        <f t="shared" si="3"/>
        <v>0.31818181818181851</v>
      </c>
    </row>
    <row r="43" spans="1:8" x14ac:dyDescent="0.25">
      <c r="A43" s="2">
        <v>319</v>
      </c>
      <c r="B43" s="2" t="s">
        <v>12</v>
      </c>
      <c r="C43" s="81">
        <v>0.39</v>
      </c>
      <c r="D43" s="24">
        <v>0.41199999999999998</v>
      </c>
      <c r="E43" s="85">
        <f t="shared" si="4"/>
        <v>94.660194174757294</v>
      </c>
      <c r="F43" s="2">
        <f t="shared" si="5"/>
        <v>2.1999999999999964E-2</v>
      </c>
      <c r="G43" s="2" t="s">
        <v>5</v>
      </c>
      <c r="H43" s="42">
        <f t="shared" si="3"/>
        <v>0.99999999999999845</v>
      </c>
    </row>
  </sheetData>
  <mergeCells count="2">
    <mergeCell ref="A1:F1"/>
    <mergeCell ref="A36:F36"/>
  </mergeCells>
  <conditionalFormatting sqref="H3:H13 H38:H43">
    <cfRule type="cellIs" dxfId="5" priority="10" operator="greaterThan">
      <formula>2</formula>
    </cfRule>
    <cfRule type="cellIs" dxfId="4" priority="11" operator="between">
      <formula>1.01</formula>
      <formula>2</formula>
    </cfRule>
    <cfRule type="cellIs" dxfId="3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0" zoomScale="120" zoomScaleNormal="120" workbookViewId="0">
      <selection activeCell="I56" sqref="I56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86" t="s">
        <v>50</v>
      </c>
      <c r="B1" s="86"/>
      <c r="C1" s="86"/>
      <c r="D1" s="86"/>
      <c r="E1" s="86"/>
      <c r="F1" s="86"/>
      <c r="G1" s="27" t="s">
        <v>16</v>
      </c>
      <c r="H1" s="28">
        <v>1.4E-2</v>
      </c>
    </row>
    <row r="2" spans="1:8" s="26" customFormat="1" ht="45" x14ac:dyDescent="0.25">
      <c r="A2" s="25" t="s">
        <v>0</v>
      </c>
      <c r="B2" s="25" t="s">
        <v>1</v>
      </c>
      <c r="C2" s="25" t="s">
        <v>52</v>
      </c>
      <c r="D2" s="16" t="s">
        <v>66</v>
      </c>
      <c r="E2" s="17" t="s">
        <v>2</v>
      </c>
      <c r="F2" s="18" t="s">
        <v>53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68">
        <v>0.311</v>
      </c>
      <c r="D3" s="24">
        <v>0.30199999999999999</v>
      </c>
      <c r="E3" s="42">
        <f>(C3/D3)*100</f>
        <v>102.98013245033113</v>
      </c>
      <c r="F3" s="39">
        <f>ABS(D3-C3)</f>
        <v>9.000000000000008E-3</v>
      </c>
      <c r="G3" s="8" t="s">
        <v>5</v>
      </c>
      <c r="H3" s="42">
        <f>ABS((C3-D3)/$H$1)</f>
        <v>0.64285714285714346</v>
      </c>
    </row>
    <row r="4" spans="1:8" x14ac:dyDescent="0.25">
      <c r="A4" s="7">
        <v>59</v>
      </c>
      <c r="B4" s="7" t="s">
        <v>6</v>
      </c>
      <c r="C4" s="69">
        <v>0.31</v>
      </c>
      <c r="D4" s="24">
        <v>0.30199999999999999</v>
      </c>
      <c r="E4" s="42">
        <f t="shared" ref="E4:E12" si="0">(C4/D4)*100</f>
        <v>102.64900662251657</v>
      </c>
      <c r="F4" s="39">
        <f t="shared" ref="F4:F12" si="1">ABS(D4-C4)</f>
        <v>8.0000000000000071E-3</v>
      </c>
      <c r="G4" s="7" t="s">
        <v>5</v>
      </c>
      <c r="H4" s="42">
        <f t="shared" ref="H4:H12" si="2">ABS((C4-D4)/$H$1)</f>
        <v>0.57142857142857195</v>
      </c>
    </row>
    <row r="5" spans="1:8" x14ac:dyDescent="0.25">
      <c r="A5" s="7">
        <v>105</v>
      </c>
      <c r="B5" s="7" t="s">
        <v>7</v>
      </c>
      <c r="C5" s="69">
        <v>0.28999999999999998</v>
      </c>
      <c r="D5" s="24">
        <v>0.30199999999999999</v>
      </c>
      <c r="E5" s="42">
        <f t="shared" si="0"/>
        <v>96.026490066225151</v>
      </c>
      <c r="F5" s="39">
        <f t="shared" si="1"/>
        <v>1.2000000000000011E-2</v>
      </c>
      <c r="G5" s="7" t="s">
        <v>5</v>
      </c>
      <c r="H5" s="42">
        <f t="shared" si="2"/>
        <v>0.85714285714285787</v>
      </c>
    </row>
    <row r="6" spans="1:8" x14ac:dyDescent="0.25">
      <c r="A6" s="7">
        <v>118</v>
      </c>
      <c r="B6" s="7" t="s">
        <v>34</v>
      </c>
      <c r="C6" s="69">
        <v>0.3</v>
      </c>
      <c r="D6" s="24">
        <v>0.30199999999999999</v>
      </c>
      <c r="E6" s="42">
        <f>(C6/D6)*100</f>
        <v>99.337748344370851</v>
      </c>
      <c r="F6" s="39">
        <f>ABS(D6-C6)</f>
        <v>2.0000000000000018E-3</v>
      </c>
      <c r="G6" s="7" t="s">
        <v>5</v>
      </c>
      <c r="H6" s="42">
        <f>ABS((C6-D6)/$H$1)</f>
        <v>0.14285714285714299</v>
      </c>
    </row>
    <row r="7" spans="1:8" x14ac:dyDescent="0.25">
      <c r="A7" s="7">
        <v>198</v>
      </c>
      <c r="B7" s="7" t="s">
        <v>8</v>
      </c>
      <c r="C7" s="69">
        <v>0.29599999999999999</v>
      </c>
      <c r="D7" s="24">
        <v>0.30199999999999999</v>
      </c>
      <c r="E7" s="42">
        <f>(C7/D7)*100</f>
        <v>98.013245033112582</v>
      </c>
      <c r="F7" s="39">
        <f>ABS(D7-C7)</f>
        <v>6.0000000000000053E-3</v>
      </c>
      <c r="G7" s="7" t="s">
        <v>5</v>
      </c>
      <c r="H7" s="42">
        <f>ABS((C7-D7)/$H$1)</f>
        <v>0.42857142857142894</v>
      </c>
    </row>
    <row r="8" spans="1:8" x14ac:dyDescent="0.25">
      <c r="A8" s="7">
        <v>297</v>
      </c>
      <c r="B8" s="7" t="s">
        <v>9</v>
      </c>
      <c r="C8" s="69">
        <v>0.28999999999999998</v>
      </c>
      <c r="D8" s="24">
        <v>0.30199999999999999</v>
      </c>
      <c r="E8" s="42">
        <f t="shared" si="0"/>
        <v>96.026490066225151</v>
      </c>
      <c r="F8" s="39">
        <f t="shared" si="1"/>
        <v>1.2000000000000011E-2</v>
      </c>
      <c r="G8" s="7" t="s">
        <v>5</v>
      </c>
      <c r="H8" s="42">
        <f t="shared" si="2"/>
        <v>0.85714285714285787</v>
      </c>
    </row>
    <row r="9" spans="1:8" x14ac:dyDescent="0.25">
      <c r="A9" s="7">
        <v>316</v>
      </c>
      <c r="B9" s="7" t="s">
        <v>10</v>
      </c>
      <c r="C9" s="69">
        <v>0.32600000000000001</v>
      </c>
      <c r="D9" s="24">
        <v>0.30199999999999999</v>
      </c>
      <c r="E9" s="42">
        <f t="shared" si="0"/>
        <v>107.94701986754968</v>
      </c>
      <c r="F9" s="39">
        <f t="shared" si="1"/>
        <v>2.4000000000000021E-2</v>
      </c>
      <c r="G9" s="7" t="s">
        <v>5</v>
      </c>
      <c r="H9" s="42">
        <f t="shared" si="2"/>
        <v>1.7142857142857157</v>
      </c>
    </row>
    <row r="10" spans="1:8" x14ac:dyDescent="0.25">
      <c r="A10" s="7">
        <v>318</v>
      </c>
      <c r="B10" s="7" t="s">
        <v>11</v>
      </c>
      <c r="C10" s="69">
        <v>0.32700000000000001</v>
      </c>
      <c r="D10" s="24">
        <v>0.30199999999999999</v>
      </c>
      <c r="E10" s="42">
        <f t="shared" si="0"/>
        <v>108.27814569536424</v>
      </c>
      <c r="F10" s="39">
        <f t="shared" si="1"/>
        <v>2.5000000000000022E-2</v>
      </c>
      <c r="G10" s="7" t="s">
        <v>5</v>
      </c>
      <c r="H10" s="42">
        <f t="shared" si="2"/>
        <v>1.7857142857142874</v>
      </c>
    </row>
    <row r="11" spans="1:8" x14ac:dyDescent="0.25">
      <c r="A11" s="7">
        <v>319</v>
      </c>
      <c r="B11" s="7" t="s">
        <v>12</v>
      </c>
      <c r="C11" s="69">
        <v>0.28399999999999997</v>
      </c>
      <c r="D11" s="24">
        <v>0.30199999999999999</v>
      </c>
      <c r="E11" s="42">
        <f t="shared" si="0"/>
        <v>94.039735099337747</v>
      </c>
      <c r="F11" s="39">
        <f t="shared" si="1"/>
        <v>1.8000000000000016E-2</v>
      </c>
      <c r="G11" s="7" t="s">
        <v>5</v>
      </c>
      <c r="H11" s="42">
        <f t="shared" si="2"/>
        <v>1.2857142857142869</v>
      </c>
    </row>
    <row r="12" spans="1:8" x14ac:dyDescent="0.25">
      <c r="A12" s="7">
        <v>320</v>
      </c>
      <c r="B12" s="9" t="s">
        <v>13</v>
      </c>
      <c r="C12" s="80">
        <v>0.29399999999999998</v>
      </c>
      <c r="D12" s="24">
        <v>0.30199999999999999</v>
      </c>
      <c r="E12" s="42">
        <f t="shared" si="0"/>
        <v>97.350993377483448</v>
      </c>
      <c r="F12" s="39">
        <f t="shared" si="1"/>
        <v>8.0000000000000071E-3</v>
      </c>
      <c r="G12" s="7" t="s">
        <v>5</v>
      </c>
      <c r="H12" s="42">
        <f t="shared" si="2"/>
        <v>0.57142857142857195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86" t="s">
        <v>51</v>
      </c>
      <c r="B37" s="86"/>
      <c r="C37" s="86"/>
      <c r="D37" s="86"/>
      <c r="E37" s="86"/>
      <c r="F37" s="86"/>
      <c r="G37" s="27" t="s">
        <v>16</v>
      </c>
      <c r="H37" s="28">
        <v>0.14099999999999999</v>
      </c>
    </row>
    <row r="38" spans="1:8" s="26" customFormat="1" ht="45" x14ac:dyDescent="0.25">
      <c r="A38" s="25" t="s">
        <v>0</v>
      </c>
      <c r="B38" s="25" t="s">
        <v>1</v>
      </c>
      <c r="C38" s="25" t="s">
        <v>52</v>
      </c>
      <c r="D38" s="16" t="s">
        <v>67</v>
      </c>
      <c r="E38" s="17" t="s">
        <v>2</v>
      </c>
      <c r="F38" s="18" t="s">
        <v>53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68">
        <v>2.88</v>
      </c>
      <c r="D39" s="15">
        <v>3.04</v>
      </c>
      <c r="E39" s="42">
        <f>(C39/D39)*100</f>
        <v>94.73684210526315</v>
      </c>
      <c r="F39" s="39">
        <f>ABS(D39-C39)</f>
        <v>0.16000000000000014</v>
      </c>
      <c r="G39" s="8" t="s">
        <v>5</v>
      </c>
      <c r="H39" s="8">
        <f>ABS((C39-D39)/$H$37)</f>
        <v>1.1347517730496466</v>
      </c>
    </row>
    <row r="40" spans="1:8" x14ac:dyDescent="0.25">
      <c r="A40" s="2">
        <v>59</v>
      </c>
      <c r="B40" s="2" t="s">
        <v>6</v>
      </c>
      <c r="C40" s="81">
        <v>3.11</v>
      </c>
      <c r="D40" s="15">
        <v>3.04</v>
      </c>
      <c r="E40" s="85">
        <f t="shared" ref="E40:E44" si="3">(C40/D40)*100</f>
        <v>102.30263157894737</v>
      </c>
      <c r="F40" s="40">
        <f t="shared" ref="F40:F44" si="4">ABS(D40-C40)</f>
        <v>6.999999999999984E-2</v>
      </c>
      <c r="G40" s="2" t="s">
        <v>5</v>
      </c>
      <c r="H40" s="8">
        <f t="shared" ref="H40:H44" si="5">ABS((C40-D40)/$H$37)</f>
        <v>0.4964539007092188</v>
      </c>
    </row>
    <row r="41" spans="1:8" x14ac:dyDescent="0.25">
      <c r="A41" s="2">
        <v>198</v>
      </c>
      <c r="B41" s="2" t="s">
        <v>8</v>
      </c>
      <c r="C41" s="81">
        <v>3.024</v>
      </c>
      <c r="D41" s="15">
        <v>3.04</v>
      </c>
      <c r="E41" s="85">
        <f t="shared" si="3"/>
        <v>99.473684210526315</v>
      </c>
      <c r="F41" s="40">
        <f t="shared" si="4"/>
        <v>1.6000000000000014E-2</v>
      </c>
      <c r="G41" s="2" t="s">
        <v>5</v>
      </c>
      <c r="H41" s="8">
        <f t="shared" si="5"/>
        <v>0.11347517730496465</v>
      </c>
    </row>
    <row r="42" spans="1:8" x14ac:dyDescent="0.25">
      <c r="A42" s="2">
        <v>297</v>
      </c>
      <c r="B42" s="2" t="s">
        <v>9</v>
      </c>
      <c r="C42" s="81">
        <v>2.734</v>
      </c>
      <c r="D42" s="15">
        <v>3.04</v>
      </c>
      <c r="E42" s="85">
        <f t="shared" si="3"/>
        <v>89.93421052631578</v>
      </c>
      <c r="F42" s="40">
        <f t="shared" si="4"/>
        <v>0.30600000000000005</v>
      </c>
      <c r="G42" s="2" t="s">
        <v>5</v>
      </c>
      <c r="H42" s="8">
        <f t="shared" si="5"/>
        <v>2.1702127659574475</v>
      </c>
    </row>
    <row r="43" spans="1:8" x14ac:dyDescent="0.25">
      <c r="A43" s="2">
        <v>318</v>
      </c>
      <c r="B43" s="2" t="s">
        <v>11</v>
      </c>
      <c r="C43" s="81">
        <v>3.18</v>
      </c>
      <c r="D43" s="15">
        <v>3.04</v>
      </c>
      <c r="E43" s="85">
        <f t="shared" si="3"/>
        <v>104.60526315789474</v>
      </c>
      <c r="F43" s="40">
        <f t="shared" si="4"/>
        <v>0.14000000000000012</v>
      </c>
      <c r="G43" s="2" t="s">
        <v>5</v>
      </c>
      <c r="H43" s="8">
        <f t="shared" si="5"/>
        <v>0.99290780141844071</v>
      </c>
    </row>
    <row r="44" spans="1:8" x14ac:dyDescent="0.25">
      <c r="A44" s="2">
        <v>319</v>
      </c>
      <c r="B44" s="2" t="s">
        <v>12</v>
      </c>
      <c r="C44" s="81">
        <v>3.21</v>
      </c>
      <c r="D44" s="15">
        <v>3.04</v>
      </c>
      <c r="E44" s="85">
        <f t="shared" si="3"/>
        <v>105.5921052631579</v>
      </c>
      <c r="F44" s="40">
        <f t="shared" si="4"/>
        <v>0.16999999999999993</v>
      </c>
      <c r="G44" s="2" t="s">
        <v>5</v>
      </c>
      <c r="H44" s="8">
        <f t="shared" si="5"/>
        <v>1.2056737588652477</v>
      </c>
    </row>
    <row r="45" spans="1:8" x14ac:dyDescent="0.25">
      <c r="A45" s="45"/>
      <c r="B45" s="45"/>
      <c r="C45" s="64"/>
      <c r="D45" s="65"/>
      <c r="E45" s="48"/>
      <c r="F45" s="66"/>
      <c r="G45" s="45"/>
      <c r="H45" s="67"/>
    </row>
  </sheetData>
  <mergeCells count="2">
    <mergeCell ref="A1:F1"/>
    <mergeCell ref="A37:F37"/>
  </mergeCells>
  <conditionalFormatting sqref="H3:H13 H39:H45">
    <cfRule type="cellIs" dxfId="2" priority="19" operator="greaterThan">
      <formula>2</formula>
    </cfRule>
    <cfRule type="cellIs" dxfId="1" priority="20" operator="between">
      <formula>1.01</formula>
      <formula>2</formula>
    </cfRule>
    <cfRule type="cellIs" dxfId="0" priority="21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2016-03-25T14:59:53Z</dcterms:modified>
</cp:coreProperties>
</file>