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onitoring\FRESH-G\DIWG (AMQAW)\AGENDASandMINUTES\2018\Feb5\"/>
    </mc:Choice>
  </mc:AlternateContent>
  <bookViews>
    <workbookView xWindow="120" yWindow="90" windowWidth="15180" windowHeight="7590" activeTab="7"/>
  </bookViews>
  <sheets>
    <sheet name="Sheet1" sheetId="8" r:id="rId1"/>
    <sheet name="TN" sheetId="1" r:id="rId2"/>
    <sheet name="TP" sheetId="2" r:id="rId3"/>
    <sheet name="TKN" sheetId="3" r:id="rId4"/>
    <sheet name="NH3" sheetId="4" r:id="rId5"/>
    <sheet name="NO3" sheetId="5" r:id="rId6"/>
    <sheet name="PO4" sheetId="7" r:id="rId7"/>
    <sheet name="NO2+NO3" sheetId="6" r:id="rId8"/>
  </sheets>
  <calcPr calcId="152511"/>
</workbook>
</file>

<file path=xl/calcChain.xml><?xml version="1.0" encoding="utf-8"?>
<calcChain xmlns="http://schemas.openxmlformats.org/spreadsheetml/2006/main">
  <c r="H41" i="6" l="1"/>
  <c r="F41" i="6"/>
  <c r="E41" i="6"/>
  <c r="H6" i="7"/>
  <c r="H40" i="7"/>
  <c r="F40" i="7"/>
  <c r="E40" i="7"/>
  <c r="E40" i="4"/>
  <c r="F40" i="4"/>
  <c r="H40" i="4"/>
  <c r="H3" i="7" l="1"/>
  <c r="H33" i="5"/>
  <c r="F33" i="5"/>
  <c r="E33" i="5"/>
  <c r="H41" i="2" l="1"/>
  <c r="F41" i="2"/>
  <c r="E41" i="2"/>
  <c r="H8" i="2"/>
  <c r="F8" i="2"/>
  <c r="E8" i="2"/>
  <c r="H41" i="1"/>
  <c r="F41" i="1"/>
  <c r="E41" i="1"/>
  <c r="H40" i="1"/>
  <c r="F40" i="1"/>
  <c r="E40" i="1"/>
  <c r="H8" i="1"/>
  <c r="F8" i="1"/>
  <c r="E8" i="1"/>
  <c r="H45" i="6" l="1"/>
  <c r="F45" i="6"/>
  <c r="E45" i="6"/>
  <c r="H29" i="3"/>
  <c r="F29" i="3"/>
  <c r="E29" i="3"/>
  <c r="H42" i="1"/>
  <c r="F42" i="1"/>
  <c r="E42" i="1"/>
  <c r="H5" i="1" l="1"/>
  <c r="H3" i="1"/>
  <c r="F3" i="1"/>
  <c r="E6" i="6"/>
  <c r="F6" i="6"/>
  <c r="H6" i="6"/>
  <c r="E6" i="7"/>
  <c r="F6" i="7"/>
  <c r="E6" i="5"/>
  <c r="F6" i="5"/>
  <c r="H6" i="5"/>
  <c r="E6" i="4"/>
  <c r="F6" i="4"/>
  <c r="H6" i="4"/>
  <c r="H5" i="4"/>
  <c r="E3" i="1"/>
  <c r="H37" i="2"/>
  <c r="H38" i="4"/>
  <c r="H7" i="5"/>
  <c r="H8" i="5"/>
  <c r="H3" i="3"/>
  <c r="H44" i="2"/>
  <c r="H40" i="2"/>
  <c r="H3" i="2"/>
  <c r="H39" i="1"/>
  <c r="H7" i="1"/>
  <c r="H41" i="7"/>
  <c r="H42" i="7"/>
  <c r="H43" i="7"/>
  <c r="H45" i="7"/>
  <c r="H38" i="7"/>
  <c r="F38" i="7"/>
  <c r="E38" i="7"/>
  <c r="E8" i="7"/>
  <c r="F7" i="7"/>
  <c r="H5" i="7"/>
  <c r="H7" i="7"/>
  <c r="H8" i="7"/>
  <c r="H9" i="7"/>
  <c r="H10" i="7"/>
  <c r="H11" i="7"/>
  <c r="H12" i="7"/>
  <c r="F3" i="7"/>
  <c r="E3" i="7"/>
  <c r="H42" i="6"/>
  <c r="H43" i="6"/>
  <c r="H44" i="6"/>
  <c r="H46" i="6"/>
  <c r="H39" i="6"/>
  <c r="F39" i="6"/>
  <c r="E39" i="6"/>
  <c r="H7" i="6"/>
  <c r="E7" i="6"/>
  <c r="F7" i="6"/>
  <c r="F3" i="6"/>
  <c r="H5" i="6"/>
  <c r="H8" i="6"/>
  <c r="H9" i="6"/>
  <c r="H10" i="6"/>
  <c r="H11" i="6"/>
  <c r="H12" i="6"/>
  <c r="H3" i="6"/>
  <c r="E3" i="6"/>
  <c r="H35" i="5"/>
  <c r="H32" i="5"/>
  <c r="F32" i="5"/>
  <c r="E32" i="5"/>
  <c r="E8" i="5"/>
  <c r="F8" i="5"/>
  <c r="F3" i="5"/>
  <c r="H5" i="5"/>
  <c r="H3" i="5"/>
  <c r="E3" i="5"/>
  <c r="H41" i="4"/>
  <c r="H42" i="4"/>
  <c r="H43" i="4"/>
  <c r="H45" i="4"/>
  <c r="F38" i="4"/>
  <c r="E38" i="4"/>
  <c r="H9" i="4"/>
  <c r="H7" i="4"/>
  <c r="H8" i="4"/>
  <c r="H10" i="4"/>
  <c r="H11" i="4"/>
  <c r="H12" i="4"/>
  <c r="H3" i="4"/>
  <c r="F11" i="4"/>
  <c r="F3" i="4"/>
  <c r="E3" i="4"/>
  <c r="E10" i="4"/>
  <c r="E28" i="3"/>
  <c r="H28" i="3"/>
  <c r="F28" i="3"/>
  <c r="H6" i="3"/>
  <c r="F6" i="3"/>
  <c r="E6" i="3"/>
  <c r="F3" i="3"/>
  <c r="E3" i="3"/>
  <c r="H42" i="2"/>
  <c r="F37" i="2"/>
  <c r="F40" i="2"/>
  <c r="F42" i="2"/>
  <c r="F44" i="2"/>
  <c r="E40" i="2"/>
  <c r="E42" i="2"/>
  <c r="E44" i="2"/>
  <c r="E37" i="2"/>
  <c r="F3" i="2"/>
  <c r="E3" i="2"/>
  <c r="H5" i="2"/>
  <c r="H7" i="2"/>
  <c r="H9" i="2"/>
  <c r="H10" i="2"/>
  <c r="H11" i="2"/>
  <c r="H12" i="2"/>
  <c r="H37" i="1"/>
  <c r="H36" i="1"/>
  <c r="F37" i="1"/>
  <c r="F39" i="1"/>
  <c r="F36" i="1"/>
  <c r="E37" i="1"/>
  <c r="E39" i="1"/>
  <c r="E36" i="1"/>
  <c r="H9" i="1"/>
  <c r="H10" i="1"/>
  <c r="H11" i="1"/>
  <c r="H12" i="1"/>
  <c r="F5" i="1"/>
  <c r="F7" i="1"/>
  <c r="F9" i="1"/>
  <c r="F10" i="1"/>
  <c r="F11" i="1"/>
  <c r="F12" i="1"/>
  <c r="E5" i="1"/>
  <c r="E7" i="1"/>
  <c r="E9" i="1"/>
  <c r="E10" i="1"/>
  <c r="E11" i="1"/>
  <c r="E12" i="1"/>
  <c r="F45" i="7"/>
  <c r="E45" i="7"/>
  <c r="F43" i="7"/>
  <c r="E43" i="7"/>
  <c r="F42" i="7"/>
  <c r="E42" i="7"/>
  <c r="F41" i="7"/>
  <c r="E41" i="7"/>
  <c r="F12" i="7"/>
  <c r="E12" i="7"/>
  <c r="F11" i="7"/>
  <c r="E11" i="7"/>
  <c r="F10" i="7"/>
  <c r="E10" i="7"/>
  <c r="F9" i="7"/>
  <c r="E9" i="7"/>
  <c r="F8" i="7"/>
  <c r="E7" i="7"/>
  <c r="F5" i="7"/>
  <c r="E5" i="7"/>
  <c r="F46" i="6"/>
  <c r="E46" i="6"/>
  <c r="F44" i="6"/>
  <c r="E44" i="6"/>
  <c r="F43" i="6"/>
  <c r="E43" i="6"/>
  <c r="F42" i="6"/>
  <c r="E42" i="6"/>
  <c r="F12" i="6"/>
  <c r="E12" i="6"/>
  <c r="F11" i="6"/>
  <c r="E11" i="6"/>
  <c r="F10" i="6"/>
  <c r="E10" i="6"/>
  <c r="F9" i="6"/>
  <c r="E9" i="6"/>
  <c r="F8" i="6"/>
  <c r="E8" i="6"/>
  <c r="F5" i="6"/>
  <c r="E5" i="6"/>
  <c r="F35" i="5"/>
  <c r="E35" i="5"/>
  <c r="F7" i="5"/>
  <c r="E7" i="5"/>
  <c r="F5" i="5"/>
  <c r="E5" i="5"/>
  <c r="F45" i="4"/>
  <c r="E45" i="4"/>
  <c r="F43" i="4"/>
  <c r="E43" i="4"/>
  <c r="F42" i="4"/>
  <c r="E42" i="4"/>
  <c r="F41" i="4"/>
  <c r="E41" i="4"/>
  <c r="F12" i="4"/>
  <c r="E12" i="4"/>
  <c r="E11" i="4"/>
  <c r="F10" i="4"/>
  <c r="F9" i="4"/>
  <c r="E9" i="4"/>
  <c r="F8" i="4"/>
  <c r="E8" i="4"/>
  <c r="F7" i="4"/>
  <c r="E7" i="4"/>
  <c r="F5" i="4"/>
  <c r="E5" i="4"/>
  <c r="F12" i="2"/>
  <c r="E12" i="2"/>
  <c r="F11" i="2"/>
  <c r="E11" i="2"/>
  <c r="F10" i="2"/>
  <c r="E10" i="2"/>
  <c r="F9" i="2"/>
  <c r="E9" i="2"/>
  <c r="F7" i="2"/>
  <c r="E7" i="2"/>
  <c r="F5" i="2"/>
  <c r="E5" i="2"/>
</calcChain>
</file>

<file path=xl/sharedStrings.xml><?xml version="1.0" encoding="utf-8"?>
<sst xmlns="http://schemas.openxmlformats.org/spreadsheetml/2006/main" count="360" uniqueCount="66">
  <si>
    <t>Lab ID</t>
  </si>
  <si>
    <t>Lab</t>
  </si>
  <si>
    <t>% Recovery</t>
  </si>
  <si>
    <t>Method</t>
  </si>
  <si>
    <t>NWML</t>
  </si>
  <si>
    <t>Colorimetric</t>
  </si>
  <si>
    <t>DCLS</t>
  </si>
  <si>
    <t>PADEP</t>
  </si>
  <si>
    <t>DHMH</t>
  </si>
  <si>
    <t>DNREC</t>
  </si>
  <si>
    <t>ODU</t>
  </si>
  <si>
    <t>CBL</t>
  </si>
  <si>
    <t>FairfaxDPW</t>
  </si>
  <si>
    <t>Horn Point</t>
  </si>
  <si>
    <t xml:space="preserve">Absolute Z Value </t>
  </si>
  <si>
    <t xml:space="preserve">Horn Point </t>
  </si>
  <si>
    <t>F-ps=</t>
  </si>
  <si>
    <t>0.51-1.0</t>
  </si>
  <si>
    <t>1.01-1.50</t>
  </si>
  <si>
    <t>1.51-2.0</t>
  </si>
  <si>
    <t>&gt;2.0</t>
  </si>
  <si>
    <t>&lt;0.5</t>
  </si>
  <si>
    <t>Rating</t>
  </si>
  <si>
    <t>Excellent</t>
  </si>
  <si>
    <t xml:space="preserve">Good </t>
  </si>
  <si>
    <t>Satisfactory</t>
  </si>
  <si>
    <t>Marginal</t>
  </si>
  <si>
    <t>Unsatisfactory</t>
  </si>
  <si>
    <t>Absolute Z Value Equation</t>
  </si>
  <si>
    <t>(Uh-Lh)/1.349</t>
  </si>
  <si>
    <t>Uh=</t>
  </si>
  <si>
    <t>Lh=</t>
  </si>
  <si>
    <t>Median of the upper half of reported Values</t>
  </si>
  <si>
    <t>Median of the lower half of reported values</t>
  </si>
  <si>
    <t>OWML</t>
  </si>
  <si>
    <t>&lt; 1.00</t>
  </si>
  <si>
    <t>-</t>
  </si>
  <si>
    <t>Reported Value (mg/L)</t>
  </si>
  <si>
    <t>Diff. From MPV (mg/L)</t>
  </si>
  <si>
    <t xml:space="preserve">N-135 (Low Conc.) Fall 2017   Total Nitrogen (mg/L)  </t>
  </si>
  <si>
    <t xml:space="preserve">N-136 (High Conc.)   Fall 2017    Total Nitrogen (mg/L)  </t>
  </si>
  <si>
    <t xml:space="preserve">N-135 (Low Conc.) Fall 2017 Total Phosphorus (mg/L)  </t>
  </si>
  <si>
    <t xml:space="preserve">N-136 (High Conc.)  Fall 2017   Total Phosphorus (mg/L)  </t>
  </si>
  <si>
    <t>N-135 (Low Conc.)  Fall 2017 Ammonia + Organic Nitrogen (mg/L)</t>
  </si>
  <si>
    <t>N-136 (High Conc.)  Fall 2017  Ammonia + Organic Nitrogen (mg/L)</t>
  </si>
  <si>
    <t>N-135 (Low Conc.)  Fall2017 Ammonia  (mg/L)</t>
  </si>
  <si>
    <t>N-136 (High Conc.)  Fall 2017 Ammonia  (mg/L)</t>
  </si>
  <si>
    <t>N-135 (Low Conc.)  Fall2017  Nitrate (mg/L)</t>
  </si>
  <si>
    <t>N-136 (High Conc.)   Fall 2017 Nitrate (mg/L)</t>
  </si>
  <si>
    <t>MPV (mg/L) (0.63)</t>
  </si>
  <si>
    <t>MPV (mg/L) (0.430)</t>
  </si>
  <si>
    <t>MPV (mg/L) (1.06)</t>
  </si>
  <si>
    <t xml:space="preserve">MPV (mg/L) (0.616) </t>
  </si>
  <si>
    <t>MPV (mg/L) (0.388)</t>
  </si>
  <si>
    <t>MPV (mg/L) (0.163)</t>
  </si>
  <si>
    <t>MPV (mg/L) (0.409)</t>
  </si>
  <si>
    <t>MPV (mg/L) (0.180)</t>
  </si>
  <si>
    <t>MPV (mg/L) (0.154)</t>
  </si>
  <si>
    <t>MPV (mg/L) (0.370)</t>
  </si>
  <si>
    <t>N-135 (Low Conc.) Fall 2017   Orthophosphate (mg/L)</t>
  </si>
  <si>
    <t>MPV (mg/L) (0.150)</t>
  </si>
  <si>
    <t>N-136 (High Conc.) Fall 2017  Orthophosphate (mg/L)</t>
  </si>
  <si>
    <t>N-135 (Low Conc.) Fall 2017  Nitrite + Nitrate (mg/L)</t>
  </si>
  <si>
    <t>MPV (mg/L) (0.436)</t>
  </si>
  <si>
    <t>N-136 (High Conc.) Fall 2017 Nitrite + Nitrate (mg/L)</t>
  </si>
  <si>
    <t>MPV (mg/L)  0.639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</si>
</sst>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"/>
    <numFmt numFmtId="166" formatCode="0.0000"/>
  </numFmts>
  <fonts count="18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name val="Verdana"/>
      <family val="2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C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rgb="FF000000"/>
      <name val="Verdana"/>
      <family val="2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A5A5A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6" fillId="6" borderId="0" applyNumberFormat="0" applyBorder="0" applyAlignment="0" applyProtection="0"/>
    <xf numFmtId="0" fontId="17" fillId="7" borderId="10" applyNumberFormat="0" applyAlignment="0" applyProtection="0"/>
  </cellStyleXfs>
  <cellXfs count="104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0" xfId="0" applyFont="1"/>
    <xf numFmtId="0" fontId="0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0" fillId="0" borderId="1" xfId="0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2" fillId="0" borderId="3" xfId="0" applyFont="1" applyFill="1" applyBorder="1"/>
    <xf numFmtId="0" fontId="0" fillId="0" borderId="0" xfId="0" applyFill="1"/>
    <xf numFmtId="0" fontId="2" fillId="0" borderId="3" xfId="0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64" fontId="1" fillId="2" borderId="4" xfId="0" applyNumberFormat="1" applyFont="1" applyFill="1" applyBorder="1" applyAlignment="1">
      <alignment horizontal="center" wrapText="1"/>
    </xf>
    <xf numFmtId="2" fontId="1" fillId="2" borderId="4" xfId="0" applyNumberFormat="1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/>
    <xf numFmtId="0" fontId="5" fillId="0" borderId="1" xfId="0" applyFont="1" applyBorder="1"/>
    <xf numFmtId="0" fontId="4" fillId="0" borderId="1" xfId="0" applyFont="1" applyBorder="1"/>
    <xf numFmtId="0" fontId="6" fillId="0" borderId="1" xfId="0" applyFont="1" applyBorder="1"/>
    <xf numFmtId="164" fontId="2" fillId="0" borderId="1" xfId="0" applyNumberFormat="1" applyFont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0" borderId="0" xfId="0" applyFont="1"/>
    <xf numFmtId="0" fontId="8" fillId="3" borderId="0" xfId="0" applyFont="1" applyFill="1" applyBorder="1" applyAlignment="1">
      <alignment horizontal="right"/>
    </xf>
    <xf numFmtId="0" fontId="8" fillId="3" borderId="0" xfId="0" applyFont="1" applyFill="1" applyBorder="1" applyAlignment="1">
      <alignment horizontal="left"/>
    </xf>
    <xf numFmtId="0" fontId="9" fillId="0" borderId="0" xfId="0" applyFont="1"/>
    <xf numFmtId="0" fontId="10" fillId="0" borderId="0" xfId="0" applyFont="1"/>
    <xf numFmtId="0" fontId="11" fillId="3" borderId="0" xfId="0" applyFont="1" applyFill="1" applyBorder="1" applyAlignment="1">
      <alignment horizontal="left"/>
    </xf>
    <xf numFmtId="0" fontId="11" fillId="3" borderId="0" xfId="0" applyFont="1" applyFill="1" applyBorder="1" applyAlignment="1">
      <alignment horizontal="right"/>
    </xf>
    <xf numFmtId="0" fontId="12" fillId="0" borderId="0" xfId="0" applyFont="1"/>
    <xf numFmtId="0" fontId="13" fillId="0" borderId="0" xfId="0" applyFont="1"/>
    <xf numFmtId="0" fontId="14" fillId="0" borderId="1" xfId="0" applyFont="1" applyBorder="1"/>
    <xf numFmtId="0" fontId="0" fillId="4" borderId="7" xfId="0" applyFill="1" applyBorder="1"/>
    <xf numFmtId="0" fontId="0" fillId="4" borderId="0" xfId="0" applyFill="1" applyBorder="1"/>
    <xf numFmtId="0" fontId="0" fillId="4" borderId="8" xfId="0" applyFill="1" applyBorder="1"/>
    <xf numFmtId="164" fontId="0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8" fillId="3" borderId="0" xfId="0" applyNumberFormat="1" applyFont="1" applyFill="1" applyBorder="1" applyAlignment="1">
      <alignment horizontal="left"/>
    </xf>
    <xf numFmtId="165" fontId="0" fillId="0" borderId="1" xfId="0" applyNumberFormat="1" applyFont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Border="1" applyAlignment="1">
      <alignment horizontal="center"/>
    </xf>
    <xf numFmtId="165" fontId="0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 applyAlignment="1"/>
    <xf numFmtId="0" fontId="0" fillId="0" borderId="4" xfId="0" applyBorder="1" applyAlignment="1">
      <alignment horizontal="center"/>
    </xf>
    <xf numFmtId="165" fontId="0" fillId="0" borderId="4" xfId="0" applyNumberFormat="1" applyFont="1" applyBorder="1" applyAlignment="1">
      <alignment horizontal="center"/>
    </xf>
    <xf numFmtId="164" fontId="0" fillId="0" borderId="4" xfId="0" applyNumberFormat="1" applyFon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4" xfId="0" applyNumberFormat="1" applyFont="1" applyBorder="1" applyAlignment="1">
      <alignment horizontal="center"/>
    </xf>
    <xf numFmtId="0" fontId="0" fillId="0" borderId="3" xfId="0" applyFill="1" applyBorder="1" applyAlignment="1"/>
    <xf numFmtId="0" fontId="7" fillId="0" borderId="0" xfId="0" applyFont="1" applyFill="1"/>
    <xf numFmtId="0" fontId="0" fillId="0" borderId="1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/>
    <xf numFmtId="164" fontId="3" fillId="0" borderId="0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164" fontId="0" fillId="5" borderId="1" xfId="0" applyNumberFormat="1" applyFill="1" applyBorder="1" applyAlignment="1">
      <alignment horizontal="center"/>
    </xf>
    <xf numFmtId="164" fontId="15" fillId="5" borderId="1" xfId="0" applyNumberFormat="1" applyFont="1" applyFill="1" applyBorder="1" applyAlignment="1">
      <alignment horizontal="center"/>
    </xf>
    <xf numFmtId="164" fontId="15" fillId="5" borderId="0" xfId="0" applyNumberFormat="1" applyFont="1" applyFill="1" applyBorder="1" applyAlignment="1">
      <alignment horizontal="center"/>
    </xf>
    <xf numFmtId="0" fontId="9" fillId="4" borderId="0" xfId="0" applyFont="1" applyFill="1"/>
    <xf numFmtId="164" fontId="0" fillId="0" borderId="1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wrapText="1"/>
    </xf>
    <xf numFmtId="165" fontId="0" fillId="0" borderId="1" xfId="0" applyNumberForma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164" fontId="15" fillId="4" borderId="0" xfId="0" applyNumberFormat="1" applyFont="1" applyFill="1" applyAlignment="1">
      <alignment horizontal="center"/>
    </xf>
    <xf numFmtId="164" fontId="15" fillId="4" borderId="1" xfId="0" applyNumberFormat="1" applyFont="1" applyFill="1" applyBorder="1" applyAlignment="1">
      <alignment horizontal="center"/>
    </xf>
    <xf numFmtId="2" fontId="2" fillId="4" borderId="1" xfId="0" applyNumberFormat="1" applyFon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166" fontId="3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166" fontId="2" fillId="0" borderId="1" xfId="0" applyNumberFormat="1" applyFont="1" applyFill="1" applyBorder="1" applyAlignment="1">
      <alignment horizontal="center"/>
    </xf>
    <xf numFmtId="166" fontId="2" fillId="4" borderId="1" xfId="0" applyNumberFormat="1" applyFont="1" applyFill="1" applyBorder="1" applyAlignment="1">
      <alignment horizontal="center"/>
    </xf>
    <xf numFmtId="0" fontId="16" fillId="0" borderId="0" xfId="1" applyFill="1"/>
    <xf numFmtId="0" fontId="4" fillId="0" borderId="0" xfId="0" applyFont="1" applyFill="1" applyBorder="1" applyAlignment="1">
      <alignment horizontal="center"/>
    </xf>
    <xf numFmtId="0" fontId="17" fillId="7" borderId="10" xfId="2" applyAlignment="1">
      <alignment horizontal="center"/>
    </xf>
    <xf numFmtId="0" fontId="8" fillId="3" borderId="0" xfId="0" applyFont="1" applyFill="1" applyBorder="1" applyAlignment="1">
      <alignment horizontal="left"/>
    </xf>
    <xf numFmtId="0" fontId="14" fillId="0" borderId="1" xfId="0" applyFont="1" applyBorder="1" applyAlignment="1">
      <alignment horizontal="left" wrapText="1"/>
    </xf>
    <xf numFmtId="0" fontId="14" fillId="0" borderId="5" xfId="0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left"/>
    </xf>
    <xf numFmtId="0" fontId="0" fillId="0" borderId="0" xfId="0" applyAlignment="1">
      <alignment horizontal="center" vertical="center"/>
    </xf>
  </cellXfs>
  <cellStyles count="3">
    <cellStyle name="Check Cell" xfId="2" builtinId="23"/>
    <cellStyle name="Good" xfId="1" builtinId="26"/>
    <cellStyle name="Normal" xfId="0" builtinId="0"/>
  </cellStyles>
  <dxfs count="63"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</dxfs>
  <tableStyles count="0" defaultTableStyle="TableStyleMedium9" defaultPivotStyle="PivotStyleLight16"/>
  <colors>
    <mruColors>
      <color rgb="FFFFCC00"/>
      <color rgb="FF00B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Nitrogen Low Concentration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979746712723251"/>
          <c:y val="0.15163084344186706"/>
          <c:w val="0.86550157750983248"/>
          <c:h val="0.486623820671064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TN!$C$2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TN!$B$3:$B$12</c:f>
              <c:strCache>
                <c:ptCount val="10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DHMH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</c:v>
                </c:pt>
              </c:strCache>
            </c:strRef>
          </c:cat>
          <c:val>
            <c:numRef>
              <c:f>TN!$C$3:$C$12</c:f>
              <c:numCache>
                <c:formatCode>0.00</c:formatCode>
                <c:ptCount val="10"/>
                <c:pt idx="0" formatCode="0.000">
                  <c:v>6.27</c:v>
                </c:pt>
                <c:pt idx="2" formatCode="General">
                  <c:v>0.64</c:v>
                </c:pt>
                <c:pt idx="4" formatCode="0.000">
                  <c:v>0.59199999999999997</c:v>
                </c:pt>
                <c:pt idx="5" formatCode="0.000">
                  <c:v>0.61599999999999999</c:v>
                </c:pt>
                <c:pt idx="6" formatCode="0.000">
                  <c:v>0.61899999999999999</c:v>
                </c:pt>
                <c:pt idx="7" formatCode="0.000">
                  <c:v>0.629</c:v>
                </c:pt>
                <c:pt idx="8" formatCode="0.000">
                  <c:v>0.65900000000000003</c:v>
                </c:pt>
                <c:pt idx="9" formatCode="0.000">
                  <c:v>0.627</c:v>
                </c:pt>
              </c:numCache>
            </c:numRef>
          </c:val>
        </c:ser>
        <c:ser>
          <c:idx val="2"/>
          <c:order val="2"/>
          <c:tx>
            <c:strRef>
              <c:f>TN!$H$2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741037184002734E-17"/>
                  <c:y val="-0.19459459459459463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7254327590106187E-17"/>
                  <c:y val="-5.40540540540540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0320777066515023E-3"/>
                  <c:y val="-2.882882882882889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-9.620571752855217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7.4508655180212375E-17"/>
                  <c:y val="-3.9639639639639637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ysClr val="windowText" lastClr="000000"/>
                        </a:solidFill>
                      </a:defRPr>
                    </a:pPr>
                    <a:fld id="{9C655D80-794D-4705-ADBF-1B4CF65E332C}" type="VALU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5"/>
              <c:layout>
                <c:manualLayout>
                  <c:x val="2.0320777066514277E-3"/>
                  <c:y val="-5.765765765765765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2.0320777066515023E-3"/>
                  <c:y val="-2.16216216216216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"/>
                  <c:y val="-6.84684684684684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3928297472021872E-16"/>
                  <c:y val="-4.3243243243243246E-2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0"/>
                  <c:y val="-6.48648648648649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TN!$H$3:$H$12</c:f>
              <c:numCache>
                <c:formatCode>0.00</c:formatCode>
                <c:ptCount val="10"/>
                <c:pt idx="0">
                  <c:v>144.97435897435898</c:v>
                </c:pt>
                <c:pt idx="2">
                  <c:v>0.61538461538461597</c:v>
                </c:pt>
                <c:pt idx="4">
                  <c:v>0.61538461538461597</c:v>
                </c:pt>
                <c:pt idx="5">
                  <c:v>0</c:v>
                </c:pt>
                <c:pt idx="6">
                  <c:v>7.6923076923076997E-2</c:v>
                </c:pt>
                <c:pt idx="7">
                  <c:v>0.33333333333333365</c:v>
                </c:pt>
                <c:pt idx="8">
                  <c:v>1.1025641025641035</c:v>
                </c:pt>
                <c:pt idx="9">
                  <c:v>0.28205128205128233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3628856"/>
        <c:axId val="303952032"/>
      </c:barChart>
      <c:lineChart>
        <c:grouping val="standard"/>
        <c:varyColors val="0"/>
        <c:ser>
          <c:idx val="1"/>
          <c:order val="1"/>
          <c:tx>
            <c:strRef>
              <c:f>TN!$D$2</c:f>
              <c:strCache>
                <c:ptCount val="1"/>
                <c:pt idx="0">
                  <c:v>MPV (mg/L) (0.616) </c:v>
                </c:pt>
              </c:strCache>
            </c:strRef>
          </c:tx>
          <c:spPr>
            <a:ln w="3175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TN!$D$3:$D$12</c:f>
              <c:numCache>
                <c:formatCode>0.000</c:formatCode>
                <c:ptCount val="10"/>
                <c:pt idx="0">
                  <c:v>0.61599999999999999</c:v>
                </c:pt>
                <c:pt idx="2">
                  <c:v>0.61599999999999999</c:v>
                </c:pt>
                <c:pt idx="4">
                  <c:v>0.61599999999999999</c:v>
                </c:pt>
                <c:pt idx="5">
                  <c:v>0.61599999999999999</c:v>
                </c:pt>
                <c:pt idx="6">
                  <c:v>0.61599999999999999</c:v>
                </c:pt>
                <c:pt idx="7">
                  <c:v>0.61599999999999999</c:v>
                </c:pt>
                <c:pt idx="8">
                  <c:v>0.61599999999999999</c:v>
                </c:pt>
                <c:pt idx="9">
                  <c:v>0.61599999999999999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3628856"/>
        <c:axId val="303952032"/>
      </c:lineChart>
      <c:catAx>
        <c:axId val="303628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Laboratory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crossAx val="303952032"/>
        <c:crosses val="autoZero"/>
        <c:auto val="1"/>
        <c:lblAlgn val="ctr"/>
        <c:lblOffset val="100"/>
        <c:noMultiLvlLbl val="0"/>
      </c:catAx>
      <c:valAx>
        <c:axId val="303952032"/>
        <c:scaling>
          <c:orientation val="minMax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  <a:effectLst/>
          </c:spPr>
        </c:majorGridlines>
        <c:title>
          <c:tx>
            <c:rich>
              <a:bodyPr rot="-5400000" vert="horz"/>
              <a:lstStyle/>
              <a:p>
                <a:pPr algn="ctr" rtl="0"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rPr>
                  <a:t>Total Nitrogen mg/L</a:t>
                </a:r>
              </a:p>
            </c:rich>
          </c:tx>
          <c:layout/>
          <c:overlay val="0"/>
        </c:title>
        <c:numFmt formatCode="0.000" sourceLinked="1"/>
        <c:majorTickMark val="out"/>
        <c:minorTickMark val="none"/>
        <c:tickLblPos val="nextTo"/>
        <c:crossAx val="30362885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Nitrate High Concentration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'NO3'!$C$31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'NO3'!$B$32:$B$35</c:f>
              <c:strCache>
                <c:ptCount val="4"/>
                <c:pt idx="0">
                  <c:v>NWML</c:v>
                </c:pt>
                <c:pt idx="1">
                  <c:v>OWML</c:v>
                </c:pt>
                <c:pt idx="2">
                  <c:v>DCLS</c:v>
                </c:pt>
                <c:pt idx="3">
                  <c:v>DNREC</c:v>
                </c:pt>
              </c:strCache>
            </c:strRef>
          </c:cat>
          <c:val>
            <c:numRef>
              <c:f>'NO3'!$C$32:$C$35</c:f>
              <c:numCache>
                <c:formatCode>0.00</c:formatCode>
                <c:ptCount val="4"/>
                <c:pt idx="0">
                  <c:v>0.621</c:v>
                </c:pt>
                <c:pt idx="1">
                  <c:v>0.68</c:v>
                </c:pt>
                <c:pt idx="3" formatCode="0.000">
                  <c:v>0.60699999999999998</c:v>
                </c:pt>
              </c:numCache>
            </c:numRef>
          </c:val>
        </c:ser>
        <c:ser>
          <c:idx val="2"/>
          <c:order val="2"/>
          <c:tx>
            <c:strRef>
              <c:f>'NO3'!$H$31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4.438805989728598E-17"/>
                  <c:y val="-8.492569002123145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5176942846557751E-4"/>
                  <c:y val="-0.22877041643679891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2415814056762841E-3"/>
                  <c:y val="-0.1353046792717789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-0.123142250530785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'NO3'!$B$32:$B$35</c:f>
              <c:strCache>
                <c:ptCount val="4"/>
                <c:pt idx="0">
                  <c:v>NWML</c:v>
                </c:pt>
                <c:pt idx="1">
                  <c:v>OWML</c:v>
                </c:pt>
                <c:pt idx="2">
                  <c:v>DCLS</c:v>
                </c:pt>
                <c:pt idx="3">
                  <c:v>DNREC</c:v>
                </c:pt>
              </c:strCache>
            </c:strRef>
          </c:cat>
          <c:val>
            <c:numRef>
              <c:f>'NO3'!$H$32:$H$35</c:f>
              <c:numCache>
                <c:formatCode>0.00</c:formatCode>
                <c:ptCount val="4"/>
                <c:pt idx="0">
                  <c:v>0.35714285714285743</c:v>
                </c:pt>
                <c:pt idx="1">
                  <c:v>1.7500000000000016</c:v>
                </c:pt>
                <c:pt idx="3">
                  <c:v>0.85714285714285787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3810136"/>
        <c:axId val="303809744"/>
      </c:barChart>
      <c:lineChart>
        <c:grouping val="standard"/>
        <c:varyColors val="0"/>
        <c:ser>
          <c:idx val="1"/>
          <c:order val="1"/>
          <c:tx>
            <c:strRef>
              <c:f>'NO3'!$D$31</c:f>
              <c:strCache>
                <c:ptCount val="1"/>
                <c:pt idx="0">
                  <c:v>MPV (mg/L) (0.63)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cat>
            <c:strRef>
              <c:f>'NO3'!$B$32:$B$35</c:f>
              <c:strCache>
                <c:ptCount val="4"/>
                <c:pt idx="0">
                  <c:v>NWML</c:v>
                </c:pt>
                <c:pt idx="1">
                  <c:v>OWML</c:v>
                </c:pt>
                <c:pt idx="2">
                  <c:v>DCLS</c:v>
                </c:pt>
                <c:pt idx="3">
                  <c:v>DNREC</c:v>
                </c:pt>
              </c:strCache>
            </c:strRef>
          </c:cat>
          <c:val>
            <c:numRef>
              <c:f>'NO3'!$D$32:$D$35</c:f>
              <c:numCache>
                <c:formatCode>0.00</c:formatCode>
                <c:ptCount val="4"/>
                <c:pt idx="0">
                  <c:v>0.63100000000000001</c:v>
                </c:pt>
                <c:pt idx="1">
                  <c:v>0.63100000000000001</c:v>
                </c:pt>
                <c:pt idx="3">
                  <c:v>0.63100000000000001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3810136"/>
        <c:axId val="303809744"/>
      </c:lineChart>
      <c:catAx>
        <c:axId val="303810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Laboratory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crossAx val="303809744"/>
        <c:crosses val="autoZero"/>
        <c:auto val="1"/>
        <c:lblAlgn val="ctr"/>
        <c:lblOffset val="100"/>
        <c:noMultiLvlLbl val="0"/>
      </c:catAx>
      <c:valAx>
        <c:axId val="303809744"/>
        <c:scaling>
          <c:orientation val="minMax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Nitrate mg/L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30381013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Orthophosphate Low Concentration</a:t>
            </a:r>
          </a:p>
        </c:rich>
      </c:tx>
      <c:layout>
        <c:manualLayout>
          <c:xMode val="edge"/>
          <c:yMode val="edge"/>
          <c:x val="0.22467991130177969"/>
          <c:y val="4.3551077289049632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'PO4'!$C$2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'PO4'!$B$3:$B$12</c:f>
              <c:strCache>
                <c:ptCount val="10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DHMH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</c:v>
                </c:pt>
              </c:strCache>
            </c:strRef>
          </c:cat>
          <c:val>
            <c:numRef>
              <c:f>'PO4'!$C$3:$C$12</c:f>
              <c:numCache>
                <c:formatCode>0.000</c:formatCode>
                <c:ptCount val="10"/>
                <c:pt idx="0">
                  <c:v>0.151</c:v>
                </c:pt>
                <c:pt idx="2">
                  <c:v>0.154</c:v>
                </c:pt>
                <c:pt idx="3" formatCode="0.00">
                  <c:v>0.16</c:v>
                </c:pt>
                <c:pt idx="4">
                  <c:v>0.14699999999999999</c:v>
                </c:pt>
                <c:pt idx="5">
                  <c:v>0.151</c:v>
                </c:pt>
                <c:pt idx="6">
                  <c:v>0.1512</c:v>
                </c:pt>
                <c:pt idx="7" formatCode="0.0000">
                  <c:v>0.15090000000000001</c:v>
                </c:pt>
                <c:pt idx="8">
                  <c:v>0.14599999999999999</c:v>
                </c:pt>
                <c:pt idx="9">
                  <c:v>0.14899999999999999</c:v>
                </c:pt>
              </c:numCache>
            </c:numRef>
          </c:val>
        </c:ser>
        <c:ser>
          <c:idx val="2"/>
          <c:order val="2"/>
          <c:tx>
            <c:strRef>
              <c:f>'PO4'!$H$2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0085361203590756E-3"/>
                  <c:y val="-5.57337723436678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6866856038407115E-4"/>
                  <c:y val="5.2540378390541084E-2"/>
                </c:manualLayout>
              </c:layout>
              <c:spPr>
                <a:solidFill>
                  <a:srgbClr val="FF0000"/>
                </a:solidFill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-0.11259575763442999"/>
                </c:manualLayout>
              </c:layout>
              <c:spPr>
                <a:noFill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6648687896102698E-4"/>
                  <c:y val="-0.16415406055103327"/>
                </c:manualLayout>
              </c:layout>
              <c:spPr>
                <a:solidFill>
                  <a:srgbClr val="FFC000"/>
                </a:solidFill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-9.9512760782188958E-2"/>
                </c:manualLayout>
              </c:layout>
              <c:spPr>
                <a:noFill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7.3645473654370041E-17"/>
                  <c:y val="-5.57337723436678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"/>
                  <c:y val="-6.7816756270392367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>
                        <a:solidFill>
                          <a:sysClr val="windowText" lastClr="000000"/>
                        </a:solidFill>
                      </a:rPr>
                      <a:t>0.66</a:t>
                    </a:r>
                  </a:p>
                </c:rich>
              </c:tx>
              <c:spPr>
                <a:noFill/>
              </c:sp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4729094730874008E-16"/>
                  <c:y val="-5.1185837010291085E-2"/>
                </c:manualLayout>
              </c:layout>
              <c:spPr>
                <a:noFill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2.6764139184910739E-3"/>
                  <c:y val="-0.1255698108469353"/>
                </c:manualLayout>
              </c:layout>
              <c:spPr>
                <a:noFill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0"/>
                  <c:y val="-4.5683523738502617E-2"/>
                </c:manualLayout>
              </c:layout>
              <c:spPr>
                <a:noFill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'PO4'!$B$3:$B$12</c:f>
              <c:strCache>
                <c:ptCount val="10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DHMH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</c:v>
                </c:pt>
              </c:strCache>
            </c:strRef>
          </c:cat>
          <c:val>
            <c:numRef>
              <c:f>'PO4'!$H$3:$H$12</c:f>
              <c:numCache>
                <c:formatCode>0.00</c:formatCode>
                <c:ptCount val="10"/>
                <c:pt idx="0">
                  <c:v>0.12500000000000011</c:v>
                </c:pt>
                <c:pt idx="2">
                  <c:v>0.50000000000000044</c:v>
                </c:pt>
                <c:pt idx="3">
                  <c:v>1.2500000000000011</c:v>
                </c:pt>
                <c:pt idx="4">
                  <c:v>0.37500000000000033</c:v>
                </c:pt>
                <c:pt idx="5">
                  <c:v>0.12500000000000011</c:v>
                </c:pt>
                <c:pt idx="6">
                  <c:v>0.15000000000000083</c:v>
                </c:pt>
                <c:pt idx="7">
                  <c:v>0.11250000000000149</c:v>
                </c:pt>
                <c:pt idx="8">
                  <c:v>0.50000000000000044</c:v>
                </c:pt>
                <c:pt idx="9">
                  <c:v>0.12500000000000011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8033208"/>
        <c:axId val="428033600"/>
      </c:barChart>
      <c:lineChart>
        <c:grouping val="standard"/>
        <c:varyColors val="0"/>
        <c:ser>
          <c:idx val="1"/>
          <c:order val="1"/>
          <c:tx>
            <c:strRef>
              <c:f>'PO4'!$D$2</c:f>
              <c:strCache>
                <c:ptCount val="1"/>
                <c:pt idx="0">
                  <c:v>MPV (mg/L) (0.150)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cat>
            <c:strRef>
              <c:f>'PO4'!$B$3:$B$12</c:f>
              <c:strCache>
                <c:ptCount val="10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DHMH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</c:v>
                </c:pt>
              </c:strCache>
            </c:strRef>
          </c:cat>
          <c:val>
            <c:numRef>
              <c:f>'PO4'!$D$3:$D$12</c:f>
              <c:numCache>
                <c:formatCode>0.000</c:formatCode>
                <c:ptCount val="10"/>
                <c:pt idx="0">
                  <c:v>0.15</c:v>
                </c:pt>
                <c:pt idx="2">
                  <c:v>0.15</c:v>
                </c:pt>
                <c:pt idx="3">
                  <c:v>0.15</c:v>
                </c:pt>
                <c:pt idx="4">
                  <c:v>0.15</c:v>
                </c:pt>
                <c:pt idx="5">
                  <c:v>0.15</c:v>
                </c:pt>
                <c:pt idx="6">
                  <c:v>0.15</c:v>
                </c:pt>
                <c:pt idx="7">
                  <c:v>0.15</c:v>
                </c:pt>
                <c:pt idx="8">
                  <c:v>0.15</c:v>
                </c:pt>
                <c:pt idx="9">
                  <c:v>0.15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033208"/>
        <c:axId val="428033600"/>
      </c:lineChart>
      <c:catAx>
        <c:axId val="428033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Laboratory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low"/>
        <c:spPr>
          <a:ln>
            <a:noFill/>
          </a:ln>
        </c:spPr>
        <c:crossAx val="428033600"/>
        <c:crosses val="autoZero"/>
        <c:auto val="1"/>
        <c:lblAlgn val="ctr"/>
        <c:lblOffset val="100"/>
        <c:noMultiLvlLbl val="0"/>
      </c:catAx>
      <c:valAx>
        <c:axId val="428033600"/>
        <c:scaling>
          <c:orientation val="minMax"/>
          <c:max val="1.3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Orthophosphate mg/L</a:t>
                </a:r>
                <a:endParaRPr lang="en-US" sz="1000">
                  <a:effectLst/>
                </a:endParaRPr>
              </a:p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rich>
          </c:tx>
          <c:layout/>
          <c:overlay val="0"/>
        </c:title>
        <c:numFmt formatCode="0.000" sourceLinked="1"/>
        <c:majorTickMark val="out"/>
        <c:minorTickMark val="none"/>
        <c:tickLblPos val="nextTo"/>
        <c:crossAx val="42803320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Orthophosphate High Concentration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0227738999873935E-2"/>
          <c:y val="2.5457059803008494E-2"/>
          <c:w val="0.88460459909760203"/>
          <c:h val="0.784096463748483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'PO4'!$C$37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'PO4'!$B$38:$B$45</c:f>
              <c:strCache>
                <c:ptCount val="8"/>
                <c:pt idx="0">
                  <c:v>NWML</c:v>
                </c:pt>
                <c:pt idx="1">
                  <c:v>DCLS</c:v>
                </c:pt>
                <c:pt idx="2">
                  <c:v>OWML</c:v>
                </c:pt>
                <c:pt idx="3">
                  <c:v>DHMH</c:v>
                </c:pt>
                <c:pt idx="4">
                  <c:v>DNREC</c:v>
                </c:pt>
                <c:pt idx="5">
                  <c:v>CBL</c:v>
                </c:pt>
                <c:pt idx="6">
                  <c:v>Horn Point</c:v>
                </c:pt>
                <c:pt idx="7">
                  <c:v>FairfaxDPW</c:v>
                </c:pt>
              </c:strCache>
            </c:strRef>
          </c:cat>
          <c:val>
            <c:numRef>
              <c:f>'PO4'!$C$38:$C$45</c:f>
              <c:numCache>
                <c:formatCode>0.000</c:formatCode>
                <c:ptCount val="8"/>
                <c:pt idx="0">
                  <c:v>0.38900000000000001</c:v>
                </c:pt>
                <c:pt idx="2">
                  <c:v>0.41</c:v>
                </c:pt>
                <c:pt idx="3">
                  <c:v>0.38800000000000001</c:v>
                </c:pt>
                <c:pt idx="4">
                  <c:v>0.373</c:v>
                </c:pt>
                <c:pt idx="5" formatCode="0.0000">
                  <c:v>0.37609999999999999</c:v>
                </c:pt>
                <c:pt idx="7">
                  <c:v>0.371</c:v>
                </c:pt>
              </c:numCache>
            </c:numRef>
          </c:val>
        </c:ser>
        <c:ser>
          <c:idx val="2"/>
          <c:order val="2"/>
          <c:tx>
            <c:strRef>
              <c:f>'PO4'!$H$37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8832391713747474E-3"/>
                  <c:y val="-3.463203463203463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4.409994205269802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9359744292838845E-3"/>
                  <c:y val="-0.16487455197132622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-0.1066053106997988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6.9051305263837248E-17"/>
                  <c:y val="-0.2273331288134438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8832391713747645E-3"/>
                  <c:y val="-0.1746125370692299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4196981810003142E-16"/>
                  <c:y val="-3.5842293906810103E-2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"/>
                  <c:y val="-0.2578968538023656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'PO4'!$B$38:$B$45</c:f>
              <c:strCache>
                <c:ptCount val="8"/>
                <c:pt idx="0">
                  <c:v>NWML</c:v>
                </c:pt>
                <c:pt idx="1">
                  <c:v>DCLS</c:v>
                </c:pt>
                <c:pt idx="2">
                  <c:v>OWML</c:v>
                </c:pt>
                <c:pt idx="3">
                  <c:v>DHMH</c:v>
                </c:pt>
                <c:pt idx="4">
                  <c:v>DNREC</c:v>
                </c:pt>
                <c:pt idx="5">
                  <c:v>CBL</c:v>
                </c:pt>
                <c:pt idx="6">
                  <c:v>Horn Point</c:v>
                </c:pt>
                <c:pt idx="7">
                  <c:v>FairfaxDPW</c:v>
                </c:pt>
              </c:strCache>
            </c:strRef>
          </c:cat>
          <c:val>
            <c:numRef>
              <c:f>'PO4'!$H$38:$H$45</c:f>
              <c:numCache>
                <c:formatCode>0.00</c:formatCode>
                <c:ptCount val="8"/>
                <c:pt idx="0">
                  <c:v>6.6666666666666735E-2</c:v>
                </c:pt>
                <c:pt idx="2">
                  <c:v>1.4666666666666643</c:v>
                </c:pt>
                <c:pt idx="3">
                  <c:v>0</c:v>
                </c:pt>
                <c:pt idx="4">
                  <c:v>1.0000000000000009</c:v>
                </c:pt>
                <c:pt idx="5">
                  <c:v>0.79333333333333478</c:v>
                </c:pt>
                <c:pt idx="7">
                  <c:v>1.1333333333333344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8034384"/>
        <c:axId val="428034776"/>
      </c:barChart>
      <c:lineChart>
        <c:grouping val="standard"/>
        <c:varyColors val="0"/>
        <c:ser>
          <c:idx val="1"/>
          <c:order val="1"/>
          <c:tx>
            <c:strRef>
              <c:f>'PO4'!$D$37</c:f>
              <c:strCache>
                <c:ptCount val="1"/>
                <c:pt idx="0">
                  <c:v>MPV (mg/L) (0.388)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cat>
            <c:strRef>
              <c:f>'PO4'!$B$38:$B$45</c:f>
              <c:strCache>
                <c:ptCount val="8"/>
                <c:pt idx="0">
                  <c:v>NWML</c:v>
                </c:pt>
                <c:pt idx="1">
                  <c:v>DCLS</c:v>
                </c:pt>
                <c:pt idx="2">
                  <c:v>OWML</c:v>
                </c:pt>
                <c:pt idx="3">
                  <c:v>DHMH</c:v>
                </c:pt>
                <c:pt idx="4">
                  <c:v>DNREC</c:v>
                </c:pt>
                <c:pt idx="5">
                  <c:v>CBL</c:v>
                </c:pt>
                <c:pt idx="6">
                  <c:v>Horn Point</c:v>
                </c:pt>
                <c:pt idx="7">
                  <c:v>FairfaxDPW</c:v>
                </c:pt>
              </c:strCache>
            </c:strRef>
          </c:cat>
          <c:val>
            <c:numRef>
              <c:f>'PO4'!$D$38:$D$45</c:f>
              <c:numCache>
                <c:formatCode>0.000</c:formatCode>
                <c:ptCount val="8"/>
                <c:pt idx="0">
                  <c:v>0.38800000000000001</c:v>
                </c:pt>
                <c:pt idx="2">
                  <c:v>0.38800000000000001</c:v>
                </c:pt>
                <c:pt idx="3">
                  <c:v>0.38800000000000001</c:v>
                </c:pt>
                <c:pt idx="4">
                  <c:v>0.38800000000000001</c:v>
                </c:pt>
                <c:pt idx="5">
                  <c:v>0.38800000000000001</c:v>
                </c:pt>
                <c:pt idx="7">
                  <c:v>0.38800000000000001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034384"/>
        <c:axId val="428034776"/>
      </c:lineChart>
      <c:catAx>
        <c:axId val="428034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Laboratory</a:t>
                </a:r>
              </a:p>
              <a:p>
                <a:pPr>
                  <a:defRPr/>
                </a:pPr>
                <a:endParaRPr lang="en-US"/>
              </a:p>
            </c:rich>
          </c:tx>
          <c:layout>
            <c:manualLayout>
              <c:xMode val="edge"/>
              <c:yMode val="edge"/>
              <c:x val="0.47864846588499582"/>
              <c:y val="0.87207008214882231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crossAx val="428034776"/>
        <c:crosses val="autoZero"/>
        <c:auto val="1"/>
        <c:lblAlgn val="ctr"/>
        <c:lblOffset val="100"/>
        <c:noMultiLvlLbl val="0"/>
      </c:catAx>
      <c:valAx>
        <c:axId val="428034776"/>
        <c:scaling>
          <c:orientation val="minMax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Orthophosphate mg/L</a:t>
                </a:r>
              </a:p>
            </c:rich>
          </c:tx>
          <c:layout/>
          <c:overlay val="0"/>
        </c:title>
        <c:numFmt formatCode="0.000" sourceLinked="1"/>
        <c:majorTickMark val="out"/>
        <c:minorTickMark val="none"/>
        <c:tickLblPos val="nextTo"/>
        <c:crossAx val="42803438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Nitrite</a:t>
            </a:r>
            <a:r>
              <a:rPr lang="en-US" baseline="0"/>
              <a:t> + Nitrate Low Concentration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'NO2+NO3'!$C$2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dLbls>
            <c:dLbl>
              <c:idx val="5"/>
              <c:layout>
                <c:manualLayout>
                  <c:x val="-7.0141067613768679E-17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'NO2+NO3'!$B$3:$B$12</c:f>
              <c:strCache>
                <c:ptCount val="10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DHMH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</c:v>
                </c:pt>
              </c:strCache>
            </c:strRef>
          </c:cat>
          <c:val>
            <c:numRef>
              <c:f>'NO2+NO3'!$C$3:$C$12</c:f>
              <c:numCache>
                <c:formatCode>0.00</c:formatCode>
                <c:ptCount val="10"/>
                <c:pt idx="0" formatCode="0.000">
                  <c:v>0.43099999999999999</c:v>
                </c:pt>
                <c:pt idx="2">
                  <c:v>0.43</c:v>
                </c:pt>
                <c:pt idx="3">
                  <c:v>0.46</c:v>
                </c:pt>
                <c:pt idx="4" formatCode="0.000">
                  <c:v>0.45900000000000002</c:v>
                </c:pt>
                <c:pt idx="5" formatCode="0.000">
                  <c:v>0.40699999999999997</c:v>
                </c:pt>
                <c:pt idx="6" formatCode="0.0000">
                  <c:v>0.43769999999999998</c:v>
                </c:pt>
                <c:pt idx="7" formatCode="0.000">
                  <c:v>0.47199999999999998</c:v>
                </c:pt>
                <c:pt idx="8" formatCode="0.000">
                  <c:v>0.41899999999999998</c:v>
                </c:pt>
                <c:pt idx="9" formatCode="0.000">
                  <c:v>0.43</c:v>
                </c:pt>
              </c:numCache>
            </c:numRef>
          </c:val>
        </c:ser>
        <c:ser>
          <c:idx val="2"/>
          <c:order val="2"/>
          <c:tx>
            <c:strRef>
              <c:f>'NO2+NO3'!$H$2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9129603060736491E-3"/>
                  <c:y val="-4.53074318203420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2.91262061702198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7261830793388639E-3"/>
                  <c:y val="-5.82524123404397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-0.12944980520097718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r>
                      <a:rPr lang="en-US">
                        <a:solidFill>
                          <a:sysClr val="windowText" lastClr="000000"/>
                        </a:solidFill>
                      </a:rPr>
                      <a:t>1.3</a:t>
                    </a:r>
                  </a:p>
                </c:rich>
              </c:tx>
              <c:spPr>
                <a:solidFill>
                  <a:srgbClr val="FFC000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-0.12621356007095277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-0.16181225650122152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"/>
                  <c:y val="-3.559869643026878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4354733635340059E-4"/>
                  <c:y val="-0.19741095293149022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0"/>
                  <c:y val="-9.708735390073294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0"/>
                  <c:y val="-5.82524123404397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'NO2+NO3'!$B$3:$B$12</c:f>
              <c:strCache>
                <c:ptCount val="10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DHMH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</c:v>
                </c:pt>
              </c:strCache>
            </c:strRef>
          </c:cat>
          <c:val>
            <c:numRef>
              <c:f>'NO2+NO3'!$H$3:$H$12</c:f>
              <c:numCache>
                <c:formatCode>0.00</c:formatCode>
                <c:ptCount val="10"/>
                <c:pt idx="0">
                  <c:v>0.2380952380952383</c:v>
                </c:pt>
                <c:pt idx="2">
                  <c:v>0.28571428571428598</c:v>
                </c:pt>
                <c:pt idx="3">
                  <c:v>1.1428571428571439</c:v>
                </c:pt>
                <c:pt idx="4">
                  <c:v>1.0952380952380962</c:v>
                </c:pt>
                <c:pt idx="5">
                  <c:v>1.380952380952382</c:v>
                </c:pt>
                <c:pt idx="6">
                  <c:v>8.0952380952379957E-2</c:v>
                </c:pt>
                <c:pt idx="7">
                  <c:v>1.7142857142857131</c:v>
                </c:pt>
                <c:pt idx="8">
                  <c:v>0.8095238095238102</c:v>
                </c:pt>
                <c:pt idx="9">
                  <c:v>0.28571428571428598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8035560"/>
        <c:axId val="428035952"/>
      </c:barChart>
      <c:lineChart>
        <c:grouping val="standard"/>
        <c:varyColors val="0"/>
        <c:ser>
          <c:idx val="1"/>
          <c:order val="1"/>
          <c:tx>
            <c:strRef>
              <c:f>'NO2+NO3'!$D$2</c:f>
              <c:strCache>
                <c:ptCount val="1"/>
                <c:pt idx="0">
                  <c:v>MPV (mg/L) (0.436)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cat>
            <c:strRef>
              <c:f>'NO2+NO3'!$B$3:$B$12</c:f>
              <c:strCache>
                <c:ptCount val="10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DHMH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</c:v>
                </c:pt>
              </c:strCache>
            </c:strRef>
          </c:cat>
          <c:val>
            <c:numRef>
              <c:f>'NO2+NO3'!$D$3:$D$12</c:f>
              <c:numCache>
                <c:formatCode>0.000</c:formatCode>
                <c:ptCount val="10"/>
                <c:pt idx="0">
                  <c:v>0.436</c:v>
                </c:pt>
                <c:pt idx="2">
                  <c:v>0.436</c:v>
                </c:pt>
                <c:pt idx="3">
                  <c:v>0.436</c:v>
                </c:pt>
                <c:pt idx="4">
                  <c:v>0.436</c:v>
                </c:pt>
                <c:pt idx="5">
                  <c:v>0.436</c:v>
                </c:pt>
                <c:pt idx="6">
                  <c:v>0.436</c:v>
                </c:pt>
                <c:pt idx="7">
                  <c:v>0.436</c:v>
                </c:pt>
                <c:pt idx="8">
                  <c:v>0.436</c:v>
                </c:pt>
                <c:pt idx="9">
                  <c:v>0.436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035560"/>
        <c:axId val="428035952"/>
      </c:lineChart>
      <c:catAx>
        <c:axId val="428035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Laboratory</a:t>
                </a:r>
              </a:p>
              <a:p>
                <a:pPr>
                  <a:defRPr/>
                </a:pPr>
                <a:endParaRPr lang="en-US"/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0"/>
            </a:pPr>
            <a:endParaRPr lang="en-US"/>
          </a:p>
        </c:txPr>
        <c:crossAx val="428035952"/>
        <c:crosses val="autoZero"/>
        <c:auto val="1"/>
        <c:lblAlgn val="ctr"/>
        <c:lblOffset val="100"/>
        <c:noMultiLvlLbl val="0"/>
      </c:catAx>
      <c:valAx>
        <c:axId val="428035952"/>
        <c:scaling>
          <c:orientation val="minMax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Nitrite + Nitrate mg/L</a:t>
                </a:r>
              </a:p>
            </c:rich>
          </c:tx>
          <c:layout/>
          <c:overlay val="0"/>
        </c:title>
        <c:numFmt formatCode="0.000" sourceLinked="1"/>
        <c:majorTickMark val="out"/>
        <c:minorTickMark val="none"/>
        <c:tickLblPos val="nextTo"/>
        <c:crossAx val="42803556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Nitrite</a:t>
            </a:r>
            <a:r>
              <a:rPr lang="en-US" baseline="0"/>
              <a:t> + Nitrate High Concentration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'NO2+NO3'!$C$38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'NO2+NO3'!$B$39:$B$46</c:f>
              <c:strCache>
                <c:ptCount val="8"/>
                <c:pt idx="0">
                  <c:v>NWML</c:v>
                </c:pt>
                <c:pt idx="1">
                  <c:v>DCLS</c:v>
                </c:pt>
                <c:pt idx="2">
                  <c:v>OWML</c:v>
                </c:pt>
                <c:pt idx="3">
                  <c:v>DHMH</c:v>
                </c:pt>
                <c:pt idx="4">
                  <c:v>DNREC</c:v>
                </c:pt>
                <c:pt idx="5">
                  <c:v>CBL</c:v>
                </c:pt>
                <c:pt idx="6">
                  <c:v>Horn Point</c:v>
                </c:pt>
                <c:pt idx="7">
                  <c:v>FairfaxDPW</c:v>
                </c:pt>
              </c:strCache>
            </c:strRef>
          </c:cat>
          <c:val>
            <c:numRef>
              <c:f>'NO2+NO3'!$C$39:$C$46</c:f>
              <c:numCache>
                <c:formatCode>0.00</c:formatCode>
                <c:ptCount val="8"/>
                <c:pt idx="0">
                  <c:v>0.623</c:v>
                </c:pt>
                <c:pt idx="2">
                  <c:v>0.68</c:v>
                </c:pt>
                <c:pt idx="3" formatCode="0.000">
                  <c:v>0.67600000000000005</c:v>
                </c:pt>
                <c:pt idx="4" formatCode="0.000">
                  <c:v>0.60699999999999998</c:v>
                </c:pt>
                <c:pt idx="5" formatCode="0.000">
                  <c:v>0.65700000000000003</c:v>
                </c:pt>
                <c:pt idx="6">
                  <c:v>0.77</c:v>
                </c:pt>
                <c:pt idx="7">
                  <c:v>0.63100000000000001</c:v>
                </c:pt>
              </c:numCache>
            </c:numRef>
          </c:val>
        </c:ser>
        <c:ser>
          <c:idx val="2"/>
          <c:order val="2"/>
          <c:tx>
            <c:strRef>
              <c:f>'NO2+NO3'!$H$38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1097046413501917E-3"/>
                  <c:y val="-4.721196130167106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735494323860249E-17"/>
                  <c:y val="-9.7220063850857699E-2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-7.9248471249800959E-2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-8.5268180527566045E-2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5470988647720498E-16"/>
                  <c:y val="-6.120374794839292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"/>
                  <c:y val="-0.15341491284565686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"/>
                  <c:y val="-2.64248367370965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'NO2+NO3'!$B$39:$B$46</c:f>
              <c:strCache>
                <c:ptCount val="8"/>
                <c:pt idx="0">
                  <c:v>NWML</c:v>
                </c:pt>
                <c:pt idx="1">
                  <c:v>DCLS</c:v>
                </c:pt>
                <c:pt idx="2">
                  <c:v>OWML</c:v>
                </c:pt>
                <c:pt idx="3">
                  <c:v>DHMH</c:v>
                </c:pt>
                <c:pt idx="4">
                  <c:v>DNREC</c:v>
                </c:pt>
                <c:pt idx="5">
                  <c:v>CBL</c:v>
                </c:pt>
                <c:pt idx="6">
                  <c:v>Horn Point</c:v>
                </c:pt>
                <c:pt idx="7">
                  <c:v>FairfaxDPW</c:v>
                </c:pt>
              </c:strCache>
            </c:strRef>
          </c:cat>
          <c:val>
            <c:numRef>
              <c:f>'NO2+NO3'!$H$39:$H$46</c:f>
              <c:numCache>
                <c:formatCode>0.00</c:formatCode>
                <c:ptCount val="8"/>
                <c:pt idx="0">
                  <c:v>0.57142857142857195</c:v>
                </c:pt>
                <c:pt idx="2">
                  <c:v>1.4642857142857155</c:v>
                </c:pt>
                <c:pt idx="3">
                  <c:v>1.3214285714285725</c:v>
                </c:pt>
                <c:pt idx="4">
                  <c:v>1.1428571428571439</c:v>
                </c:pt>
                <c:pt idx="5">
                  <c:v>0.64285714285714346</c:v>
                </c:pt>
                <c:pt idx="6">
                  <c:v>4.6785714285714288</c:v>
                </c:pt>
                <c:pt idx="7">
                  <c:v>0.28571428571428598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9145784"/>
        <c:axId val="429146176"/>
      </c:barChart>
      <c:lineChart>
        <c:grouping val="standard"/>
        <c:varyColors val="0"/>
        <c:ser>
          <c:idx val="1"/>
          <c:order val="1"/>
          <c:tx>
            <c:strRef>
              <c:f>'NO2+NO3'!$D$38</c:f>
              <c:strCache>
                <c:ptCount val="1"/>
                <c:pt idx="0">
                  <c:v>MPV (mg/L)  0.639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cat>
            <c:strRef>
              <c:f>'NO2+NO3'!$B$39:$B$46</c:f>
              <c:strCache>
                <c:ptCount val="8"/>
                <c:pt idx="0">
                  <c:v>NWML</c:v>
                </c:pt>
                <c:pt idx="1">
                  <c:v>DCLS</c:v>
                </c:pt>
                <c:pt idx="2">
                  <c:v>OWML</c:v>
                </c:pt>
                <c:pt idx="3">
                  <c:v>DHMH</c:v>
                </c:pt>
                <c:pt idx="4">
                  <c:v>DNREC</c:v>
                </c:pt>
                <c:pt idx="5">
                  <c:v>CBL</c:v>
                </c:pt>
                <c:pt idx="6">
                  <c:v>Horn Point</c:v>
                </c:pt>
                <c:pt idx="7">
                  <c:v>FairfaxDPW</c:v>
                </c:pt>
              </c:strCache>
            </c:strRef>
          </c:cat>
          <c:val>
            <c:numRef>
              <c:f>'NO2+NO3'!$D$39:$D$46</c:f>
              <c:numCache>
                <c:formatCode>0.000</c:formatCode>
                <c:ptCount val="8"/>
                <c:pt idx="0">
                  <c:v>0.63900000000000001</c:v>
                </c:pt>
                <c:pt idx="2">
                  <c:v>0.63900000000000001</c:v>
                </c:pt>
                <c:pt idx="3">
                  <c:v>0.63900000000000001</c:v>
                </c:pt>
                <c:pt idx="4">
                  <c:v>0.63900000000000001</c:v>
                </c:pt>
                <c:pt idx="5">
                  <c:v>0.63900000000000001</c:v>
                </c:pt>
                <c:pt idx="6">
                  <c:v>0.63900000000000001</c:v>
                </c:pt>
                <c:pt idx="7">
                  <c:v>0.63900000000000001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9145784"/>
        <c:axId val="429146176"/>
      </c:lineChart>
      <c:catAx>
        <c:axId val="429145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Laboratory</a:t>
                </a:r>
              </a:p>
            </c:rich>
          </c:tx>
          <c:layout>
            <c:manualLayout>
              <c:xMode val="edge"/>
              <c:yMode val="edge"/>
              <c:x val="0.45568881712434578"/>
              <c:y val="0.81253138872152852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crossAx val="429146176"/>
        <c:crosses val="autoZero"/>
        <c:auto val="1"/>
        <c:lblAlgn val="ctr"/>
        <c:lblOffset val="100"/>
        <c:noMultiLvlLbl val="0"/>
      </c:catAx>
      <c:valAx>
        <c:axId val="429146176"/>
        <c:scaling>
          <c:orientation val="minMax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Nitrite</a:t>
                </a:r>
                <a:r>
                  <a:rPr lang="en-US" sz="1000" baseline="0"/>
                  <a:t> + Nitrate mg/L </a:t>
                </a:r>
                <a:endParaRPr lang="en-US" sz="1000">
                  <a:effectLst/>
                </a:endParaRPr>
              </a:p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42914578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Nitrogen High Concentration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TN!$C$35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TN!$B$36:$B$43</c:f>
              <c:strCache>
                <c:ptCount val="8"/>
                <c:pt idx="0">
                  <c:v>NWML</c:v>
                </c:pt>
                <c:pt idx="1">
                  <c:v>DCLS</c:v>
                </c:pt>
                <c:pt idx="2">
                  <c:v>OWML</c:v>
                </c:pt>
                <c:pt idx="3">
                  <c:v>DHMH</c:v>
                </c:pt>
                <c:pt idx="4">
                  <c:v>DNREC</c:v>
                </c:pt>
                <c:pt idx="5">
                  <c:v>CBL</c:v>
                </c:pt>
                <c:pt idx="6">
                  <c:v>FairfaxDPW</c:v>
                </c:pt>
                <c:pt idx="7">
                  <c:v>Horn Point</c:v>
                </c:pt>
              </c:strCache>
            </c:strRef>
          </c:cat>
          <c:val>
            <c:numRef>
              <c:f>TN!$C$36:$C$43</c:f>
              <c:numCache>
                <c:formatCode>0.00</c:formatCode>
                <c:ptCount val="8"/>
                <c:pt idx="0">
                  <c:v>1.1000000000000001</c:v>
                </c:pt>
                <c:pt idx="1">
                  <c:v>0.94</c:v>
                </c:pt>
                <c:pt idx="3" formatCode="0.000">
                  <c:v>1.073</c:v>
                </c:pt>
                <c:pt idx="4" formatCode="0.000">
                  <c:v>1.04</c:v>
                </c:pt>
                <c:pt idx="5" formatCode="0.000">
                  <c:v>1.0629999999999999</c:v>
                </c:pt>
                <c:pt idx="6">
                  <c:v>0.96</c:v>
                </c:pt>
              </c:numCache>
            </c:numRef>
          </c:val>
        </c:ser>
        <c:ser>
          <c:idx val="2"/>
          <c:order val="2"/>
          <c:tx>
            <c:strRef>
              <c:f>TN!$H$35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D71C4776-088A-4EFA-A518-F0511DB1F98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"/>
              <c:layout>
                <c:manualLayout>
                  <c:x val="0"/>
                  <c:y val="9.9693763631658716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457E6CD4-2626-4D0A-8733-7D236EE53E9F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solidFill>
                  <a:srgbClr val="FFC000"/>
                </a:solidFill>
                <a:ln>
                  <a:noFill/>
                </a:ln>
                <a:effectLst/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endParaRPr lang="en-US"/>
                  </a:p>
                </c:rich>
              </c:tx>
              <c:spPr>
                <a:solidFill>
                  <a:srgbClr val="FF0000"/>
                </a:solidFill>
                <a:ln>
                  <a:noFill/>
                </a:ln>
                <a:effectLst/>
              </c:spPr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xForSave val="1"/>
                </c:ext>
              </c:extLst>
            </c:dLbl>
            <c:dLbl>
              <c:idx val="3"/>
              <c:layout>
                <c:manualLayout>
                  <c:x val="-1.4534367250906265E-16"/>
                  <c:y val="-4.7353813167720235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ysClr val="windowText" lastClr="000000"/>
                        </a:solidFill>
                      </a:defRPr>
                    </a:pPr>
                    <a:fld id="{83D73870-C973-4786-B547-7AA461A1794E}" type="CELLRANG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4"/>
              <c:layout>
                <c:manualLayout>
                  <c:x val="-7.264238354650338E-17"/>
                  <c:y val="-5.8509629958227054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ysClr val="windowText" lastClr="000000"/>
                        </a:solidFill>
                      </a:defRPr>
                    </a:pPr>
                    <a:fld id="{05CC125E-7DB2-4DBF-A055-B1768F12B670}" type="CELLRANG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031A4CDF-808B-44A7-979E-78C90277CD0F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"/>
              <c:layout>
                <c:manualLayout>
                  <c:x val="0"/>
                  <c:y val="5.8287826697719126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F2ED466A-15C7-42F5-A670-7C22B3FE455B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solidFill>
                  <a:srgbClr val="FFC000"/>
                </a:solidFill>
                <a:ln>
                  <a:noFill/>
                </a:ln>
                <a:effectLst/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xForSave val="1"/>
                </c:ext>
              </c:extLst>
            </c:dLbl>
            <c:spPr>
              <a:noFill/>
              <a:ln>
                <a:noFill/>
              </a:ln>
              <a:effectLst/>
            </c:spPr>
            <c:dLblPos val="inBase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0"/>
              </c:ext>
            </c:extLst>
          </c:dLbls>
          <c:cat>
            <c:strRef>
              <c:f>TN!$B$36:$B$43</c:f>
              <c:strCache>
                <c:ptCount val="8"/>
                <c:pt idx="0">
                  <c:v>NWML</c:v>
                </c:pt>
                <c:pt idx="1">
                  <c:v>DCLS</c:v>
                </c:pt>
                <c:pt idx="2">
                  <c:v>OWML</c:v>
                </c:pt>
                <c:pt idx="3">
                  <c:v>DHMH</c:v>
                </c:pt>
                <c:pt idx="4">
                  <c:v>DNREC</c:v>
                </c:pt>
                <c:pt idx="5">
                  <c:v>CBL</c:v>
                </c:pt>
                <c:pt idx="6">
                  <c:v>FairfaxDPW</c:v>
                </c:pt>
                <c:pt idx="7">
                  <c:v>Horn Point</c:v>
                </c:pt>
              </c:strCache>
            </c:strRef>
          </c:cat>
          <c:val>
            <c:numRef>
              <c:f>TN!$H$36:$H$43</c:f>
              <c:numCache>
                <c:formatCode>0.00</c:formatCode>
                <c:ptCount val="8"/>
                <c:pt idx="0">
                  <c:v>0.54794520547945258</c:v>
                </c:pt>
                <c:pt idx="1">
                  <c:v>1.6438356164383576</c:v>
                </c:pt>
                <c:pt idx="3">
                  <c:v>0.17808219178082058</c:v>
                </c:pt>
                <c:pt idx="4">
                  <c:v>0.27397260273972629</c:v>
                </c:pt>
                <c:pt idx="5">
                  <c:v>4.1095890410957424E-2</c:v>
                </c:pt>
                <c:pt idx="6">
                  <c:v>1.3698630136986314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TN!$H$36:$H$43</c15:f>
                <c15:dlblRangeCache>
                  <c:ptCount val="8"/>
                  <c:pt idx="0">
                    <c:v>0.55</c:v>
                  </c:pt>
                  <c:pt idx="1">
                    <c:v>1.64</c:v>
                  </c:pt>
                  <c:pt idx="3">
                    <c:v>0.18</c:v>
                  </c:pt>
                  <c:pt idx="4">
                    <c:v>0.27</c:v>
                  </c:pt>
                  <c:pt idx="5">
                    <c:v>0.04</c:v>
                  </c:pt>
                  <c:pt idx="6">
                    <c:v>1.37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4126320"/>
        <c:axId val="75823008"/>
      </c:barChart>
      <c:lineChart>
        <c:grouping val="standard"/>
        <c:varyColors val="0"/>
        <c:ser>
          <c:idx val="1"/>
          <c:order val="1"/>
          <c:tx>
            <c:strRef>
              <c:f>TN!$D$35</c:f>
              <c:strCache>
                <c:ptCount val="1"/>
                <c:pt idx="0">
                  <c:v>MPV (mg/L) (1.06)</c:v>
                </c:pt>
              </c:strCache>
            </c:strRef>
          </c:tx>
          <c:spPr>
            <a:ln w="3175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TN!$D$36:$D$43</c:f>
              <c:numCache>
                <c:formatCode>0.00</c:formatCode>
                <c:ptCount val="8"/>
                <c:pt idx="0">
                  <c:v>1.06</c:v>
                </c:pt>
                <c:pt idx="1">
                  <c:v>1.06</c:v>
                </c:pt>
                <c:pt idx="3">
                  <c:v>1.06</c:v>
                </c:pt>
                <c:pt idx="4">
                  <c:v>1.06</c:v>
                </c:pt>
                <c:pt idx="5">
                  <c:v>1.06</c:v>
                </c:pt>
                <c:pt idx="6">
                  <c:v>1.06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4126320"/>
        <c:axId val="75823008"/>
      </c:lineChart>
      <c:catAx>
        <c:axId val="304126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Laboratory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crossAx val="75823008"/>
        <c:crosses val="autoZero"/>
        <c:auto val="1"/>
        <c:lblAlgn val="ctr"/>
        <c:lblOffset val="100"/>
        <c:noMultiLvlLbl val="0"/>
      </c:catAx>
      <c:valAx>
        <c:axId val="75823008"/>
        <c:scaling>
          <c:orientation val="minMax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Total Nitrogen mg/L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30412632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Phosphorus Low Concentration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TP!$C$2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TP!$B$3:$B$12</c:f>
              <c:strCache>
                <c:ptCount val="10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DHMH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</c:v>
                </c:pt>
              </c:strCache>
            </c:strRef>
          </c:cat>
          <c:val>
            <c:numRef>
              <c:f>TP!$C$3:$C$12</c:f>
              <c:numCache>
                <c:formatCode>0.000</c:formatCode>
                <c:ptCount val="10"/>
                <c:pt idx="0">
                  <c:v>0.161</c:v>
                </c:pt>
                <c:pt idx="2">
                  <c:v>0.30199999999999999</c:v>
                </c:pt>
                <c:pt idx="4">
                  <c:v>0.159</c:v>
                </c:pt>
                <c:pt idx="5">
                  <c:v>0.155</c:v>
                </c:pt>
                <c:pt idx="6" formatCode="0.0000">
                  <c:v>0.1699</c:v>
                </c:pt>
                <c:pt idx="7" formatCode="0.0000">
                  <c:v>0.1706</c:v>
                </c:pt>
                <c:pt idx="8">
                  <c:v>0.156</c:v>
                </c:pt>
                <c:pt idx="9">
                  <c:v>0.17199999999999999</c:v>
                </c:pt>
              </c:numCache>
            </c:numRef>
          </c:val>
        </c:ser>
        <c:ser>
          <c:idx val="2"/>
          <c:order val="2"/>
          <c:tx>
            <c:strRef>
              <c:f>TP!$H$2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-8.3550913838120106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ysClr val="windowText" lastClr="000000"/>
                        </a:solidFill>
                      </a:defRPr>
                    </a:pPr>
                    <a:fld id="{FEA386C9-7E1F-44FB-AE99-268D4B9DFB59}" type="VALU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0"/>
                  <c:y val="-0.118363794604003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5530603053316587E-7"/>
                  <c:y val="-4.0404329624086306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-0.13228894691035684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-3.1331592689295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-5.9181897302001865E-2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1.9612279139869576E-3"/>
                  <c:y val="-6.61444734551784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4.0531862732353997E-5"/>
                  <c:y val="-0.14621409921671019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0"/>
                  <c:y val="-6.26631853785901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0"/>
                  <c:y val="-7.3107049608355096E-2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TP!$H$3:$H$12</c:f>
              <c:numCache>
                <c:formatCode>0.00</c:formatCode>
                <c:ptCount val="10"/>
                <c:pt idx="0">
                  <c:v>0.28571428571428598</c:v>
                </c:pt>
                <c:pt idx="2">
                  <c:v>19.857142857142854</c:v>
                </c:pt>
                <c:pt idx="4">
                  <c:v>0.57142857142857195</c:v>
                </c:pt>
                <c:pt idx="5">
                  <c:v>1.1428571428571439</c:v>
                </c:pt>
                <c:pt idx="6">
                  <c:v>0.98571428571428421</c:v>
                </c:pt>
                <c:pt idx="7">
                  <c:v>1.085714285714285</c:v>
                </c:pt>
                <c:pt idx="8">
                  <c:v>1.0000000000000009</c:v>
                </c:pt>
                <c:pt idx="9">
                  <c:v>1.2857142857142829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7810496"/>
        <c:axId val="427768448"/>
      </c:barChart>
      <c:lineChart>
        <c:grouping val="standard"/>
        <c:varyColors val="0"/>
        <c:ser>
          <c:idx val="1"/>
          <c:order val="1"/>
          <c:tx>
            <c:strRef>
              <c:f>TP!$D$2</c:f>
              <c:strCache>
                <c:ptCount val="1"/>
                <c:pt idx="0">
                  <c:v>MPV (mg/L) (0.163)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val>
            <c:numRef>
              <c:f>TP!$D$3:$D$12</c:f>
              <c:numCache>
                <c:formatCode>0.000</c:formatCode>
                <c:ptCount val="10"/>
                <c:pt idx="0">
                  <c:v>0.16300000000000001</c:v>
                </c:pt>
                <c:pt idx="2">
                  <c:v>0.16300000000000001</c:v>
                </c:pt>
                <c:pt idx="4">
                  <c:v>0.16300000000000001</c:v>
                </c:pt>
                <c:pt idx="5">
                  <c:v>0.16300000000000001</c:v>
                </c:pt>
                <c:pt idx="6">
                  <c:v>0.16300000000000001</c:v>
                </c:pt>
                <c:pt idx="7">
                  <c:v>0.16300000000000001</c:v>
                </c:pt>
                <c:pt idx="8">
                  <c:v>0.16300000000000001</c:v>
                </c:pt>
                <c:pt idx="9">
                  <c:v>0.16300000000000001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810496"/>
        <c:axId val="427768448"/>
      </c:lineChart>
      <c:catAx>
        <c:axId val="427810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Laboratory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crossAx val="427768448"/>
        <c:crosses val="autoZero"/>
        <c:auto val="1"/>
        <c:lblAlgn val="ctr"/>
        <c:lblOffset val="100"/>
        <c:noMultiLvlLbl val="0"/>
      </c:catAx>
      <c:valAx>
        <c:axId val="427768448"/>
        <c:scaling>
          <c:orientation val="minMax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Total Phosphorus mg/L</a:t>
                </a:r>
              </a:p>
            </c:rich>
          </c:tx>
          <c:layout/>
          <c:overlay val="0"/>
        </c:title>
        <c:numFmt formatCode="0.000" sourceLinked="1"/>
        <c:majorTickMark val="out"/>
        <c:minorTickMark val="none"/>
        <c:tickLblPos val="nextTo"/>
        <c:crossAx val="42781049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Phosphorus</a:t>
            </a:r>
            <a:r>
              <a:rPr lang="en-US" baseline="0"/>
              <a:t> High Concentration</a:t>
            </a:r>
            <a:endParaRPr lang="en-US"/>
          </a:p>
        </c:rich>
      </c:tx>
      <c:layout>
        <c:manualLayout>
          <c:xMode val="edge"/>
          <c:yMode val="edge"/>
          <c:x val="0.31967744751973859"/>
          <c:y val="0.1726354453627180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048753345942611"/>
          <c:y val="0.1545548541969444"/>
          <c:w val="0.81838829580366623"/>
          <c:h val="0.5870811189923573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TP!$C$36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TP!$B$37:$B$44</c:f>
              <c:strCache>
                <c:ptCount val="8"/>
                <c:pt idx="0">
                  <c:v>NWML</c:v>
                </c:pt>
                <c:pt idx="1">
                  <c:v>DCLS</c:v>
                </c:pt>
                <c:pt idx="2">
                  <c:v>OWML</c:v>
                </c:pt>
                <c:pt idx="3">
                  <c:v>DHMH</c:v>
                </c:pt>
                <c:pt idx="4">
                  <c:v>DNREC</c:v>
                </c:pt>
                <c:pt idx="5">
                  <c:v>CBL</c:v>
                </c:pt>
                <c:pt idx="6">
                  <c:v>Horn Point</c:v>
                </c:pt>
                <c:pt idx="7">
                  <c:v>FairfaxDPW</c:v>
                </c:pt>
              </c:strCache>
            </c:strRef>
          </c:cat>
          <c:val>
            <c:numRef>
              <c:f>TP!$C$37:$C$44</c:f>
              <c:numCache>
                <c:formatCode>0.000</c:formatCode>
                <c:ptCount val="8"/>
                <c:pt idx="0">
                  <c:v>0.39200000000000002</c:v>
                </c:pt>
                <c:pt idx="3">
                  <c:v>0.39600000000000002</c:v>
                </c:pt>
                <c:pt idx="4">
                  <c:v>0.376</c:v>
                </c:pt>
                <c:pt idx="5">
                  <c:v>0.40839999999999999</c:v>
                </c:pt>
                <c:pt idx="7" formatCode="0.00">
                  <c:v>0.36299999999999999</c:v>
                </c:pt>
              </c:numCache>
            </c:numRef>
          </c:val>
        </c:ser>
        <c:ser>
          <c:idx val="2"/>
          <c:order val="2"/>
          <c:tx>
            <c:strRef>
              <c:f>TP!$H$36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9.3768834376700434E-4"/>
                  <c:y val="-6.016297549583161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4.182468926921324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2707395927972972E-17"/>
                  <c:y val="6.2442607897153349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8.1160810641636644E-17"/>
                  <c:y val="-9.077894188846236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-0.1002442463287130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7082958371189189E-16"/>
                  <c:y val="-0.11085168072999146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"/>
                  <c:y val="-8.121761639299227E-2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6232162128327329E-16"/>
                  <c:y val="-0.11829013108898578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TP!$B$37:$B$44</c:f>
              <c:strCache>
                <c:ptCount val="8"/>
                <c:pt idx="0">
                  <c:v>NWML</c:v>
                </c:pt>
                <c:pt idx="1">
                  <c:v>DCLS</c:v>
                </c:pt>
                <c:pt idx="2">
                  <c:v>OWML</c:v>
                </c:pt>
                <c:pt idx="3">
                  <c:v>DHMH</c:v>
                </c:pt>
                <c:pt idx="4">
                  <c:v>DNREC</c:v>
                </c:pt>
                <c:pt idx="5">
                  <c:v>CBL</c:v>
                </c:pt>
                <c:pt idx="6">
                  <c:v>Horn Point</c:v>
                </c:pt>
                <c:pt idx="7">
                  <c:v>FairfaxDPW</c:v>
                </c:pt>
              </c:strCache>
            </c:strRef>
          </c:cat>
          <c:val>
            <c:numRef>
              <c:f>TP!$H$37:$H$44</c:f>
              <c:numCache>
                <c:formatCode>0.00</c:formatCode>
                <c:ptCount val="8"/>
                <c:pt idx="0">
                  <c:v>0.22222222222222243</c:v>
                </c:pt>
                <c:pt idx="3">
                  <c:v>0.44444444444444486</c:v>
                </c:pt>
                <c:pt idx="4">
                  <c:v>0.6666666666666673</c:v>
                </c:pt>
                <c:pt idx="5">
                  <c:v>1.133333333333332</c:v>
                </c:pt>
                <c:pt idx="7">
                  <c:v>1.3888888888888902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7765216"/>
        <c:axId val="427957088"/>
      </c:barChart>
      <c:lineChart>
        <c:grouping val="standard"/>
        <c:varyColors val="0"/>
        <c:ser>
          <c:idx val="1"/>
          <c:order val="1"/>
          <c:tx>
            <c:strRef>
              <c:f>TP!$D$36</c:f>
              <c:strCache>
                <c:ptCount val="1"/>
                <c:pt idx="0">
                  <c:v>MPV (mg/L) (0.388)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cat>
            <c:strRef>
              <c:f>TP!$B$37:$B$44</c:f>
              <c:strCache>
                <c:ptCount val="8"/>
                <c:pt idx="0">
                  <c:v>NWML</c:v>
                </c:pt>
                <c:pt idx="1">
                  <c:v>DCLS</c:v>
                </c:pt>
                <c:pt idx="2">
                  <c:v>OWML</c:v>
                </c:pt>
                <c:pt idx="3">
                  <c:v>DHMH</c:v>
                </c:pt>
                <c:pt idx="4">
                  <c:v>DNREC</c:v>
                </c:pt>
                <c:pt idx="5">
                  <c:v>CBL</c:v>
                </c:pt>
                <c:pt idx="6">
                  <c:v>Horn Point</c:v>
                </c:pt>
                <c:pt idx="7">
                  <c:v>FairfaxDPW</c:v>
                </c:pt>
              </c:strCache>
            </c:strRef>
          </c:cat>
          <c:val>
            <c:numRef>
              <c:f>TP!$D$37:$D$44</c:f>
              <c:numCache>
                <c:formatCode>0.000</c:formatCode>
                <c:ptCount val="8"/>
                <c:pt idx="0">
                  <c:v>0.38800000000000001</c:v>
                </c:pt>
                <c:pt idx="3">
                  <c:v>0.38800000000000001</c:v>
                </c:pt>
                <c:pt idx="4">
                  <c:v>0.38800000000000001</c:v>
                </c:pt>
                <c:pt idx="5">
                  <c:v>0.38800000000000001</c:v>
                </c:pt>
                <c:pt idx="7">
                  <c:v>0.38800000000000001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765216"/>
        <c:axId val="427957088"/>
      </c:lineChart>
      <c:catAx>
        <c:axId val="427765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Laboratory 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low"/>
        <c:spPr>
          <a:ln>
            <a:noFill/>
          </a:ln>
        </c:spPr>
        <c:crossAx val="427957088"/>
        <c:crosses val="autoZero"/>
        <c:auto val="1"/>
        <c:lblAlgn val="ctr"/>
        <c:lblOffset val="100"/>
        <c:noMultiLvlLbl val="0"/>
      </c:catAx>
      <c:valAx>
        <c:axId val="427957088"/>
        <c:scaling>
          <c:orientation val="minMax"/>
          <c:max val="2.5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Total Phosphorus mg/L </a:t>
                </a:r>
                <a:endParaRPr lang="en-US" sz="1000">
                  <a:effectLst/>
                </a:endParaRPr>
              </a:p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rich>
          </c:tx>
          <c:layout>
            <c:manualLayout>
              <c:xMode val="edge"/>
              <c:yMode val="edge"/>
              <c:x val="6.0785830054272344E-3"/>
              <c:y val="0.21271440243523279"/>
            </c:manualLayout>
          </c:layout>
          <c:overlay val="0"/>
        </c:title>
        <c:numFmt formatCode="0.000" sourceLinked="1"/>
        <c:majorTickMark val="out"/>
        <c:minorTickMark val="none"/>
        <c:tickLblPos val="nextTo"/>
        <c:crossAx val="4277652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6.0445756639502371E-2"/>
          <c:y val="0.89684880299053527"/>
          <c:w val="0.87910848672099529"/>
          <c:h val="6.6420251187609816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Ammonia + Organic Nitrogen</a:t>
            </a:r>
            <a:r>
              <a:rPr lang="en-US" baseline="0"/>
              <a:t> Low Concentration</a:t>
            </a:r>
            <a:endParaRPr lang="en-US"/>
          </a:p>
        </c:rich>
      </c:tx>
      <c:layout>
        <c:manualLayout>
          <c:xMode val="edge"/>
          <c:yMode val="edge"/>
          <c:x val="0.20104694162300343"/>
          <c:y val="3.70370370370370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808155021514503"/>
          <c:y val="0.29653944298629337"/>
          <c:w val="0.82457024656304578"/>
          <c:h val="0.377814231554389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TKN!$C$2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TKN!$B$3:$B$6</c:f>
              <c:strCache>
                <c:ptCount val="4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FairfaxDPW</c:v>
                </c:pt>
              </c:strCache>
            </c:strRef>
          </c:cat>
          <c:val>
            <c:numRef>
              <c:f>TKN!$C$3:$C$6</c:f>
              <c:numCache>
                <c:formatCode>0.00</c:formatCode>
                <c:ptCount val="4"/>
                <c:pt idx="0" formatCode="0.000">
                  <c:v>0.17100000000000001</c:v>
                </c:pt>
                <c:pt idx="2" formatCode="General">
                  <c:v>0</c:v>
                </c:pt>
                <c:pt idx="3" formatCode="0.000">
                  <c:v>0.24</c:v>
                </c:pt>
              </c:numCache>
            </c:numRef>
          </c:val>
        </c:ser>
        <c:ser>
          <c:idx val="2"/>
          <c:order val="2"/>
          <c:tx>
            <c:strRef>
              <c:f>TKN!$H$2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3.2842548956473378E-4"/>
                  <c:y val="-5.7479585885097696E-2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9.0870490942001433E-17"/>
                  <c:y val="-0.12644065325167697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TKN!$H$3:$H$6</c:f>
              <c:numCache>
                <c:formatCode>0.00</c:formatCode>
                <c:ptCount val="4"/>
                <c:pt idx="0">
                  <c:v>0.28124999999999939</c:v>
                </c:pt>
                <c:pt idx="2" formatCode="General">
                  <c:v>0</c:v>
                </c:pt>
                <c:pt idx="3">
                  <c:v>1.875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3811704"/>
        <c:axId val="303812096"/>
      </c:barChart>
      <c:lineChart>
        <c:grouping val="standard"/>
        <c:varyColors val="0"/>
        <c:ser>
          <c:idx val="1"/>
          <c:order val="1"/>
          <c:tx>
            <c:strRef>
              <c:f>TKN!$D$2</c:f>
              <c:strCache>
                <c:ptCount val="1"/>
                <c:pt idx="0">
                  <c:v>MPV (mg/L) (0.180)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val>
            <c:numRef>
              <c:f>TKN!$D$3:$D$6</c:f>
              <c:numCache>
                <c:formatCode>0.000</c:formatCode>
                <c:ptCount val="4"/>
                <c:pt idx="0">
                  <c:v>0.18</c:v>
                </c:pt>
                <c:pt idx="2">
                  <c:v>0.18</c:v>
                </c:pt>
                <c:pt idx="3">
                  <c:v>0.18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3811704"/>
        <c:axId val="303812096"/>
      </c:lineChart>
      <c:catAx>
        <c:axId val="303811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Laboratory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low"/>
        <c:spPr>
          <a:ln>
            <a:noFill/>
          </a:ln>
        </c:spPr>
        <c:crossAx val="303812096"/>
        <c:crosses val="autoZero"/>
        <c:auto val="1"/>
        <c:lblAlgn val="ctr"/>
        <c:lblOffset val="100"/>
        <c:noMultiLvlLbl val="0"/>
      </c:catAx>
      <c:valAx>
        <c:axId val="303812096"/>
        <c:scaling>
          <c:orientation val="minMax"/>
          <c:max val="1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Ammonia + Organic Nitrogen mg/L</a:t>
                </a:r>
                <a:endParaRPr lang="en-US" sz="1000">
                  <a:effectLst/>
                </a:endParaRPr>
              </a:p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rich>
          </c:tx>
          <c:layout>
            <c:manualLayout>
              <c:xMode val="edge"/>
              <c:yMode val="edge"/>
              <c:x val="1.8949183575811122E-2"/>
              <c:y val="6.3189705453484984E-2"/>
            </c:manualLayout>
          </c:layout>
          <c:overlay val="0"/>
        </c:title>
        <c:numFmt formatCode="0.000" sourceLinked="1"/>
        <c:majorTickMark val="out"/>
        <c:minorTickMark val="none"/>
        <c:tickLblPos val="nextTo"/>
        <c:crossAx val="30381170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Ammonia +</a:t>
            </a:r>
            <a:r>
              <a:rPr lang="en-US" baseline="0"/>
              <a:t> Organic Nitrogen High Concentration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TKN!$C$27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TKN!$B$28:$B$30</c:f>
              <c:strCache>
                <c:ptCount val="3"/>
                <c:pt idx="0">
                  <c:v>NWML</c:v>
                </c:pt>
                <c:pt idx="1">
                  <c:v>FairfaxDPW</c:v>
                </c:pt>
                <c:pt idx="2">
                  <c:v>DCLS</c:v>
                </c:pt>
              </c:strCache>
            </c:strRef>
          </c:cat>
          <c:val>
            <c:numRef>
              <c:f>TKN!$C$28:$C$30</c:f>
              <c:numCache>
                <c:formatCode>0.000</c:formatCode>
                <c:ptCount val="3"/>
                <c:pt idx="0">
                  <c:v>0.42599999999999999</c:v>
                </c:pt>
                <c:pt idx="1">
                  <c:v>0.32900000000000001</c:v>
                </c:pt>
              </c:numCache>
            </c:numRef>
          </c:val>
        </c:ser>
        <c:ser>
          <c:idx val="2"/>
          <c:order val="2"/>
          <c:tx>
            <c:strRef>
              <c:f>TKN!$H$27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4783147459727386E-3"/>
                  <c:y val="-5.09259259259260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4.6296296296296294E-2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ysClr val="windowText" lastClr="000000"/>
                        </a:solidFill>
                      </a:defRPr>
                    </a:pPr>
                    <a:fld id="{6E0306AF-A03A-4BCD-AD5A-327CF96E012D}" type="VALU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TKN!$H$28:$H$30</c:f>
              <c:numCache>
                <c:formatCode>0.00</c:formatCode>
                <c:ptCount val="3"/>
                <c:pt idx="0">
                  <c:v>0.3400000000000003</c:v>
                </c:pt>
                <c:pt idx="1">
                  <c:v>1.5999999999999992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7537328"/>
        <c:axId val="427537720"/>
      </c:barChart>
      <c:lineChart>
        <c:grouping val="standard"/>
        <c:varyColors val="0"/>
        <c:ser>
          <c:idx val="1"/>
          <c:order val="1"/>
          <c:tx>
            <c:strRef>
              <c:f>TKN!$D$27</c:f>
              <c:strCache>
                <c:ptCount val="1"/>
                <c:pt idx="0">
                  <c:v>MPV (mg/L) (0.409)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val>
            <c:numRef>
              <c:f>TKN!$D$28:$D$30</c:f>
              <c:numCache>
                <c:formatCode>0.000</c:formatCode>
                <c:ptCount val="3"/>
                <c:pt idx="0">
                  <c:v>0.40899999999999997</c:v>
                </c:pt>
                <c:pt idx="1">
                  <c:v>0.40899999999999997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537328"/>
        <c:axId val="427537720"/>
      </c:lineChart>
      <c:catAx>
        <c:axId val="427537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Laboratory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crossAx val="427537720"/>
        <c:crosses val="autoZero"/>
        <c:auto val="1"/>
        <c:lblAlgn val="ctr"/>
        <c:lblOffset val="100"/>
        <c:noMultiLvlLbl val="0"/>
      </c:catAx>
      <c:valAx>
        <c:axId val="427537720"/>
        <c:scaling>
          <c:orientation val="minMax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Ammonia + Organic Nitrogen mg/L</a:t>
                </a:r>
              </a:p>
            </c:rich>
          </c:tx>
          <c:layout>
            <c:manualLayout>
              <c:xMode val="edge"/>
              <c:yMode val="edge"/>
              <c:x val="1.8949183575811122E-2"/>
              <c:y val="0.12061351706036745"/>
            </c:manualLayout>
          </c:layout>
          <c:overlay val="0"/>
        </c:title>
        <c:numFmt formatCode="0.000" sourceLinked="1"/>
        <c:majorTickMark val="out"/>
        <c:minorTickMark val="none"/>
        <c:tickLblPos val="nextTo"/>
        <c:crossAx val="42753732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Ammonia Low Concentration</a:t>
            </a:r>
            <a:r>
              <a:rPr lang="en-US" baseline="0"/>
              <a:t> 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'NH3'!$C$2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'NH3'!$B$3:$B$12</c:f>
              <c:strCache>
                <c:ptCount val="10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DHMH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 </c:v>
                </c:pt>
              </c:strCache>
            </c:strRef>
          </c:cat>
          <c:val>
            <c:numRef>
              <c:f>'NH3'!$C$3:$C$12</c:f>
              <c:numCache>
                <c:formatCode>0.00</c:formatCode>
                <c:ptCount val="10"/>
                <c:pt idx="0" formatCode="0.000">
                  <c:v>0.14899999999999999</c:v>
                </c:pt>
                <c:pt idx="2">
                  <c:v>0.16</c:v>
                </c:pt>
                <c:pt idx="3">
                  <c:v>0.16</c:v>
                </c:pt>
                <c:pt idx="4" formatCode="0.000">
                  <c:v>0.152</c:v>
                </c:pt>
                <c:pt idx="5" formatCode="0.0000">
                  <c:v>0.14699999999999999</c:v>
                </c:pt>
                <c:pt idx="6" formatCode="0.0000">
                  <c:v>0.15890000000000001</c:v>
                </c:pt>
                <c:pt idx="7" formatCode="0.000">
                  <c:v>0.14599999999999999</c:v>
                </c:pt>
                <c:pt idx="8" formatCode="0.000">
                  <c:v>0.16400000000000001</c:v>
                </c:pt>
                <c:pt idx="9" formatCode="0.000">
                  <c:v>0.16700000000000001</c:v>
                </c:pt>
              </c:numCache>
            </c:numRef>
          </c:val>
        </c:ser>
        <c:ser>
          <c:idx val="2"/>
          <c:order val="2"/>
          <c:tx>
            <c:strRef>
              <c:f>'NH3'!$H$2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1.94874365740032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2370192856328501E-3"/>
                  <c:y val="5.34038784246624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0"/>
                  <c:y val="2.7439976828919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</c:extLst>
            </c:dLbl>
            <c:dLbl>
              <c:idx val="9"/>
              <c:layout>
                <c:manualLayout>
                  <c:x val="-1.5182709356148066E-16"/>
                  <c:y val="-0.13250705744914401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'NH3'!$B$3:$B$12</c:f>
              <c:strCache>
                <c:ptCount val="10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DHMH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 </c:v>
                </c:pt>
              </c:strCache>
            </c:strRef>
          </c:cat>
          <c:val>
            <c:numRef>
              <c:f>'NH3'!$H$3:$H$12</c:f>
              <c:numCache>
                <c:formatCode>0.00</c:formatCode>
                <c:ptCount val="10"/>
                <c:pt idx="0">
                  <c:v>0.50000000000000044</c:v>
                </c:pt>
                <c:pt idx="2">
                  <c:v>0.60000000000000053</c:v>
                </c:pt>
                <c:pt idx="3">
                  <c:v>0.60000000000000053</c:v>
                </c:pt>
                <c:pt idx="4">
                  <c:v>0.20000000000000018</c:v>
                </c:pt>
                <c:pt idx="5">
                  <c:v>0.70000000000000062</c:v>
                </c:pt>
                <c:pt idx="6">
                  <c:v>0.49000000000000155</c:v>
                </c:pt>
                <c:pt idx="7">
                  <c:v>0.80000000000000071</c:v>
                </c:pt>
                <c:pt idx="8">
                  <c:v>1.0000000000000009</c:v>
                </c:pt>
                <c:pt idx="9">
                  <c:v>1.3000000000000012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7536936"/>
        <c:axId val="427538504"/>
      </c:barChart>
      <c:lineChart>
        <c:grouping val="standard"/>
        <c:varyColors val="0"/>
        <c:ser>
          <c:idx val="1"/>
          <c:order val="1"/>
          <c:tx>
            <c:strRef>
              <c:f>'NH3'!$D$2</c:f>
              <c:strCache>
                <c:ptCount val="1"/>
                <c:pt idx="0">
                  <c:v>MPV (mg/L) (0.154)</c:v>
                </c:pt>
              </c:strCache>
            </c:strRef>
          </c:tx>
          <c:spPr>
            <a:ln w="3175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'NH3'!$B$3:$B$12</c:f>
              <c:strCache>
                <c:ptCount val="10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DHMH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 </c:v>
                </c:pt>
              </c:strCache>
            </c:strRef>
          </c:cat>
          <c:val>
            <c:numRef>
              <c:f>'NH3'!$D$3:$D$12</c:f>
              <c:numCache>
                <c:formatCode>0.000</c:formatCode>
                <c:ptCount val="10"/>
                <c:pt idx="0">
                  <c:v>0.154</c:v>
                </c:pt>
                <c:pt idx="2">
                  <c:v>0.154</c:v>
                </c:pt>
                <c:pt idx="3">
                  <c:v>0.154</c:v>
                </c:pt>
                <c:pt idx="4">
                  <c:v>0.154</c:v>
                </c:pt>
                <c:pt idx="5">
                  <c:v>0.154</c:v>
                </c:pt>
                <c:pt idx="6">
                  <c:v>0.154</c:v>
                </c:pt>
                <c:pt idx="7">
                  <c:v>0.154</c:v>
                </c:pt>
                <c:pt idx="8">
                  <c:v>0.154</c:v>
                </c:pt>
                <c:pt idx="9">
                  <c:v>0.154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536936"/>
        <c:axId val="427538504"/>
      </c:lineChart>
      <c:catAx>
        <c:axId val="427536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Laboratory</a:t>
                </a:r>
              </a:p>
            </c:rich>
          </c:tx>
          <c:layout>
            <c:manualLayout>
              <c:xMode val="edge"/>
              <c:yMode val="edge"/>
              <c:x val="0.48066085567747791"/>
              <c:y val="0.80022425645697559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crossAx val="427538504"/>
        <c:crossesAt val="0"/>
        <c:auto val="1"/>
        <c:lblAlgn val="ctr"/>
        <c:lblOffset val="100"/>
        <c:noMultiLvlLbl val="0"/>
      </c:catAx>
      <c:valAx>
        <c:axId val="427538504"/>
        <c:scaling>
          <c:orientation val="minMax"/>
          <c:max val="1.5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Ammonia mg/L </a:t>
                </a:r>
                <a:endParaRPr lang="en-US" sz="1000">
                  <a:effectLst/>
                </a:endParaRPr>
              </a:p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rich>
          </c:tx>
          <c:layout>
            <c:manualLayout>
              <c:xMode val="edge"/>
              <c:yMode val="edge"/>
              <c:x val="2.6915113871635612E-2"/>
              <c:y val="0.27850961924201206"/>
            </c:manualLayout>
          </c:layout>
          <c:overlay val="0"/>
        </c:title>
        <c:numFmt formatCode="0.000" sourceLinked="1"/>
        <c:majorTickMark val="out"/>
        <c:minorTickMark val="none"/>
        <c:tickLblPos val="nextTo"/>
        <c:crossAx val="42753693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Ammonia High Concentration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'NH3'!$C$37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'NH3'!$B$38:$B$45</c:f>
              <c:strCache>
                <c:ptCount val="8"/>
                <c:pt idx="0">
                  <c:v>NWML</c:v>
                </c:pt>
                <c:pt idx="1">
                  <c:v>DCLS</c:v>
                </c:pt>
                <c:pt idx="2">
                  <c:v>OWML</c:v>
                </c:pt>
                <c:pt idx="3">
                  <c:v>DHMH</c:v>
                </c:pt>
                <c:pt idx="4">
                  <c:v>DNREC</c:v>
                </c:pt>
                <c:pt idx="5">
                  <c:v>CBL</c:v>
                </c:pt>
                <c:pt idx="6">
                  <c:v>Horn Point</c:v>
                </c:pt>
                <c:pt idx="7">
                  <c:v>FairfaxDPW</c:v>
                </c:pt>
              </c:strCache>
            </c:strRef>
          </c:cat>
          <c:val>
            <c:numRef>
              <c:f>'NH3'!$C$38:$C$45</c:f>
              <c:numCache>
                <c:formatCode>0.00</c:formatCode>
                <c:ptCount val="8"/>
                <c:pt idx="0" formatCode="0.000">
                  <c:v>0.36699999999999999</c:v>
                </c:pt>
                <c:pt idx="2">
                  <c:v>0.4</c:v>
                </c:pt>
                <c:pt idx="3" formatCode="0.000">
                  <c:v>0.36899999999999999</c:v>
                </c:pt>
                <c:pt idx="4" formatCode="0.0000">
                  <c:v>0.35399999999999998</c:v>
                </c:pt>
                <c:pt idx="5" formatCode="0.000">
                  <c:v>0.34499999999999997</c:v>
                </c:pt>
                <c:pt idx="7" formatCode="0.000">
                  <c:v>0.32900000000000001</c:v>
                </c:pt>
              </c:numCache>
            </c:numRef>
          </c:val>
        </c:ser>
        <c:ser>
          <c:idx val="2"/>
          <c:order val="2"/>
          <c:tx>
            <c:strRef>
              <c:f>'NH3'!$H$37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-6.00651176420212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7688698003658635E-4"/>
                  <c:y val="-0.1124811565371983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1086455102203873E-3"/>
                  <c:y val="-0.10483207779035447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8443490018219096E-5"/>
                  <c:y val="-8.1900060773714506E-2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48146436747869E-16"/>
                  <c:y val="-7.20720534808686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2.0202020202020202E-3"/>
                  <c:y val="-0.17690413127122315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"/>
                  <c:y val="-3.9312029171383024E-2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2.1086779402897239E-3"/>
                  <c:y val="-0.25880419204493749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'NH3'!$B$38:$B$45</c:f>
              <c:strCache>
                <c:ptCount val="8"/>
                <c:pt idx="0">
                  <c:v>NWML</c:v>
                </c:pt>
                <c:pt idx="1">
                  <c:v>DCLS</c:v>
                </c:pt>
                <c:pt idx="2">
                  <c:v>OWML</c:v>
                </c:pt>
                <c:pt idx="3">
                  <c:v>DHMH</c:v>
                </c:pt>
                <c:pt idx="4">
                  <c:v>DNREC</c:v>
                </c:pt>
                <c:pt idx="5">
                  <c:v>CBL</c:v>
                </c:pt>
                <c:pt idx="6">
                  <c:v>Horn Point</c:v>
                </c:pt>
                <c:pt idx="7">
                  <c:v>FairfaxDPW</c:v>
                </c:pt>
              </c:strCache>
            </c:strRef>
          </c:cat>
          <c:val>
            <c:numRef>
              <c:f>'NH3'!$H$38:$H$45</c:f>
              <c:numCache>
                <c:formatCode>0.00</c:formatCode>
                <c:ptCount val="8"/>
                <c:pt idx="0">
                  <c:v>0.11538461538461549</c:v>
                </c:pt>
                <c:pt idx="2">
                  <c:v>1.1538461538461549</c:v>
                </c:pt>
                <c:pt idx="3">
                  <c:v>3.8461538461538498E-2</c:v>
                </c:pt>
                <c:pt idx="4">
                  <c:v>0.61538461538461597</c:v>
                </c:pt>
                <c:pt idx="5">
                  <c:v>0.96153846153846245</c:v>
                </c:pt>
                <c:pt idx="7">
                  <c:v>1.5769230769230762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7539288"/>
        <c:axId val="427539680"/>
      </c:barChart>
      <c:lineChart>
        <c:grouping val="standard"/>
        <c:varyColors val="0"/>
        <c:ser>
          <c:idx val="1"/>
          <c:order val="1"/>
          <c:tx>
            <c:strRef>
              <c:f>'NH3'!$D$37</c:f>
              <c:strCache>
                <c:ptCount val="1"/>
                <c:pt idx="0">
                  <c:v>MPV (mg/L) (0.370)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cat>
            <c:strRef>
              <c:f>'NH3'!$B$38:$B$45</c:f>
              <c:strCache>
                <c:ptCount val="8"/>
                <c:pt idx="0">
                  <c:v>NWML</c:v>
                </c:pt>
                <c:pt idx="1">
                  <c:v>DCLS</c:v>
                </c:pt>
                <c:pt idx="2">
                  <c:v>OWML</c:v>
                </c:pt>
                <c:pt idx="3">
                  <c:v>DHMH</c:v>
                </c:pt>
                <c:pt idx="4">
                  <c:v>DNREC</c:v>
                </c:pt>
                <c:pt idx="5">
                  <c:v>CBL</c:v>
                </c:pt>
                <c:pt idx="6">
                  <c:v>Horn Point</c:v>
                </c:pt>
                <c:pt idx="7">
                  <c:v>FairfaxDPW</c:v>
                </c:pt>
              </c:strCache>
            </c:strRef>
          </c:cat>
          <c:val>
            <c:numRef>
              <c:f>'NH3'!$D$38:$D$45</c:f>
              <c:numCache>
                <c:formatCode>0.000</c:formatCode>
                <c:ptCount val="8"/>
                <c:pt idx="0">
                  <c:v>0.37</c:v>
                </c:pt>
                <c:pt idx="2">
                  <c:v>0.37</c:v>
                </c:pt>
                <c:pt idx="3">
                  <c:v>0.37</c:v>
                </c:pt>
                <c:pt idx="4">
                  <c:v>0.37</c:v>
                </c:pt>
                <c:pt idx="5">
                  <c:v>0.37</c:v>
                </c:pt>
                <c:pt idx="7">
                  <c:v>0.37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539288"/>
        <c:axId val="427539680"/>
      </c:lineChart>
      <c:catAx>
        <c:axId val="427539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Laboratory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crossAx val="427539680"/>
        <c:crosses val="autoZero"/>
        <c:auto val="1"/>
        <c:lblAlgn val="ctr"/>
        <c:lblOffset val="100"/>
        <c:noMultiLvlLbl val="0"/>
      </c:catAx>
      <c:valAx>
        <c:axId val="427539680"/>
        <c:scaling>
          <c:orientation val="minMax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Ammonia</a:t>
                </a:r>
                <a:r>
                  <a:rPr lang="en-US" baseline="0"/>
                  <a:t> mg/L</a:t>
                </a:r>
                <a:endParaRPr lang="en-US"/>
              </a:p>
            </c:rich>
          </c:tx>
          <c:layout/>
          <c:overlay val="0"/>
        </c:title>
        <c:numFmt formatCode="0.000" sourceLinked="1"/>
        <c:majorTickMark val="out"/>
        <c:minorTickMark val="none"/>
        <c:tickLblPos val="nextTo"/>
        <c:crossAx val="42753928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Nitrate Low Concentration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'NO3'!$C$2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'NO3'!$B$3:$B$8</c:f>
              <c:strCache>
                <c:ptCount val="6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DNREC</c:v>
                </c:pt>
                <c:pt idx="5">
                  <c:v>ODU</c:v>
                </c:pt>
              </c:strCache>
            </c:strRef>
          </c:cat>
          <c:val>
            <c:numRef>
              <c:f>'NO3'!$C$3:$C$8</c:f>
              <c:numCache>
                <c:formatCode>0.00</c:formatCode>
                <c:ptCount val="6"/>
                <c:pt idx="0" formatCode="0.000">
                  <c:v>0.43</c:v>
                </c:pt>
                <c:pt idx="2">
                  <c:v>0.42</c:v>
                </c:pt>
                <c:pt idx="3">
                  <c:v>0.46</c:v>
                </c:pt>
                <c:pt idx="4" formatCode="0.000">
                  <c:v>0.40699999999999997</c:v>
                </c:pt>
                <c:pt idx="5" formatCode="0.0000">
                  <c:v>0.43740000000000001</c:v>
                </c:pt>
              </c:numCache>
            </c:numRef>
          </c:val>
        </c:ser>
        <c:ser>
          <c:idx val="2"/>
          <c:order val="2"/>
          <c:tx>
            <c:strRef>
              <c:f>'NO3'!$H$2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-0.203174603174603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7.61904761904761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4587350217661749E-3"/>
                  <c:y val="-0.2285714285714285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7.6117698714888343E-17"/>
                  <c:y val="-0.22010582010582011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6348506220470377E-16"/>
                  <c:y val="-0.22433862433862434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-7.1957671957672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'NO3'!$B$3:$B$8</c:f>
              <c:strCache>
                <c:ptCount val="6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DNREC</c:v>
                </c:pt>
                <c:pt idx="5">
                  <c:v>ODU</c:v>
                </c:pt>
              </c:strCache>
            </c:strRef>
          </c:cat>
          <c:val>
            <c:numRef>
              <c:f>'NO3'!$H$3:$H$8</c:f>
              <c:numCache>
                <c:formatCode>0.00</c:formatCode>
                <c:ptCount val="6"/>
                <c:pt idx="0">
                  <c:v>0</c:v>
                </c:pt>
                <c:pt idx="2">
                  <c:v>0.62500000000000056</c:v>
                </c:pt>
                <c:pt idx="3">
                  <c:v>1.8750000000000016</c:v>
                </c:pt>
                <c:pt idx="4">
                  <c:v>1.4375000000000013</c:v>
                </c:pt>
                <c:pt idx="5">
                  <c:v>0.46250000000000108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7540464"/>
        <c:axId val="303811312"/>
      </c:barChart>
      <c:lineChart>
        <c:grouping val="standard"/>
        <c:varyColors val="0"/>
        <c:ser>
          <c:idx val="1"/>
          <c:order val="1"/>
          <c:tx>
            <c:strRef>
              <c:f>'NO3'!$D$2</c:f>
              <c:strCache>
                <c:ptCount val="1"/>
                <c:pt idx="0">
                  <c:v>MPV (mg/L) (0.430)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cat>
            <c:strRef>
              <c:f>'NO3'!$B$3:$B$8</c:f>
              <c:strCache>
                <c:ptCount val="6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DNREC</c:v>
                </c:pt>
                <c:pt idx="5">
                  <c:v>ODU</c:v>
                </c:pt>
              </c:strCache>
            </c:strRef>
          </c:cat>
          <c:val>
            <c:numRef>
              <c:f>'NO3'!$D$3:$D$8</c:f>
              <c:numCache>
                <c:formatCode>0.000</c:formatCode>
                <c:ptCount val="6"/>
                <c:pt idx="0">
                  <c:v>0.43</c:v>
                </c:pt>
                <c:pt idx="2">
                  <c:v>0.43</c:v>
                </c:pt>
                <c:pt idx="3">
                  <c:v>0.43</c:v>
                </c:pt>
                <c:pt idx="4">
                  <c:v>0.43</c:v>
                </c:pt>
                <c:pt idx="5">
                  <c:v>0.43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540464"/>
        <c:axId val="303811312"/>
      </c:lineChart>
      <c:catAx>
        <c:axId val="427540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Laboratory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crossAx val="303811312"/>
        <c:crosses val="autoZero"/>
        <c:auto val="1"/>
        <c:lblAlgn val="ctr"/>
        <c:lblOffset val="100"/>
        <c:noMultiLvlLbl val="0"/>
      </c:catAx>
      <c:valAx>
        <c:axId val="303811312"/>
        <c:scaling>
          <c:orientation val="minMax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Nitrate mg/L</a:t>
                </a:r>
              </a:p>
            </c:rich>
          </c:tx>
          <c:layout/>
          <c:overlay val="0"/>
        </c:title>
        <c:numFmt formatCode="0.000" sourceLinked="1"/>
        <c:majorTickMark val="out"/>
        <c:minorTickMark val="none"/>
        <c:tickLblPos val="nextTo"/>
        <c:crossAx val="42754046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704849</xdr:colOff>
      <xdr:row>45</xdr:row>
      <xdr:rowOff>28575</xdr:rowOff>
    </xdr:from>
    <xdr:to>
      <xdr:col>2</xdr:col>
      <xdr:colOff>361949</xdr:colOff>
      <xdr:row>46</xdr:row>
      <xdr:rowOff>66675</xdr:rowOff>
    </xdr:to>
    <xdr:sp macro="" textlink="">
      <xdr:nvSpPr>
        <xdr:cNvPr id="10" name="TextBox 9"/>
        <xdr:cNvSpPr txBox="1"/>
      </xdr:nvSpPr>
      <xdr:spPr>
        <a:xfrm>
          <a:off x="1209674" y="9172575"/>
          <a:ext cx="409575" cy="228600"/>
        </a:xfrm>
        <a:prstGeom prst="rect">
          <a:avLst/>
        </a:prstGeom>
        <a:solidFill>
          <a:srgbClr val="00B050">
            <a:alpha val="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1.1</a:t>
          </a:r>
        </a:p>
      </xdr:txBody>
    </xdr:sp>
    <xdr:clientData/>
  </xdr:twoCellAnchor>
  <xdr:twoCellAnchor>
    <xdr:from>
      <xdr:col>0</xdr:col>
      <xdr:colOff>25977</xdr:colOff>
      <xdr:row>14</xdr:row>
      <xdr:rowOff>9525</xdr:rowOff>
    </xdr:from>
    <xdr:to>
      <xdr:col>7</xdr:col>
      <xdr:colOff>683202</xdr:colOff>
      <xdr:row>30</xdr:row>
      <xdr:rowOff>104775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274121</xdr:colOff>
      <xdr:row>44</xdr:row>
      <xdr:rowOff>742</xdr:rowOff>
    </xdr:from>
    <xdr:to>
      <xdr:col>7</xdr:col>
      <xdr:colOff>655121</xdr:colOff>
      <xdr:row>61</xdr:row>
      <xdr:rowOff>143617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28575</xdr:colOff>
      <xdr:row>15</xdr:row>
      <xdr:rowOff>133350</xdr:rowOff>
    </xdr:from>
    <xdr:to>
      <xdr:col>10</xdr:col>
      <xdr:colOff>752475</xdr:colOff>
      <xdr:row>17</xdr:row>
      <xdr:rowOff>114123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696075" y="3038475"/>
          <a:ext cx="2486025" cy="361773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228600</xdr:colOff>
      <xdr:row>18</xdr:row>
      <xdr:rowOff>152401</xdr:rowOff>
    </xdr:from>
    <xdr:to>
      <xdr:col>4</xdr:col>
      <xdr:colOff>723900</xdr:colOff>
      <xdr:row>20</xdr:row>
      <xdr:rowOff>47625</xdr:rowOff>
    </xdr:to>
    <xdr:sp macro="" textlink="">
      <xdr:nvSpPr>
        <xdr:cNvPr id="4" name="TextBox 3"/>
        <xdr:cNvSpPr txBox="1"/>
      </xdr:nvSpPr>
      <xdr:spPr>
        <a:xfrm>
          <a:off x="2905125" y="3581401"/>
          <a:ext cx="495300" cy="27622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0.85</a:t>
          </a:r>
        </a:p>
      </xdr:txBody>
    </xdr:sp>
    <xdr:clientData/>
  </xdr:twoCellAnchor>
  <xdr:twoCellAnchor>
    <xdr:from>
      <xdr:col>0</xdr:col>
      <xdr:colOff>9525</xdr:colOff>
      <xdr:row>13</xdr:row>
      <xdr:rowOff>66674</xdr:rowOff>
    </xdr:from>
    <xdr:to>
      <xdr:col>8</xdr:col>
      <xdr:colOff>66675</xdr:colOff>
      <xdr:row>32</xdr:row>
      <xdr:rowOff>95249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75468</xdr:colOff>
      <xdr:row>44</xdr:row>
      <xdr:rowOff>101843</xdr:rowOff>
    </xdr:from>
    <xdr:to>
      <xdr:col>7</xdr:col>
      <xdr:colOff>132618</xdr:colOff>
      <xdr:row>62</xdr:row>
      <xdr:rowOff>130418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36</xdr:row>
      <xdr:rowOff>38100</xdr:rowOff>
    </xdr:from>
    <xdr:to>
      <xdr:col>5</xdr:col>
      <xdr:colOff>95250</xdr:colOff>
      <xdr:row>37</xdr:row>
      <xdr:rowOff>95250</xdr:rowOff>
    </xdr:to>
    <xdr:sp macro="" textlink="">
      <xdr:nvSpPr>
        <xdr:cNvPr id="6" name="TextBox 5"/>
        <xdr:cNvSpPr txBox="1"/>
      </xdr:nvSpPr>
      <xdr:spPr>
        <a:xfrm>
          <a:off x="2790825" y="7658100"/>
          <a:ext cx="495300" cy="24765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1.77</a:t>
          </a:r>
        </a:p>
      </xdr:txBody>
    </xdr:sp>
    <xdr:clientData/>
  </xdr:twoCellAnchor>
  <xdr:twoCellAnchor>
    <xdr:from>
      <xdr:col>0</xdr:col>
      <xdr:colOff>47625</xdr:colOff>
      <xdr:row>8</xdr:row>
      <xdr:rowOff>157529</xdr:rowOff>
    </xdr:from>
    <xdr:to>
      <xdr:col>5</xdr:col>
      <xdr:colOff>981075</xdr:colOff>
      <xdr:row>23</xdr:row>
      <xdr:rowOff>43229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84992</xdr:colOff>
      <xdr:row>31</xdr:row>
      <xdr:rowOff>0</xdr:rowOff>
    </xdr:from>
    <xdr:to>
      <xdr:col>5</xdr:col>
      <xdr:colOff>1018442</xdr:colOff>
      <xdr:row>45</xdr:row>
      <xdr:rowOff>76200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76200</xdr:rowOff>
    </xdr:from>
    <xdr:to>
      <xdr:col>8</xdr:col>
      <xdr:colOff>228600</xdr:colOff>
      <xdr:row>30</xdr:row>
      <xdr:rowOff>161926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46</xdr:row>
      <xdr:rowOff>8060</xdr:rowOff>
    </xdr:from>
    <xdr:to>
      <xdr:col>8</xdr:col>
      <xdr:colOff>390524</xdr:colOff>
      <xdr:row>66</xdr:row>
      <xdr:rowOff>74736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10</xdr:row>
      <xdr:rowOff>19049</xdr:rowOff>
    </xdr:from>
    <xdr:to>
      <xdr:col>8</xdr:col>
      <xdr:colOff>209550</xdr:colOff>
      <xdr:row>25</xdr:row>
      <xdr:rowOff>161924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66674</xdr:colOff>
      <xdr:row>35</xdr:row>
      <xdr:rowOff>142875</xdr:rowOff>
    </xdr:from>
    <xdr:to>
      <xdr:col>7</xdr:col>
      <xdr:colOff>380999</xdr:colOff>
      <xdr:row>51</xdr:row>
      <xdr:rowOff>85725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13</xdr:row>
      <xdr:rowOff>66674</xdr:rowOff>
    </xdr:from>
    <xdr:to>
      <xdr:col>8</xdr:col>
      <xdr:colOff>476250</xdr:colOff>
      <xdr:row>33</xdr:row>
      <xdr:rowOff>47625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</xdr:colOff>
      <xdr:row>45</xdr:row>
      <xdr:rowOff>190499</xdr:rowOff>
    </xdr:from>
    <xdr:to>
      <xdr:col>9</xdr:col>
      <xdr:colOff>238125</xdr:colOff>
      <xdr:row>65</xdr:row>
      <xdr:rowOff>47624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790575</xdr:colOff>
      <xdr:row>52</xdr:row>
      <xdr:rowOff>142875</xdr:rowOff>
    </xdr:from>
    <xdr:to>
      <xdr:col>7</xdr:col>
      <xdr:colOff>476250</xdr:colOff>
      <xdr:row>54</xdr:row>
      <xdr:rowOff>47625</xdr:rowOff>
    </xdr:to>
    <xdr:sp macro="" textlink="">
      <xdr:nvSpPr>
        <xdr:cNvPr id="7" name="TextBox 6"/>
        <xdr:cNvSpPr txBox="1"/>
      </xdr:nvSpPr>
      <xdr:spPr>
        <a:xfrm>
          <a:off x="4591050" y="9972675"/>
          <a:ext cx="48577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1.44</a:t>
          </a:r>
        </a:p>
      </xdr:txBody>
    </xdr:sp>
    <xdr:clientData/>
  </xdr:twoCellAnchor>
  <xdr:twoCellAnchor>
    <xdr:from>
      <xdr:col>0</xdr:col>
      <xdr:colOff>28574</xdr:colOff>
      <xdr:row>13</xdr:row>
      <xdr:rowOff>171449</xdr:rowOff>
    </xdr:from>
    <xdr:to>
      <xdr:col>8</xdr:col>
      <xdr:colOff>476249</xdr:colOff>
      <xdr:row>34</xdr:row>
      <xdr:rowOff>95250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76199</xdr:colOff>
      <xdr:row>47</xdr:row>
      <xdr:rowOff>76199</xdr:rowOff>
    </xdr:from>
    <xdr:to>
      <xdr:col>7</xdr:col>
      <xdr:colOff>523874</xdr:colOff>
      <xdr:row>66</xdr:row>
      <xdr:rowOff>66674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sqref="A1:A11"/>
    </sheetView>
  </sheetViews>
  <sheetFormatPr defaultRowHeight="15" x14ac:dyDescent="0.25"/>
  <sheetData>
    <row r="1" spans="1:1" x14ac:dyDescent="0.25">
      <c r="A1" s="68"/>
    </row>
    <row r="2" spans="1:1" x14ac:dyDescent="0.25">
      <c r="A2" s="69"/>
    </row>
    <row r="3" spans="1:1" x14ac:dyDescent="0.25">
      <c r="A3" s="69"/>
    </row>
    <row r="4" spans="1:1" x14ac:dyDescent="0.25">
      <c r="A4" s="68"/>
    </row>
    <row r="5" spans="1:1" x14ac:dyDescent="0.25">
      <c r="A5" s="70"/>
    </row>
    <row r="6" spans="1:1" x14ac:dyDescent="0.25">
      <c r="A6" s="68"/>
    </row>
    <row r="7" spans="1:1" x14ac:dyDescent="0.25">
      <c r="A7" s="69"/>
    </row>
    <row r="8" spans="1:1" x14ac:dyDescent="0.25">
      <c r="A8" s="69"/>
    </row>
    <row r="9" spans="1:1" x14ac:dyDescent="0.25">
      <c r="A9" s="68"/>
    </row>
    <row r="10" spans="1:1" x14ac:dyDescent="0.25">
      <c r="A10" s="68"/>
    </row>
  </sheetData>
  <sortState ref="A1:A10">
    <sortCondition ref="A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zoomScaleNormal="100" workbookViewId="0">
      <selection activeCell="D3" sqref="D3"/>
    </sheetView>
  </sheetViews>
  <sheetFormatPr defaultRowHeight="15" x14ac:dyDescent="0.25"/>
  <cols>
    <col min="1" max="1" width="7.5703125" customWidth="1"/>
    <col min="2" max="2" width="11.28515625" bestFit="1" customWidth="1"/>
    <col min="3" max="3" width="21.5703125" bestFit="1" customWidth="1"/>
    <col min="4" max="4" width="12.28515625" customWidth="1"/>
    <col min="5" max="5" width="11.140625" bestFit="1" customWidth="1"/>
    <col min="6" max="6" width="14.5703125" bestFit="1" customWidth="1"/>
    <col min="7" max="7" width="12" bestFit="1" customWidth="1"/>
    <col min="8" max="8" width="16.140625" bestFit="1" customWidth="1"/>
    <col min="10" max="10" width="17.28515625" bestFit="1" customWidth="1"/>
    <col min="11" max="11" width="13.7109375" bestFit="1" customWidth="1"/>
  </cols>
  <sheetData>
    <row r="1" spans="1:12" s="29" customFormat="1" ht="18.75" x14ac:dyDescent="0.3">
      <c r="A1" s="97" t="s">
        <v>39</v>
      </c>
      <c r="B1" s="97"/>
      <c r="C1" s="97"/>
      <c r="D1" s="97"/>
      <c r="E1" s="97"/>
      <c r="F1" s="97"/>
      <c r="G1" s="27" t="s">
        <v>16</v>
      </c>
      <c r="H1" s="28">
        <v>3.9E-2</v>
      </c>
      <c r="I1" s="71"/>
    </row>
    <row r="2" spans="1:12" s="26" customFormat="1" ht="30" x14ac:dyDescent="0.25">
      <c r="A2" s="25" t="s">
        <v>0</v>
      </c>
      <c r="B2" s="25" t="s">
        <v>1</v>
      </c>
      <c r="C2" s="25" t="s">
        <v>37</v>
      </c>
      <c r="D2" s="16" t="s">
        <v>52</v>
      </c>
      <c r="E2" s="17" t="s">
        <v>2</v>
      </c>
      <c r="F2" s="18" t="s">
        <v>38</v>
      </c>
      <c r="G2" s="18" t="s">
        <v>3</v>
      </c>
      <c r="H2" s="18" t="s">
        <v>14</v>
      </c>
      <c r="J2" s="19" t="s">
        <v>14</v>
      </c>
      <c r="K2" s="19" t="s">
        <v>22</v>
      </c>
    </row>
    <row r="3" spans="1:12" x14ac:dyDescent="0.25">
      <c r="A3" s="2">
        <v>1</v>
      </c>
      <c r="B3" s="2" t="s">
        <v>4</v>
      </c>
      <c r="C3" s="76">
        <v>6.27</v>
      </c>
      <c r="D3" s="77">
        <v>0.61599999999999999</v>
      </c>
      <c r="E3" s="42">
        <f>(C3/D3)*100</f>
        <v>1017.8571428571429</v>
      </c>
      <c r="F3" s="39">
        <f>ABS(D3-C3)</f>
        <v>5.6539999999999999</v>
      </c>
      <c r="G3" s="8" t="s">
        <v>5</v>
      </c>
      <c r="H3" s="8">
        <f>ABS((C3-D3)/$H$1)</f>
        <v>144.97435897435898</v>
      </c>
      <c r="J3" s="20" t="s">
        <v>21</v>
      </c>
      <c r="K3" s="21" t="s">
        <v>23</v>
      </c>
    </row>
    <row r="4" spans="1:12" x14ac:dyDescent="0.25">
      <c r="A4" s="2">
        <v>59</v>
      </c>
      <c r="B4" s="2" t="s">
        <v>6</v>
      </c>
      <c r="C4" s="81"/>
      <c r="D4" s="77"/>
      <c r="E4" s="42"/>
      <c r="F4" s="39"/>
      <c r="G4" s="14" t="s">
        <v>5</v>
      </c>
      <c r="H4" s="8"/>
      <c r="J4" s="20" t="s">
        <v>17</v>
      </c>
      <c r="K4" s="21" t="s">
        <v>24</v>
      </c>
    </row>
    <row r="5" spans="1:12" x14ac:dyDescent="0.25">
      <c r="A5" s="2">
        <v>105</v>
      </c>
      <c r="B5" s="2" t="s">
        <v>7</v>
      </c>
      <c r="C5" s="103">
        <v>0.64</v>
      </c>
      <c r="D5" s="77">
        <v>0.61599999999999999</v>
      </c>
      <c r="E5" s="42">
        <f>(C5/D5)*100</f>
        <v>103.89610389610391</v>
      </c>
      <c r="F5" s="39">
        <f t="shared" ref="F5:F12" si="0">ABS(D5-C5)</f>
        <v>2.4000000000000021E-2</v>
      </c>
      <c r="G5" s="14" t="s">
        <v>5</v>
      </c>
      <c r="H5" s="8">
        <f>ABS((C5-D5)/$H$1)</f>
        <v>0.61538461538461597</v>
      </c>
      <c r="J5" s="20" t="s">
        <v>18</v>
      </c>
      <c r="K5" s="23" t="s">
        <v>25</v>
      </c>
    </row>
    <row r="6" spans="1:12" x14ac:dyDescent="0.25">
      <c r="A6" s="2">
        <v>118</v>
      </c>
      <c r="B6" s="2" t="s">
        <v>34</v>
      </c>
      <c r="C6" s="81"/>
      <c r="D6" s="77"/>
      <c r="E6" s="42"/>
      <c r="F6" s="39"/>
      <c r="G6" s="14"/>
      <c r="H6" s="8"/>
      <c r="J6" s="20" t="s">
        <v>19</v>
      </c>
      <c r="K6" s="23" t="s">
        <v>26</v>
      </c>
    </row>
    <row r="7" spans="1:12" x14ac:dyDescent="0.25">
      <c r="A7" s="53">
        <v>198</v>
      </c>
      <c r="B7" s="53" t="s">
        <v>8</v>
      </c>
      <c r="C7" s="78">
        <v>0.59199999999999997</v>
      </c>
      <c r="D7" s="77">
        <v>0.61599999999999999</v>
      </c>
      <c r="E7" s="54">
        <f t="shared" ref="E4:E12" si="1">(C7/D7)*100</f>
        <v>96.103896103896105</v>
      </c>
      <c r="F7" s="55">
        <f t="shared" si="0"/>
        <v>2.4000000000000021E-2</v>
      </c>
      <c r="G7" s="56" t="s">
        <v>5</v>
      </c>
      <c r="H7" s="57">
        <f t="shared" ref="H7:H12" si="2">ABS((C7-D7)/$H$1)</f>
        <v>0.61538461538461597</v>
      </c>
      <c r="J7" s="20" t="s">
        <v>20</v>
      </c>
      <c r="K7" s="22" t="s">
        <v>27</v>
      </c>
    </row>
    <row r="8" spans="1:12" x14ac:dyDescent="0.25">
      <c r="A8" s="2">
        <v>297</v>
      </c>
      <c r="B8" s="2" t="s">
        <v>9</v>
      </c>
      <c r="C8" s="76">
        <v>0.61599999999999999</v>
      </c>
      <c r="D8" s="77">
        <v>0.61599999999999999</v>
      </c>
      <c r="E8" s="54">
        <f>(C8/D8)*100</f>
        <v>100</v>
      </c>
      <c r="F8" s="55">
        <f>ABS(D8-C8)</f>
        <v>0</v>
      </c>
      <c r="G8" s="56" t="s">
        <v>5</v>
      </c>
      <c r="H8" s="57">
        <f>ABS((C8-D8)/$H$1)</f>
        <v>0</v>
      </c>
    </row>
    <row r="9" spans="1:12" x14ac:dyDescent="0.25">
      <c r="A9" s="2">
        <v>316</v>
      </c>
      <c r="B9" s="2" t="s">
        <v>10</v>
      </c>
      <c r="C9" s="79">
        <v>0.61899999999999999</v>
      </c>
      <c r="D9" s="77">
        <v>0.61599999999999999</v>
      </c>
      <c r="E9" s="42">
        <f t="shared" si="1"/>
        <v>100.48701298701299</v>
      </c>
      <c r="F9" s="39">
        <f t="shared" si="0"/>
        <v>3.0000000000000027E-3</v>
      </c>
      <c r="G9" s="14" t="s">
        <v>5</v>
      </c>
      <c r="H9" s="8">
        <f t="shared" si="2"/>
        <v>7.6923076923076997E-2</v>
      </c>
    </row>
    <row r="10" spans="1:12" x14ac:dyDescent="0.25">
      <c r="A10" s="2">
        <v>318</v>
      </c>
      <c r="B10" s="2" t="s">
        <v>11</v>
      </c>
      <c r="C10" s="79">
        <v>0.629</v>
      </c>
      <c r="D10" s="77">
        <v>0.61599999999999999</v>
      </c>
      <c r="E10" s="42">
        <f t="shared" si="1"/>
        <v>102.1103896103896</v>
      </c>
      <c r="F10" s="39">
        <f t="shared" si="0"/>
        <v>1.3000000000000012E-2</v>
      </c>
      <c r="G10" s="14" t="s">
        <v>5</v>
      </c>
      <c r="H10" s="8">
        <f t="shared" si="2"/>
        <v>0.33333333333333365</v>
      </c>
      <c r="J10" s="3"/>
      <c r="K10" s="3"/>
      <c r="L10" s="3"/>
    </row>
    <row r="11" spans="1:12" x14ac:dyDescent="0.25">
      <c r="A11" s="2">
        <v>319</v>
      </c>
      <c r="B11" s="2" t="s">
        <v>12</v>
      </c>
      <c r="C11" s="79">
        <v>0.65900000000000003</v>
      </c>
      <c r="D11" s="77">
        <v>0.61599999999999999</v>
      </c>
      <c r="E11" s="42">
        <f t="shared" si="1"/>
        <v>106.98051948051948</v>
      </c>
      <c r="F11" s="39">
        <f t="shared" si="0"/>
        <v>4.3000000000000038E-2</v>
      </c>
      <c r="G11" s="14" t="s">
        <v>5</v>
      </c>
      <c r="H11" s="8">
        <f t="shared" si="2"/>
        <v>1.1025641025641035</v>
      </c>
      <c r="J11" s="3"/>
      <c r="K11" s="3"/>
      <c r="L11" s="3"/>
    </row>
    <row r="12" spans="1:12" x14ac:dyDescent="0.25">
      <c r="A12" s="2">
        <v>320</v>
      </c>
      <c r="B12" s="2" t="s">
        <v>13</v>
      </c>
      <c r="C12" s="79">
        <v>0.627</v>
      </c>
      <c r="D12" s="77">
        <v>0.61599999999999999</v>
      </c>
      <c r="E12" s="42">
        <f t="shared" si="1"/>
        <v>101.78571428571428</v>
      </c>
      <c r="F12" s="39">
        <f t="shared" si="0"/>
        <v>1.100000000000001E-2</v>
      </c>
      <c r="G12" s="14" t="s">
        <v>5</v>
      </c>
      <c r="H12" s="8">
        <f t="shared" si="2"/>
        <v>0.28205128205128233</v>
      </c>
      <c r="J12" s="3"/>
      <c r="K12" s="3"/>
      <c r="L12" s="3"/>
    </row>
    <row r="13" spans="1:12" x14ac:dyDescent="0.25">
      <c r="A13" s="52"/>
      <c r="B13" s="52"/>
      <c r="C13" s="52"/>
      <c r="D13" s="52"/>
      <c r="E13" s="46"/>
      <c r="F13" s="47"/>
      <c r="G13" s="48"/>
      <c r="H13" s="47"/>
      <c r="I13" s="3"/>
      <c r="J13" s="3"/>
      <c r="K13" s="3"/>
      <c r="L13" s="3"/>
    </row>
    <row r="15" spans="1:12" x14ac:dyDescent="0.25">
      <c r="A15" s="1"/>
      <c r="B15" s="3"/>
      <c r="C15" s="3"/>
      <c r="I15" s="101" t="s">
        <v>28</v>
      </c>
      <c r="J15" s="101"/>
      <c r="K15" s="101"/>
    </row>
    <row r="16" spans="1:12" x14ac:dyDescent="0.25">
      <c r="I16" s="36"/>
      <c r="J16" s="37"/>
      <c r="K16" s="38"/>
    </row>
    <row r="17" spans="9:11" x14ac:dyDescent="0.25">
      <c r="I17" s="36"/>
      <c r="J17" s="37"/>
      <c r="K17" s="38"/>
    </row>
    <row r="18" spans="9:11" x14ac:dyDescent="0.25">
      <c r="I18" s="36"/>
      <c r="J18" s="37"/>
      <c r="K18" s="38"/>
    </row>
    <row r="19" spans="9:11" ht="15.75" x14ac:dyDescent="0.25">
      <c r="I19" s="35" t="s">
        <v>16</v>
      </c>
      <c r="J19" s="99" t="s">
        <v>29</v>
      </c>
      <c r="K19" s="100"/>
    </row>
    <row r="20" spans="9:11" ht="30" customHeight="1" x14ac:dyDescent="0.25">
      <c r="I20" s="35" t="s">
        <v>30</v>
      </c>
      <c r="J20" s="98" t="s">
        <v>32</v>
      </c>
      <c r="K20" s="98"/>
    </row>
    <row r="21" spans="9:11" ht="29.25" customHeight="1" x14ac:dyDescent="0.25">
      <c r="I21" s="35" t="s">
        <v>31</v>
      </c>
      <c r="J21" s="98" t="s">
        <v>33</v>
      </c>
      <c r="K21" s="98"/>
    </row>
    <row r="33" spans="1:8" s="30" customFormat="1" ht="18.75" x14ac:dyDescent="0.3">
      <c r="A33"/>
      <c r="B33"/>
      <c r="C33"/>
      <c r="D33"/>
      <c r="E33"/>
      <c r="F33"/>
      <c r="G33"/>
      <c r="H33"/>
    </row>
    <row r="34" spans="1:8" s="26" customFormat="1" ht="18.75" x14ac:dyDescent="0.3">
      <c r="A34" s="97" t="s">
        <v>40</v>
      </c>
      <c r="B34" s="97"/>
      <c r="C34" s="97"/>
      <c r="D34" s="97"/>
      <c r="E34" s="97"/>
      <c r="F34" s="97"/>
      <c r="G34" s="27" t="s">
        <v>16</v>
      </c>
      <c r="H34" s="28">
        <v>7.2999999999999995E-2</v>
      </c>
    </row>
    <row r="35" spans="1:8" ht="30" x14ac:dyDescent="0.25">
      <c r="A35" s="25" t="s">
        <v>0</v>
      </c>
      <c r="B35" s="25" t="s">
        <v>1</v>
      </c>
      <c r="C35" s="25" t="s">
        <v>37</v>
      </c>
      <c r="D35" s="16" t="s">
        <v>51</v>
      </c>
      <c r="E35" s="17" t="s">
        <v>2</v>
      </c>
      <c r="F35" s="18" t="s">
        <v>38</v>
      </c>
      <c r="G35" s="18" t="s">
        <v>3</v>
      </c>
      <c r="H35" s="18" t="s">
        <v>14</v>
      </c>
    </row>
    <row r="36" spans="1:8" x14ac:dyDescent="0.25">
      <c r="A36" s="2">
        <v>1</v>
      </c>
      <c r="B36" s="2" t="s">
        <v>4</v>
      </c>
      <c r="C36" s="81">
        <v>1.1000000000000001</v>
      </c>
      <c r="D36" s="80">
        <v>1.06</v>
      </c>
      <c r="E36" s="42">
        <f>(C36/D36)*100</f>
        <v>103.77358490566037</v>
      </c>
      <c r="F36" s="39">
        <f>ABS(D36-C36)</f>
        <v>4.0000000000000036E-2</v>
      </c>
      <c r="G36" s="8" t="s">
        <v>5</v>
      </c>
      <c r="H36" s="8">
        <f t="shared" ref="H36:H43" si="3">ABS((C36-D36)/$H$34)</f>
        <v>0.54794520547945258</v>
      </c>
    </row>
    <row r="37" spans="1:8" x14ac:dyDescent="0.25">
      <c r="A37" s="2">
        <v>59</v>
      </c>
      <c r="B37" s="2" t="s">
        <v>6</v>
      </c>
      <c r="C37" s="81">
        <v>0.94</v>
      </c>
      <c r="D37" s="80">
        <v>1.06</v>
      </c>
      <c r="E37" s="42">
        <f t="shared" ref="E37:E43" si="4">(C37/D37)*100</f>
        <v>88.679245283018858</v>
      </c>
      <c r="F37" s="39">
        <f t="shared" ref="F37:F43" si="5">ABS(D37-C37)</f>
        <v>0.12000000000000011</v>
      </c>
      <c r="G37" s="2" t="s">
        <v>5</v>
      </c>
      <c r="H37" s="8">
        <f t="shared" si="3"/>
        <v>1.6438356164383576</v>
      </c>
    </row>
    <row r="38" spans="1:8" x14ac:dyDescent="0.25">
      <c r="A38" s="2">
        <v>118</v>
      </c>
      <c r="B38" s="2" t="s">
        <v>34</v>
      </c>
      <c r="C38" s="81"/>
      <c r="D38" s="80"/>
      <c r="E38" s="42"/>
      <c r="F38" s="39"/>
      <c r="G38" s="2"/>
      <c r="H38" s="8"/>
    </row>
    <row r="39" spans="1:8" x14ac:dyDescent="0.25">
      <c r="A39" s="2">
        <v>198</v>
      </c>
      <c r="B39" s="2" t="s">
        <v>8</v>
      </c>
      <c r="C39" s="76">
        <v>1.073</v>
      </c>
      <c r="D39" s="80">
        <v>1.06</v>
      </c>
      <c r="E39" s="42">
        <f t="shared" si="4"/>
        <v>101.2264150943396</v>
      </c>
      <c r="F39" s="39">
        <f t="shared" si="5"/>
        <v>1.2999999999999901E-2</v>
      </c>
      <c r="G39" s="2" t="s">
        <v>5</v>
      </c>
      <c r="H39" s="8">
        <f t="shared" si="3"/>
        <v>0.17808219178082058</v>
      </c>
    </row>
    <row r="40" spans="1:8" x14ac:dyDescent="0.25">
      <c r="A40" s="2">
        <v>297</v>
      </c>
      <c r="B40" s="2" t="s">
        <v>9</v>
      </c>
      <c r="C40" s="76">
        <v>1.04</v>
      </c>
      <c r="D40" s="80">
        <v>1.06</v>
      </c>
      <c r="E40" s="42">
        <f>(C40/D40)*100</f>
        <v>98.113207547169807</v>
      </c>
      <c r="F40" s="39">
        <f>ABS(D40-C40)</f>
        <v>2.0000000000000018E-2</v>
      </c>
      <c r="G40" s="2" t="s">
        <v>5</v>
      </c>
      <c r="H40" s="8">
        <f>ABS((C40-D40)/$H$34)</f>
        <v>0.27397260273972629</v>
      </c>
    </row>
    <row r="41" spans="1:8" x14ac:dyDescent="0.25">
      <c r="A41" s="2">
        <v>318</v>
      </c>
      <c r="B41" s="2" t="s">
        <v>11</v>
      </c>
      <c r="C41" s="76">
        <v>1.0629999999999999</v>
      </c>
      <c r="D41" s="80">
        <v>1.06</v>
      </c>
      <c r="E41" s="42">
        <f>(C41/D41)*100</f>
        <v>100.28301886792453</v>
      </c>
      <c r="F41" s="39">
        <f>ABS(D41-C41)</f>
        <v>2.9999999999998916E-3</v>
      </c>
      <c r="G41" s="2" t="s">
        <v>5</v>
      </c>
      <c r="H41" s="8">
        <f>ABS((C41-D41)/$H$34)</f>
        <v>4.1095890410957424E-2</v>
      </c>
    </row>
    <row r="42" spans="1:8" x14ac:dyDescent="0.25">
      <c r="A42" s="2">
        <v>319</v>
      </c>
      <c r="B42" s="82" t="s">
        <v>12</v>
      </c>
      <c r="C42" s="81">
        <v>0.96</v>
      </c>
      <c r="D42" s="80">
        <v>1.06</v>
      </c>
      <c r="E42" s="42">
        <f t="shared" si="4"/>
        <v>90.566037735849051</v>
      </c>
      <c r="F42" s="39">
        <f t="shared" si="5"/>
        <v>0.10000000000000009</v>
      </c>
      <c r="G42" s="2" t="s">
        <v>5</v>
      </c>
      <c r="H42" s="8">
        <f t="shared" si="3"/>
        <v>1.3698630136986314</v>
      </c>
    </row>
    <row r="43" spans="1:8" x14ac:dyDescent="0.25">
      <c r="A43" s="2">
        <v>320</v>
      </c>
      <c r="B43" s="82" t="s">
        <v>13</v>
      </c>
      <c r="C43" s="81"/>
      <c r="D43" s="80"/>
      <c r="E43" s="42"/>
      <c r="F43" s="39"/>
      <c r="G43" s="2"/>
      <c r="H43" s="8"/>
    </row>
  </sheetData>
  <mergeCells count="6">
    <mergeCell ref="A34:F34"/>
    <mergeCell ref="A1:F1"/>
    <mergeCell ref="J20:K20"/>
    <mergeCell ref="J21:K21"/>
    <mergeCell ref="J19:K19"/>
    <mergeCell ref="I15:K15"/>
  </mergeCells>
  <conditionalFormatting sqref="H3:H7 H36:H39 H9:H13 H42:H43">
    <cfRule type="cellIs" dxfId="59" priority="13" operator="greaterThan">
      <formula>2</formula>
    </cfRule>
    <cfRule type="cellIs" dxfId="58" priority="14" operator="between">
      <formula>1.01</formula>
      <formula>2</formula>
    </cfRule>
    <cfRule type="cellIs" dxfId="57" priority="15" operator="lessThanOrEqual">
      <formula>1</formula>
    </cfRule>
  </conditionalFormatting>
  <conditionalFormatting sqref="H8">
    <cfRule type="cellIs" dxfId="56" priority="7" operator="greaterThan">
      <formula>2</formula>
    </cfRule>
    <cfRule type="cellIs" dxfId="55" priority="8" operator="between">
      <formula>1.01</formula>
      <formula>2</formula>
    </cfRule>
    <cfRule type="cellIs" dxfId="54" priority="9" operator="lessThanOrEqual">
      <formula>1</formula>
    </cfRule>
  </conditionalFormatting>
  <conditionalFormatting sqref="H40">
    <cfRule type="cellIs" dxfId="53" priority="4" operator="greaterThan">
      <formula>2</formula>
    </cfRule>
    <cfRule type="cellIs" dxfId="52" priority="5" operator="between">
      <formula>1.01</formula>
      <formula>2</formula>
    </cfRule>
    <cfRule type="cellIs" dxfId="51" priority="6" operator="lessThanOrEqual">
      <formula>1</formula>
    </cfRule>
  </conditionalFormatting>
  <conditionalFormatting sqref="H41">
    <cfRule type="cellIs" dxfId="50" priority="1" operator="greaterThan">
      <formula>2</formula>
    </cfRule>
    <cfRule type="cellIs" dxfId="49" priority="2" operator="between">
      <formula>1.01</formula>
      <formula>2</formula>
    </cfRule>
    <cfRule type="cellIs" dxfId="48" priority="3" operator="lessThanOrEqual">
      <formula>1</formula>
    </cfRule>
  </conditionalFormatting>
  <pageMargins left="0.7" right="0.7" top="0.75" bottom="0.75" header="0.3" footer="0.3"/>
  <pageSetup orientation="landscape" r:id="rId1"/>
  <ignoredErrors>
    <ignoredError sqref="E3" evalErro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opLeftCell="A37" zoomScale="110" zoomScaleNormal="110" workbookViewId="0">
      <selection activeCell="E7" sqref="E7"/>
    </sheetView>
  </sheetViews>
  <sheetFormatPr defaultRowHeight="15" x14ac:dyDescent="0.25"/>
  <cols>
    <col min="1" max="1" width="7.140625" customWidth="1"/>
    <col min="2" max="2" width="11.7109375" bestFit="1" customWidth="1"/>
    <col min="3" max="3" width="21.5703125" bestFit="1" customWidth="1"/>
    <col min="4" max="4" width="7.140625" customWidth="1"/>
    <col min="5" max="5" width="11.140625" bestFit="1" customWidth="1"/>
    <col min="6" max="6" width="14.5703125" bestFit="1" customWidth="1"/>
    <col min="7" max="7" width="12" bestFit="1" customWidth="1"/>
    <col min="8" max="8" width="17.42578125" customWidth="1"/>
    <col min="9" max="9" width="12.85546875" customWidth="1"/>
  </cols>
  <sheetData>
    <row r="1" spans="1:9" s="30" customFormat="1" ht="18.75" x14ac:dyDescent="0.3">
      <c r="A1" s="97" t="s">
        <v>41</v>
      </c>
      <c r="B1" s="97"/>
      <c r="C1" s="97"/>
      <c r="D1" s="97"/>
      <c r="E1" s="97"/>
      <c r="F1" s="97"/>
      <c r="G1" s="27" t="s">
        <v>16</v>
      </c>
      <c r="H1" s="28">
        <v>7.0000000000000001E-3</v>
      </c>
    </row>
    <row r="2" spans="1:9" s="26" customFormat="1" ht="45" x14ac:dyDescent="0.25">
      <c r="A2" s="25" t="s">
        <v>0</v>
      </c>
      <c r="B2" s="25" t="s">
        <v>1</v>
      </c>
      <c r="C2" s="25" t="s">
        <v>37</v>
      </c>
      <c r="D2" s="16" t="s">
        <v>54</v>
      </c>
      <c r="E2" s="17" t="s">
        <v>2</v>
      </c>
      <c r="F2" s="18" t="s">
        <v>38</v>
      </c>
      <c r="G2" s="18" t="s">
        <v>3</v>
      </c>
      <c r="H2" s="18" t="s">
        <v>14</v>
      </c>
    </row>
    <row r="3" spans="1:9" x14ac:dyDescent="0.25">
      <c r="A3" s="2">
        <v>1</v>
      </c>
      <c r="B3" s="2" t="s">
        <v>4</v>
      </c>
      <c r="C3" s="76">
        <v>0.161</v>
      </c>
      <c r="D3" s="77">
        <v>0.16300000000000001</v>
      </c>
      <c r="E3" s="42">
        <f>(C3/D3)*100</f>
        <v>98.773006134969322</v>
      </c>
      <c r="F3" s="8">
        <f>ABS(D3-C3)</f>
        <v>2.0000000000000018E-3</v>
      </c>
      <c r="G3" s="8" t="s">
        <v>5</v>
      </c>
      <c r="H3" s="8">
        <f t="shared" ref="H3:H12" si="0">ABS((C3-D3)/$H$1)</f>
        <v>0.28571428571428598</v>
      </c>
      <c r="I3" s="94"/>
    </row>
    <row r="4" spans="1:9" x14ac:dyDescent="0.25">
      <c r="A4" s="7">
        <v>59</v>
      </c>
      <c r="B4" s="7" t="s">
        <v>6</v>
      </c>
      <c r="C4" s="77"/>
      <c r="D4" s="77"/>
      <c r="E4" s="42"/>
      <c r="F4" s="7"/>
      <c r="G4" s="7"/>
      <c r="H4" s="8"/>
      <c r="I4" s="94"/>
    </row>
    <row r="5" spans="1:9" x14ac:dyDescent="0.25">
      <c r="A5" s="7">
        <v>105</v>
      </c>
      <c r="B5" s="7" t="s">
        <v>7</v>
      </c>
      <c r="C5" s="77">
        <v>0.30199999999999999</v>
      </c>
      <c r="D5" s="77">
        <v>0.16300000000000001</v>
      </c>
      <c r="E5" s="42">
        <f t="shared" ref="E4:E12" si="1">(C5/D5)*100</f>
        <v>185.27607361963189</v>
      </c>
      <c r="F5" s="7">
        <f t="shared" ref="F4:F12" si="2">ABS(D5-C5)</f>
        <v>0.13899999999999998</v>
      </c>
      <c r="G5" s="7" t="s">
        <v>5</v>
      </c>
      <c r="H5" s="8">
        <f t="shared" si="0"/>
        <v>19.857142857142854</v>
      </c>
      <c r="I5" s="94"/>
    </row>
    <row r="6" spans="1:9" x14ac:dyDescent="0.25">
      <c r="A6" s="7">
        <v>118</v>
      </c>
      <c r="B6" s="7" t="s">
        <v>34</v>
      </c>
      <c r="C6" s="80"/>
      <c r="D6" s="77"/>
      <c r="E6" s="42"/>
      <c r="F6" s="7"/>
      <c r="G6" s="7"/>
      <c r="H6" s="8"/>
      <c r="I6" s="94"/>
    </row>
    <row r="7" spans="1:9" x14ac:dyDescent="0.25">
      <c r="A7" s="7">
        <v>198</v>
      </c>
      <c r="B7" s="7" t="s">
        <v>8</v>
      </c>
      <c r="C7" s="77">
        <v>0.159</v>
      </c>
      <c r="D7" s="77">
        <v>0.16300000000000001</v>
      </c>
      <c r="E7" s="42">
        <f t="shared" si="1"/>
        <v>97.546012269938657</v>
      </c>
      <c r="F7" s="39">
        <f t="shared" si="2"/>
        <v>4.0000000000000036E-3</v>
      </c>
      <c r="G7" s="7" t="s">
        <v>5</v>
      </c>
      <c r="H7" s="8">
        <f t="shared" si="0"/>
        <v>0.57142857142857195</v>
      </c>
      <c r="I7" s="94"/>
    </row>
    <row r="8" spans="1:9" x14ac:dyDescent="0.25">
      <c r="A8" s="7">
        <v>297</v>
      </c>
      <c r="B8" s="7" t="s">
        <v>9</v>
      </c>
      <c r="C8" s="77">
        <v>0.155</v>
      </c>
      <c r="D8" s="77">
        <v>0.16300000000000001</v>
      </c>
      <c r="E8" s="42">
        <f>(C8/D8)*100</f>
        <v>95.092024539877301</v>
      </c>
      <c r="F8" s="39">
        <f>ABS(D8-C8)</f>
        <v>8.0000000000000071E-3</v>
      </c>
      <c r="G8" s="7" t="s">
        <v>5</v>
      </c>
      <c r="H8" s="8">
        <f>ABS((C8-D8)/$H$1)</f>
        <v>1.1428571428571439</v>
      </c>
      <c r="I8" s="94"/>
    </row>
    <row r="9" spans="1:9" x14ac:dyDescent="0.25">
      <c r="A9" s="7">
        <v>316</v>
      </c>
      <c r="B9" s="7" t="s">
        <v>10</v>
      </c>
      <c r="C9" s="93">
        <v>0.1699</v>
      </c>
      <c r="D9" s="77">
        <v>0.16300000000000001</v>
      </c>
      <c r="E9" s="42">
        <f t="shared" si="1"/>
        <v>104.23312883435582</v>
      </c>
      <c r="F9" s="7">
        <f t="shared" si="2"/>
        <v>6.8999999999999895E-3</v>
      </c>
      <c r="G9" s="7" t="s">
        <v>5</v>
      </c>
      <c r="H9" s="8">
        <f t="shared" si="0"/>
        <v>0.98571428571428421</v>
      </c>
      <c r="I9" s="94"/>
    </row>
    <row r="10" spans="1:9" x14ac:dyDescent="0.25">
      <c r="A10" s="7">
        <v>318</v>
      </c>
      <c r="B10" s="7" t="s">
        <v>11</v>
      </c>
      <c r="C10" s="93">
        <v>0.1706</v>
      </c>
      <c r="D10" s="77">
        <v>0.16300000000000001</v>
      </c>
      <c r="E10" s="42">
        <f t="shared" si="1"/>
        <v>104.66257668711656</v>
      </c>
      <c r="F10" s="7">
        <f t="shared" si="2"/>
        <v>7.5999999999999956E-3</v>
      </c>
      <c r="G10" s="7" t="s">
        <v>5</v>
      </c>
      <c r="H10" s="8">
        <f t="shared" si="0"/>
        <v>1.085714285714285</v>
      </c>
      <c r="I10" s="94"/>
    </row>
    <row r="11" spans="1:9" x14ac:dyDescent="0.25">
      <c r="A11" s="7">
        <v>319</v>
      </c>
      <c r="B11" s="7" t="s">
        <v>12</v>
      </c>
      <c r="C11" s="77">
        <v>0.156</v>
      </c>
      <c r="D11" s="77">
        <v>0.16300000000000001</v>
      </c>
      <c r="E11" s="42">
        <f t="shared" si="1"/>
        <v>95.705521472392633</v>
      </c>
      <c r="F11" s="7">
        <f t="shared" si="2"/>
        <v>7.0000000000000062E-3</v>
      </c>
      <c r="G11" s="7" t="s">
        <v>5</v>
      </c>
      <c r="H11" s="8">
        <f t="shared" si="0"/>
        <v>1.0000000000000009</v>
      </c>
    </row>
    <row r="12" spans="1:9" x14ac:dyDescent="0.25">
      <c r="A12" s="7">
        <v>320</v>
      </c>
      <c r="B12" s="7" t="s">
        <v>13</v>
      </c>
      <c r="C12" s="83">
        <v>0.17199999999999999</v>
      </c>
      <c r="D12" s="77">
        <v>0.16300000000000001</v>
      </c>
      <c r="E12" s="42">
        <f t="shared" si="1"/>
        <v>105.52147239263803</v>
      </c>
      <c r="F12" s="7">
        <f t="shared" si="2"/>
        <v>8.9999999999999802E-3</v>
      </c>
      <c r="G12" s="7" t="s">
        <v>5</v>
      </c>
      <c r="H12" s="8">
        <f t="shared" si="0"/>
        <v>1.2857142857142829</v>
      </c>
    </row>
    <row r="13" spans="1:9" x14ac:dyDescent="0.25">
      <c r="A13" s="58"/>
      <c r="B13" s="58"/>
      <c r="C13" s="58"/>
      <c r="D13" s="58"/>
      <c r="E13" s="58"/>
      <c r="F13" s="49"/>
      <c r="G13" s="49"/>
      <c r="H13" s="47"/>
    </row>
    <row r="14" spans="1:9" x14ac:dyDescent="0.25">
      <c r="A14" s="4"/>
      <c r="B14" s="5"/>
      <c r="C14" s="6"/>
      <c r="D14" s="4"/>
      <c r="E14" s="4"/>
      <c r="F14" s="4"/>
      <c r="G14" s="4"/>
      <c r="H14" s="4"/>
    </row>
    <row r="35" spans="1:9" s="30" customFormat="1" ht="18.75" x14ac:dyDescent="0.3">
      <c r="A35" s="97" t="s">
        <v>42</v>
      </c>
      <c r="B35" s="97"/>
      <c r="C35" s="97"/>
      <c r="D35" s="97"/>
      <c r="E35" s="97"/>
      <c r="F35" s="97"/>
      <c r="G35" s="27" t="s">
        <v>16</v>
      </c>
      <c r="H35" s="28">
        <v>1.7999999999999999E-2</v>
      </c>
    </row>
    <row r="36" spans="1:9" s="26" customFormat="1" ht="45" x14ac:dyDescent="0.25">
      <c r="A36" s="25" t="s">
        <v>0</v>
      </c>
      <c r="B36" s="25" t="s">
        <v>1</v>
      </c>
      <c r="C36" s="73" t="s">
        <v>37</v>
      </c>
      <c r="D36" s="16" t="s">
        <v>53</v>
      </c>
      <c r="E36" s="17" t="s">
        <v>2</v>
      </c>
      <c r="F36" s="18" t="s">
        <v>38</v>
      </c>
      <c r="G36" s="18" t="s">
        <v>3</v>
      </c>
      <c r="H36" s="18" t="s">
        <v>14</v>
      </c>
    </row>
    <row r="37" spans="1:9" x14ac:dyDescent="0.25">
      <c r="A37" s="2">
        <v>1</v>
      </c>
      <c r="B37" s="2" t="s">
        <v>4</v>
      </c>
      <c r="C37" s="76">
        <v>0.39200000000000002</v>
      </c>
      <c r="D37" s="77">
        <v>0.38800000000000001</v>
      </c>
      <c r="E37" s="42">
        <f t="shared" ref="E37:E44" si="3">(C37/D37)*100</f>
        <v>101.03092783505154</v>
      </c>
      <c r="F37" s="39">
        <f t="shared" ref="F37:F44" si="4">ABS(D37-C37)</f>
        <v>4.0000000000000036E-3</v>
      </c>
      <c r="G37" s="8" t="s">
        <v>5</v>
      </c>
      <c r="H37" s="8">
        <f>ABS((C37-D37)/$H$35)</f>
        <v>0.22222222222222243</v>
      </c>
      <c r="I37" s="94"/>
    </row>
    <row r="38" spans="1:9" x14ac:dyDescent="0.25">
      <c r="A38" s="7">
        <v>59</v>
      </c>
      <c r="B38" s="7" t="s">
        <v>6</v>
      </c>
      <c r="C38" s="77"/>
      <c r="D38" s="77"/>
      <c r="E38" s="42"/>
      <c r="F38" s="39"/>
      <c r="G38" s="7"/>
      <c r="H38" s="8"/>
      <c r="I38" s="94"/>
    </row>
    <row r="39" spans="1:9" x14ac:dyDescent="0.25">
      <c r="A39" s="7">
        <v>118</v>
      </c>
      <c r="B39" s="7" t="s">
        <v>34</v>
      </c>
      <c r="C39" s="77"/>
      <c r="D39" s="77"/>
      <c r="E39" s="42"/>
      <c r="F39" s="39"/>
      <c r="G39" s="7"/>
      <c r="H39" s="8"/>
      <c r="I39" s="94"/>
    </row>
    <row r="40" spans="1:9" x14ac:dyDescent="0.25">
      <c r="A40" s="7">
        <v>198</v>
      </c>
      <c r="B40" s="7" t="s">
        <v>8</v>
      </c>
      <c r="C40" s="77">
        <v>0.39600000000000002</v>
      </c>
      <c r="D40" s="77">
        <v>0.38800000000000001</v>
      </c>
      <c r="E40" s="42">
        <f t="shared" si="3"/>
        <v>102.06185567010309</v>
      </c>
      <c r="F40" s="72">
        <f t="shared" si="4"/>
        <v>8.0000000000000071E-3</v>
      </c>
      <c r="G40" s="7" t="s">
        <v>5</v>
      </c>
      <c r="H40" s="8">
        <f t="shared" ref="H38:H44" si="5">ABS((C40-D40)/$H$35)</f>
        <v>0.44444444444444486</v>
      </c>
      <c r="I40" s="94"/>
    </row>
    <row r="41" spans="1:9" x14ac:dyDescent="0.25">
      <c r="A41" s="7">
        <v>297</v>
      </c>
      <c r="B41" s="7" t="s">
        <v>9</v>
      </c>
      <c r="C41" s="77">
        <v>0.376</v>
      </c>
      <c r="D41" s="77">
        <v>0.38800000000000001</v>
      </c>
      <c r="E41" s="42">
        <f t="shared" si="3"/>
        <v>96.907216494845358</v>
      </c>
      <c r="F41" s="72">
        <f t="shared" si="4"/>
        <v>1.2000000000000011E-2</v>
      </c>
      <c r="G41" s="7" t="s">
        <v>5</v>
      </c>
      <c r="H41" s="8">
        <f>ABS((C41-D41)/$H$35)</f>
        <v>0.6666666666666673</v>
      </c>
      <c r="I41" s="94"/>
    </row>
    <row r="42" spans="1:9" x14ac:dyDescent="0.25">
      <c r="A42" s="7">
        <v>318</v>
      </c>
      <c r="B42" s="7" t="s">
        <v>11</v>
      </c>
      <c r="C42" s="77">
        <v>0.40839999999999999</v>
      </c>
      <c r="D42" s="77">
        <v>0.38800000000000001</v>
      </c>
      <c r="E42" s="42">
        <f t="shared" si="3"/>
        <v>105.25773195876289</v>
      </c>
      <c r="F42" s="39">
        <f t="shared" si="4"/>
        <v>2.0399999999999974E-2</v>
      </c>
      <c r="G42" s="7" t="s">
        <v>5</v>
      </c>
      <c r="H42" s="8">
        <f t="shared" si="5"/>
        <v>1.133333333333332</v>
      </c>
    </row>
    <row r="43" spans="1:9" x14ac:dyDescent="0.25">
      <c r="A43" s="84">
        <v>320</v>
      </c>
      <c r="B43" s="60" t="s">
        <v>13</v>
      </c>
      <c r="C43" s="83"/>
      <c r="D43" s="77"/>
      <c r="E43" s="42"/>
      <c r="F43" s="39"/>
      <c r="G43" s="7"/>
      <c r="H43" s="8"/>
    </row>
    <row r="44" spans="1:9" x14ac:dyDescent="0.25">
      <c r="A44" s="7">
        <v>319</v>
      </c>
      <c r="B44" s="7" t="s">
        <v>12</v>
      </c>
      <c r="C44" s="90">
        <v>0.36299999999999999</v>
      </c>
      <c r="D44" s="77">
        <v>0.38800000000000001</v>
      </c>
      <c r="E44" s="42">
        <f t="shared" si="3"/>
        <v>93.556701030927826</v>
      </c>
      <c r="F44" s="39">
        <f t="shared" si="4"/>
        <v>2.5000000000000022E-2</v>
      </c>
      <c r="G44" s="7" t="s">
        <v>5</v>
      </c>
      <c r="H44" s="8">
        <f t="shared" si="5"/>
        <v>1.3888888888888902</v>
      </c>
    </row>
    <row r="45" spans="1:9" x14ac:dyDescent="0.25">
      <c r="C45" s="3"/>
    </row>
    <row r="59" spans="9:9" x14ac:dyDescent="0.25">
      <c r="I59" s="26"/>
    </row>
  </sheetData>
  <mergeCells count="2">
    <mergeCell ref="A1:F1"/>
    <mergeCell ref="A35:F35"/>
  </mergeCells>
  <conditionalFormatting sqref="H37:H38 H3:H7 H44 H40 H9:H13 H42">
    <cfRule type="cellIs" dxfId="47" priority="22" operator="greaterThan">
      <formula>2</formula>
    </cfRule>
    <cfRule type="cellIs" dxfId="46" priority="23" operator="between">
      <formula>1.01</formula>
      <formula>2</formula>
    </cfRule>
    <cfRule type="cellIs" dxfId="45" priority="24" operator="lessThanOrEqual">
      <formula>1</formula>
    </cfRule>
  </conditionalFormatting>
  <conditionalFormatting sqref="H43">
    <cfRule type="cellIs" dxfId="44" priority="10" operator="greaterThan">
      <formula>2</formula>
    </cfRule>
    <cfRule type="cellIs" dxfId="43" priority="11" operator="between">
      <formula>1.01</formula>
      <formula>2</formula>
    </cfRule>
    <cfRule type="cellIs" dxfId="42" priority="12" operator="lessThanOrEqual">
      <formula>1</formula>
    </cfRule>
  </conditionalFormatting>
  <conditionalFormatting sqref="H39">
    <cfRule type="cellIs" dxfId="41" priority="7" operator="greaterThan">
      <formula>2</formula>
    </cfRule>
    <cfRule type="cellIs" dxfId="40" priority="8" operator="between">
      <formula>1.01</formula>
      <formula>2</formula>
    </cfRule>
    <cfRule type="cellIs" dxfId="39" priority="9" operator="lessThanOrEqual">
      <formula>1</formula>
    </cfRule>
  </conditionalFormatting>
  <conditionalFormatting sqref="H8">
    <cfRule type="cellIs" dxfId="38" priority="4" operator="greaterThan">
      <formula>2</formula>
    </cfRule>
    <cfRule type="cellIs" dxfId="37" priority="5" operator="between">
      <formula>1.01</formula>
      <formula>2</formula>
    </cfRule>
    <cfRule type="cellIs" dxfId="36" priority="6" operator="lessThanOrEqual">
      <formula>1</formula>
    </cfRule>
  </conditionalFormatting>
  <conditionalFormatting sqref="H41">
    <cfRule type="cellIs" dxfId="35" priority="1" operator="greaterThan">
      <formula>2</formula>
    </cfRule>
    <cfRule type="cellIs" dxfId="34" priority="2" operator="between">
      <formula>1.01</formula>
      <formula>2</formula>
    </cfRule>
    <cfRule type="cellIs" dxfId="33" priority="3" operator="lessThanOrEqual">
      <formula>1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opLeftCell="A28" zoomScale="110" zoomScaleNormal="110" workbookViewId="0">
      <selection sqref="A1:F1"/>
    </sheetView>
  </sheetViews>
  <sheetFormatPr defaultRowHeight="15" x14ac:dyDescent="0.25"/>
  <cols>
    <col min="2" max="2" width="11.28515625" bestFit="1" customWidth="1"/>
    <col min="3" max="3" width="21.5703125" bestFit="1" customWidth="1"/>
    <col min="5" max="5" width="11.85546875" customWidth="1"/>
    <col min="6" max="6" width="16.140625" customWidth="1"/>
    <col min="7" max="7" width="12" bestFit="1" customWidth="1"/>
  </cols>
  <sheetData>
    <row r="1" spans="1:12" s="33" customFormat="1" ht="17.25" x14ac:dyDescent="0.3">
      <c r="A1" s="102" t="s">
        <v>43</v>
      </c>
      <c r="B1" s="102"/>
      <c r="C1" s="102"/>
      <c r="D1" s="102"/>
      <c r="E1" s="102"/>
      <c r="F1" s="102"/>
      <c r="G1" s="32" t="s">
        <v>16</v>
      </c>
      <c r="H1" s="31">
        <v>3.2000000000000001E-2</v>
      </c>
    </row>
    <row r="2" spans="1:12" ht="45" x14ac:dyDescent="0.25">
      <c r="A2" s="25" t="s">
        <v>0</v>
      </c>
      <c r="B2" s="25" t="s">
        <v>1</v>
      </c>
      <c r="C2" s="25" t="s">
        <v>37</v>
      </c>
      <c r="D2" s="16" t="s">
        <v>56</v>
      </c>
      <c r="E2" s="17" t="s">
        <v>2</v>
      </c>
      <c r="F2" s="18" t="s">
        <v>38</v>
      </c>
      <c r="G2" s="18" t="s">
        <v>3</v>
      </c>
      <c r="H2" s="18" t="s">
        <v>14</v>
      </c>
    </row>
    <row r="3" spans="1:12" x14ac:dyDescent="0.25">
      <c r="A3" s="2">
        <v>1</v>
      </c>
      <c r="B3" s="2" t="s">
        <v>4</v>
      </c>
      <c r="C3" s="85">
        <v>0.17100000000000001</v>
      </c>
      <c r="D3" s="83">
        <v>0.18</v>
      </c>
      <c r="E3" s="42">
        <f>(C3/D3)*100</f>
        <v>95</v>
      </c>
      <c r="F3" s="8">
        <f>ABS(D3-C3)</f>
        <v>8.9999999999999802E-3</v>
      </c>
      <c r="G3" s="8" t="s">
        <v>5</v>
      </c>
      <c r="H3" s="8">
        <f>ABS((C3-D3)/$H$1)</f>
        <v>0.28124999999999939</v>
      </c>
    </row>
    <row r="4" spans="1:12" ht="15.75" thickBot="1" x14ac:dyDescent="0.3">
      <c r="A4" s="7">
        <v>59</v>
      </c>
      <c r="B4" s="7" t="s">
        <v>6</v>
      </c>
      <c r="C4" s="90"/>
      <c r="D4" s="83"/>
      <c r="E4" s="42"/>
      <c r="F4" s="8"/>
      <c r="G4" s="7" t="s">
        <v>5</v>
      </c>
      <c r="H4" s="8"/>
    </row>
    <row r="5" spans="1:12" ht="16.5" thickTop="1" thickBot="1" x14ac:dyDescent="0.3">
      <c r="A5" s="60">
        <v>105</v>
      </c>
      <c r="B5" s="60" t="s">
        <v>7</v>
      </c>
      <c r="C5" s="96" t="s">
        <v>35</v>
      </c>
      <c r="D5" s="83">
        <v>0.18</v>
      </c>
      <c r="E5" s="74" t="s">
        <v>36</v>
      </c>
      <c r="F5" s="2" t="s">
        <v>36</v>
      </c>
      <c r="G5" s="7" t="s">
        <v>5</v>
      </c>
      <c r="H5" s="2" t="s">
        <v>36</v>
      </c>
    </row>
    <row r="6" spans="1:12" ht="15.75" thickTop="1" x14ac:dyDescent="0.25">
      <c r="A6" s="7">
        <v>319</v>
      </c>
      <c r="B6" s="9" t="s">
        <v>12</v>
      </c>
      <c r="C6" s="86">
        <v>0.24</v>
      </c>
      <c r="D6" s="83">
        <v>0.18</v>
      </c>
      <c r="E6" s="42">
        <f>(C6/D6)*100</f>
        <v>133.33333333333331</v>
      </c>
      <c r="F6" s="8">
        <f>ABS(D6-C6)</f>
        <v>0.06</v>
      </c>
      <c r="G6" s="7" t="s">
        <v>5</v>
      </c>
      <c r="H6" s="8">
        <f>ABS((C6-D6)/$H$1)</f>
        <v>1.875</v>
      </c>
    </row>
    <row r="7" spans="1:12" x14ac:dyDescent="0.25">
      <c r="G7" s="59"/>
      <c r="H7" s="12"/>
      <c r="I7" s="12"/>
      <c r="J7" s="12"/>
      <c r="K7" s="12"/>
      <c r="L7" s="12"/>
    </row>
    <row r="8" spans="1:12" x14ac:dyDescent="0.25">
      <c r="G8" s="12"/>
      <c r="H8" s="52"/>
      <c r="I8" s="52"/>
      <c r="J8" s="52"/>
      <c r="K8" s="52"/>
      <c r="L8" s="52"/>
    </row>
    <row r="26" spans="1:8" s="33" customFormat="1" ht="17.25" x14ac:dyDescent="0.3">
      <c r="A26" s="102" t="s">
        <v>44</v>
      </c>
      <c r="B26" s="102"/>
      <c r="C26" s="102"/>
      <c r="D26" s="102"/>
      <c r="E26" s="102"/>
      <c r="F26" s="102"/>
      <c r="G26" s="32" t="s">
        <v>16</v>
      </c>
      <c r="H26" s="31">
        <v>0.05</v>
      </c>
    </row>
    <row r="27" spans="1:8" ht="45" customHeight="1" x14ac:dyDescent="0.25">
      <c r="A27" s="25" t="s">
        <v>0</v>
      </c>
      <c r="B27" s="25" t="s">
        <v>1</v>
      </c>
      <c r="C27" s="25" t="s">
        <v>37</v>
      </c>
      <c r="D27" s="16" t="s">
        <v>55</v>
      </c>
      <c r="E27" s="17" t="s">
        <v>2</v>
      </c>
      <c r="F27" s="18" t="s">
        <v>38</v>
      </c>
      <c r="G27" s="18" t="s">
        <v>3</v>
      </c>
      <c r="H27" s="18" t="s">
        <v>14</v>
      </c>
    </row>
    <row r="28" spans="1:8" x14ac:dyDescent="0.25">
      <c r="A28" s="2">
        <v>1</v>
      </c>
      <c r="B28" s="2" t="s">
        <v>4</v>
      </c>
      <c r="C28" s="85">
        <v>0.42599999999999999</v>
      </c>
      <c r="D28" s="83">
        <v>0.40899999999999997</v>
      </c>
      <c r="E28" s="42">
        <f>(C28/D28)*100</f>
        <v>104.15647921760392</v>
      </c>
      <c r="F28" s="8">
        <f>ABS(D28-C28)</f>
        <v>1.7000000000000015E-2</v>
      </c>
      <c r="G28" s="8" t="s">
        <v>5</v>
      </c>
      <c r="H28" s="8">
        <f>ABS((C28-D28)/$H$26)</f>
        <v>0.3400000000000003</v>
      </c>
    </row>
    <row r="29" spans="1:8" x14ac:dyDescent="0.25">
      <c r="A29" s="2">
        <v>319</v>
      </c>
      <c r="B29" s="2" t="s">
        <v>12</v>
      </c>
      <c r="C29" s="85">
        <v>0.32900000000000001</v>
      </c>
      <c r="D29" s="83">
        <v>0.40899999999999997</v>
      </c>
      <c r="E29" s="42">
        <f>(C29/D29)*100</f>
        <v>80.440097799511008</v>
      </c>
      <c r="F29" s="8">
        <f>ABS(D29-C29)</f>
        <v>7.999999999999996E-2</v>
      </c>
      <c r="G29" s="8" t="s">
        <v>5</v>
      </c>
      <c r="H29" s="8">
        <f>ABS((C29-D29)/$H$26)</f>
        <v>1.5999999999999992</v>
      </c>
    </row>
    <row r="30" spans="1:8" x14ac:dyDescent="0.25">
      <c r="A30" s="7">
        <v>59</v>
      </c>
      <c r="B30" s="7" t="s">
        <v>6</v>
      </c>
      <c r="C30" s="90"/>
      <c r="D30" s="83"/>
      <c r="E30" s="42"/>
      <c r="F30" s="8"/>
      <c r="G30" s="7" t="s">
        <v>5</v>
      </c>
      <c r="H30" s="8"/>
    </row>
    <row r="31" spans="1:8" x14ac:dyDescent="0.25">
      <c r="B31" s="10"/>
      <c r="C31" s="11"/>
    </row>
  </sheetData>
  <mergeCells count="2">
    <mergeCell ref="A1:F1"/>
    <mergeCell ref="A26:F26"/>
  </mergeCells>
  <conditionalFormatting sqref="H3:H4 H28:H30 H6">
    <cfRule type="cellIs" dxfId="32" priority="4" operator="greaterThan">
      <formula>2</formula>
    </cfRule>
    <cfRule type="cellIs" dxfId="31" priority="5" operator="between">
      <formula>1.01</formula>
      <formula>2</formula>
    </cfRule>
    <cfRule type="cellIs" dxfId="30" priority="6" operator="lessThanOrEqual">
      <formula>1</formula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opLeftCell="A46" zoomScale="110" zoomScaleNormal="110" workbookViewId="0">
      <selection activeCell="D38" sqref="D38"/>
    </sheetView>
  </sheetViews>
  <sheetFormatPr defaultRowHeight="15" x14ac:dyDescent="0.25"/>
  <cols>
    <col min="1" max="1" width="9.140625" style="4"/>
    <col min="2" max="2" width="11.28515625" style="4" bestFit="1" customWidth="1"/>
    <col min="3" max="3" width="21.5703125" style="4" bestFit="1" customWidth="1"/>
    <col min="4" max="5" width="9.140625" style="4"/>
    <col min="6" max="6" width="7.140625" style="4" bestFit="1" customWidth="1"/>
    <col min="7" max="7" width="12" style="4" bestFit="1" customWidth="1"/>
    <col min="8" max="8" width="9.28515625" style="4" bestFit="1" customWidth="1"/>
    <col min="9" max="16384" width="9.140625" style="4"/>
  </cols>
  <sheetData>
    <row r="1" spans="1:8" s="30" customFormat="1" ht="18.75" x14ac:dyDescent="0.3">
      <c r="A1" s="97" t="s">
        <v>45</v>
      </c>
      <c r="B1" s="97"/>
      <c r="C1" s="97"/>
      <c r="D1" s="97"/>
      <c r="E1" s="97"/>
      <c r="F1" s="97"/>
      <c r="G1" s="27" t="s">
        <v>16</v>
      </c>
      <c r="H1" s="41">
        <v>0.01</v>
      </c>
    </row>
    <row r="2" spans="1:8" s="26" customFormat="1" ht="60" x14ac:dyDescent="0.25">
      <c r="A2" s="25" t="s">
        <v>0</v>
      </c>
      <c r="B2" s="25" t="s">
        <v>1</v>
      </c>
      <c r="C2" s="25" t="s">
        <v>37</v>
      </c>
      <c r="D2" s="16" t="s">
        <v>57</v>
      </c>
      <c r="E2" s="17" t="s">
        <v>2</v>
      </c>
      <c r="F2" s="18" t="s">
        <v>38</v>
      </c>
      <c r="G2" s="18" t="s">
        <v>3</v>
      </c>
      <c r="H2" s="18" t="s">
        <v>14</v>
      </c>
    </row>
    <row r="3" spans="1:8" x14ac:dyDescent="0.25">
      <c r="A3" s="2">
        <v>1</v>
      </c>
      <c r="B3" s="2" t="s">
        <v>4</v>
      </c>
      <c r="C3" s="85">
        <v>0.14899999999999999</v>
      </c>
      <c r="D3" s="24">
        <v>0.154</v>
      </c>
      <c r="E3" s="42">
        <f>(C3/D3)*100</f>
        <v>96.753246753246742</v>
      </c>
      <c r="F3" s="8">
        <f>ABS(D3-C3)</f>
        <v>5.0000000000000044E-3</v>
      </c>
      <c r="G3" s="8" t="s">
        <v>5</v>
      </c>
      <c r="H3" s="8">
        <f>ABS((C3-D3)/$H$1)</f>
        <v>0.50000000000000044</v>
      </c>
    </row>
    <row r="4" spans="1:8" x14ac:dyDescent="0.25">
      <c r="A4" s="7">
        <v>59</v>
      </c>
      <c r="B4" s="7" t="s">
        <v>6</v>
      </c>
      <c r="C4" s="90"/>
      <c r="D4" s="24"/>
      <c r="E4" s="42"/>
      <c r="F4" s="7"/>
      <c r="G4" s="7"/>
      <c r="H4" s="8"/>
    </row>
    <row r="5" spans="1:8" x14ac:dyDescent="0.25">
      <c r="A5" s="7">
        <v>105</v>
      </c>
      <c r="B5" s="7" t="s">
        <v>7</v>
      </c>
      <c r="C5" s="90">
        <v>0.16</v>
      </c>
      <c r="D5" s="24">
        <v>0.154</v>
      </c>
      <c r="E5" s="42">
        <f t="shared" ref="E5:E9" si="0">(C5/D5)*100</f>
        <v>103.89610389610391</v>
      </c>
      <c r="F5" s="7">
        <f t="shared" ref="F5:F10" si="1">ABS(D5-C5)</f>
        <v>6.0000000000000053E-3</v>
      </c>
      <c r="G5" s="7" t="s">
        <v>5</v>
      </c>
      <c r="H5" s="8">
        <f>ABS((C5-D5)/$H$1)</f>
        <v>0.60000000000000053</v>
      </c>
    </row>
    <row r="6" spans="1:8" x14ac:dyDescent="0.25">
      <c r="A6" s="7">
        <v>118</v>
      </c>
      <c r="B6" s="7" t="s">
        <v>34</v>
      </c>
      <c r="C6" s="90">
        <v>0.16</v>
      </c>
      <c r="D6" s="24">
        <v>0.154</v>
      </c>
      <c r="E6" s="42">
        <f>(C6/D6)*100</f>
        <v>103.89610389610391</v>
      </c>
      <c r="F6" s="7">
        <f>ABS(D6-C6)</f>
        <v>6.0000000000000053E-3</v>
      </c>
      <c r="G6" s="7" t="s">
        <v>5</v>
      </c>
      <c r="H6" s="8">
        <f>ABS((C6-D6)/$H$1)</f>
        <v>0.60000000000000053</v>
      </c>
    </row>
    <row r="7" spans="1:8" x14ac:dyDescent="0.25">
      <c r="A7" s="7">
        <v>198</v>
      </c>
      <c r="B7" s="7" t="s">
        <v>8</v>
      </c>
      <c r="C7" s="83">
        <v>0.152</v>
      </c>
      <c r="D7" s="24">
        <v>0.154</v>
      </c>
      <c r="E7" s="42">
        <f t="shared" si="0"/>
        <v>98.701298701298697</v>
      </c>
      <c r="F7" s="7">
        <f t="shared" si="1"/>
        <v>2.0000000000000018E-3</v>
      </c>
      <c r="G7" s="7" t="s">
        <v>5</v>
      </c>
      <c r="H7" s="8">
        <f t="shared" ref="H7:H12" si="2">ABS((C7-D7)/$H$1)</f>
        <v>0.20000000000000018</v>
      </c>
    </row>
    <row r="8" spans="1:8" x14ac:dyDescent="0.25">
      <c r="A8" s="7">
        <v>297</v>
      </c>
      <c r="B8" s="7" t="s">
        <v>9</v>
      </c>
      <c r="C8" s="92">
        <v>0.14699999999999999</v>
      </c>
      <c r="D8" s="24">
        <v>0.154</v>
      </c>
      <c r="E8" s="42">
        <f t="shared" si="0"/>
        <v>95.454545454545453</v>
      </c>
      <c r="F8" s="7">
        <f t="shared" si="1"/>
        <v>7.0000000000000062E-3</v>
      </c>
      <c r="G8" s="7" t="s">
        <v>5</v>
      </c>
      <c r="H8" s="8">
        <f t="shared" si="2"/>
        <v>0.70000000000000062</v>
      </c>
    </row>
    <row r="9" spans="1:8" x14ac:dyDescent="0.25">
      <c r="A9" s="7">
        <v>316</v>
      </c>
      <c r="B9" s="7" t="s">
        <v>10</v>
      </c>
      <c r="C9" s="92">
        <v>0.15890000000000001</v>
      </c>
      <c r="D9" s="24">
        <v>0.154</v>
      </c>
      <c r="E9" s="42">
        <f t="shared" si="0"/>
        <v>103.1818181818182</v>
      </c>
      <c r="F9" s="7">
        <f t="shared" si="1"/>
        <v>4.9000000000000155E-3</v>
      </c>
      <c r="G9" s="7" t="s">
        <v>5</v>
      </c>
      <c r="H9" s="8">
        <f>ABS((C9-D9)/$H$1)</f>
        <v>0.49000000000000155</v>
      </c>
    </row>
    <row r="10" spans="1:8" x14ac:dyDescent="0.25">
      <c r="A10" s="7">
        <v>318</v>
      </c>
      <c r="B10" s="7" t="s">
        <v>11</v>
      </c>
      <c r="C10" s="83">
        <v>0.14599999999999999</v>
      </c>
      <c r="D10" s="24">
        <v>0.154</v>
      </c>
      <c r="E10" s="42">
        <f>(C10/D10)*100</f>
        <v>94.805194805194802</v>
      </c>
      <c r="F10" s="7">
        <f t="shared" si="1"/>
        <v>8.0000000000000071E-3</v>
      </c>
      <c r="G10" s="7" t="s">
        <v>5</v>
      </c>
      <c r="H10" s="8">
        <f t="shared" si="2"/>
        <v>0.80000000000000071</v>
      </c>
    </row>
    <row r="11" spans="1:8" x14ac:dyDescent="0.25">
      <c r="A11" s="7">
        <v>319</v>
      </c>
      <c r="B11" s="7" t="s">
        <v>12</v>
      </c>
      <c r="C11" s="83">
        <v>0.16400000000000001</v>
      </c>
      <c r="D11" s="24">
        <v>0.154</v>
      </c>
      <c r="E11" s="42">
        <f>(C11/D11)*100</f>
        <v>106.4935064935065</v>
      </c>
      <c r="F11" s="7">
        <f>ABS(D11-C11)</f>
        <v>1.0000000000000009E-2</v>
      </c>
      <c r="G11" s="7" t="s">
        <v>5</v>
      </c>
      <c r="H11" s="8">
        <f t="shared" si="2"/>
        <v>1.0000000000000009</v>
      </c>
    </row>
    <row r="12" spans="1:8" x14ac:dyDescent="0.25">
      <c r="A12" s="7">
        <v>320</v>
      </c>
      <c r="B12" s="9" t="s">
        <v>15</v>
      </c>
      <c r="C12" s="86">
        <v>0.16700000000000001</v>
      </c>
      <c r="D12" s="24">
        <v>0.154</v>
      </c>
      <c r="E12" s="42">
        <f>(C12/D12)*100</f>
        <v>108.44155844155846</v>
      </c>
      <c r="F12" s="7">
        <f>ABS(D12-C12)</f>
        <v>1.3000000000000012E-2</v>
      </c>
      <c r="G12" s="7" t="s">
        <v>5</v>
      </c>
      <c r="H12" s="8">
        <f t="shared" si="2"/>
        <v>1.3000000000000012</v>
      </c>
    </row>
    <row r="13" spans="1:8" x14ac:dyDescent="0.25">
      <c r="B13" s="10"/>
      <c r="C13" s="13"/>
    </row>
    <row r="36" spans="1:8" s="30" customFormat="1" ht="18.75" x14ac:dyDescent="0.3">
      <c r="A36" s="97" t="s">
        <v>46</v>
      </c>
      <c r="B36" s="97"/>
      <c r="C36" s="97"/>
      <c r="D36" s="97"/>
      <c r="E36" s="97"/>
      <c r="F36" s="97"/>
      <c r="G36" s="27" t="s">
        <v>16</v>
      </c>
      <c r="H36" s="28">
        <v>2.5999999999999999E-2</v>
      </c>
    </row>
    <row r="37" spans="1:8" s="26" customFormat="1" ht="60" x14ac:dyDescent="0.25">
      <c r="A37" s="25" t="s">
        <v>0</v>
      </c>
      <c r="B37" s="25" t="s">
        <v>1</v>
      </c>
      <c r="C37" s="25" t="s">
        <v>37</v>
      </c>
      <c r="D37" s="16" t="s">
        <v>58</v>
      </c>
      <c r="E37" s="17" t="s">
        <v>2</v>
      </c>
      <c r="F37" s="18" t="s">
        <v>38</v>
      </c>
      <c r="G37" s="18" t="s">
        <v>3</v>
      </c>
      <c r="H37" s="18" t="s">
        <v>14</v>
      </c>
    </row>
    <row r="38" spans="1:8" x14ac:dyDescent="0.25">
      <c r="A38" s="2">
        <v>1</v>
      </c>
      <c r="B38" s="2" t="s">
        <v>4</v>
      </c>
      <c r="C38" s="85">
        <v>0.36699999999999999</v>
      </c>
      <c r="D38" s="24">
        <v>0.37</v>
      </c>
      <c r="E38" s="42">
        <f>(C38/D38)*100</f>
        <v>99.189189189189193</v>
      </c>
      <c r="F38" s="8">
        <f>ABS(D38-C38)</f>
        <v>3.0000000000000027E-3</v>
      </c>
      <c r="G38" s="8" t="s">
        <v>5</v>
      </c>
      <c r="H38" s="8">
        <f>ABS((C38-D38)/$H$36)</f>
        <v>0.11538461538461549</v>
      </c>
    </row>
    <row r="39" spans="1:8" x14ac:dyDescent="0.25">
      <c r="A39" s="7">
        <v>59</v>
      </c>
      <c r="B39" s="7" t="s">
        <v>6</v>
      </c>
      <c r="C39" s="90"/>
      <c r="D39" s="24"/>
      <c r="E39" s="42"/>
      <c r="F39" s="8"/>
      <c r="G39" s="7" t="s">
        <v>5</v>
      </c>
      <c r="H39" s="8"/>
    </row>
    <row r="40" spans="1:8" x14ac:dyDescent="0.25">
      <c r="A40" s="7">
        <v>118</v>
      </c>
      <c r="B40" s="7" t="s">
        <v>34</v>
      </c>
      <c r="C40" s="90">
        <v>0.4</v>
      </c>
      <c r="D40" s="24">
        <v>0.37</v>
      </c>
      <c r="E40" s="42">
        <f t="shared" ref="E39:E40" si="3">(C40/D40)*100</f>
        <v>108.10810810810811</v>
      </c>
      <c r="F40" s="8">
        <f t="shared" ref="F39:F40" si="4">ABS(D40-C40)</f>
        <v>3.0000000000000027E-2</v>
      </c>
      <c r="G40" s="7" t="s">
        <v>5</v>
      </c>
      <c r="H40" s="8">
        <f t="shared" ref="H39:H40" si="5">ABS((C40-D40)/$H$36)</f>
        <v>1.1538461538461549</v>
      </c>
    </row>
    <row r="41" spans="1:8" x14ac:dyDescent="0.25">
      <c r="A41" s="7">
        <v>198</v>
      </c>
      <c r="B41" s="7" t="s">
        <v>8</v>
      </c>
      <c r="C41" s="83">
        <v>0.36899999999999999</v>
      </c>
      <c r="D41" s="24">
        <v>0.37</v>
      </c>
      <c r="E41" s="42">
        <f t="shared" ref="E41:E45" si="6">(C41/D41)*100</f>
        <v>99.729729729729726</v>
      </c>
      <c r="F41" s="7">
        <f t="shared" ref="F41:F45" si="7">ABS(D41-C41)</f>
        <v>1.0000000000000009E-3</v>
      </c>
      <c r="G41" s="7" t="s">
        <v>5</v>
      </c>
      <c r="H41" s="8">
        <f t="shared" ref="H41:H45" si="8">ABS((C41-D41)/$H$36)</f>
        <v>3.8461538461538498E-2</v>
      </c>
    </row>
    <row r="42" spans="1:8" x14ac:dyDescent="0.25">
      <c r="A42" s="7">
        <v>297</v>
      </c>
      <c r="B42" s="7" t="s">
        <v>9</v>
      </c>
      <c r="C42" s="92">
        <v>0.35399999999999998</v>
      </c>
      <c r="D42" s="24">
        <v>0.37</v>
      </c>
      <c r="E42" s="42">
        <f t="shared" si="6"/>
        <v>95.675675675675677</v>
      </c>
      <c r="F42" s="7">
        <f t="shared" si="7"/>
        <v>1.6000000000000014E-2</v>
      </c>
      <c r="G42" s="7" t="s">
        <v>5</v>
      </c>
      <c r="H42" s="8">
        <f t="shared" si="8"/>
        <v>0.61538461538461597</v>
      </c>
    </row>
    <row r="43" spans="1:8" x14ac:dyDescent="0.25">
      <c r="A43" s="7">
        <v>318</v>
      </c>
      <c r="B43" s="7" t="s">
        <v>11</v>
      </c>
      <c r="C43" s="83">
        <v>0.34499999999999997</v>
      </c>
      <c r="D43" s="24">
        <v>0.37</v>
      </c>
      <c r="E43" s="42">
        <f t="shared" si="6"/>
        <v>93.243243243243228</v>
      </c>
      <c r="F43" s="7">
        <f t="shared" si="7"/>
        <v>2.5000000000000022E-2</v>
      </c>
      <c r="G43" s="7" t="s">
        <v>5</v>
      </c>
      <c r="H43" s="8">
        <f t="shared" si="8"/>
        <v>0.96153846153846245</v>
      </c>
    </row>
    <row r="44" spans="1:8" x14ac:dyDescent="0.25">
      <c r="A44" s="7">
        <v>320</v>
      </c>
      <c r="B44" s="7" t="s">
        <v>13</v>
      </c>
      <c r="C44" s="83"/>
      <c r="D44" s="24"/>
      <c r="E44" s="42"/>
      <c r="F44" s="7"/>
      <c r="G44" s="7"/>
      <c r="H44" s="8"/>
    </row>
    <row r="45" spans="1:8" x14ac:dyDescent="0.25">
      <c r="A45" s="7">
        <v>319</v>
      </c>
      <c r="B45" s="7" t="s">
        <v>12</v>
      </c>
      <c r="C45" s="83">
        <v>0.32900000000000001</v>
      </c>
      <c r="D45" s="24">
        <v>0.37</v>
      </c>
      <c r="E45" s="42">
        <f t="shared" si="6"/>
        <v>88.918918918918919</v>
      </c>
      <c r="F45" s="7">
        <f t="shared" si="7"/>
        <v>4.0999999999999981E-2</v>
      </c>
      <c r="G45" s="7" t="s">
        <v>5</v>
      </c>
      <c r="H45" s="8">
        <f t="shared" si="8"/>
        <v>1.5769230769230762</v>
      </c>
    </row>
  </sheetData>
  <mergeCells count="2">
    <mergeCell ref="A1:F1"/>
    <mergeCell ref="A36:F36"/>
  </mergeCells>
  <conditionalFormatting sqref="H3:H12 H38:H45">
    <cfRule type="cellIs" dxfId="29" priority="13" operator="greaterThan">
      <formula>2</formula>
    </cfRule>
    <cfRule type="cellIs" dxfId="28" priority="14" operator="between">
      <formula>1.01</formula>
      <formula>2</formula>
    </cfRule>
    <cfRule type="cellIs" dxfId="27" priority="15" operator="lessThanOrEqual">
      <formula>1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zoomScale="110" zoomScaleNormal="110" workbookViewId="0">
      <selection activeCell="N13" sqref="N13"/>
    </sheetView>
  </sheetViews>
  <sheetFormatPr defaultRowHeight="15" x14ac:dyDescent="0.25"/>
  <cols>
    <col min="1" max="1" width="9.140625" style="4"/>
    <col min="2" max="2" width="10.42578125" style="4" bestFit="1" customWidth="1"/>
    <col min="3" max="3" width="21.5703125" style="4" bestFit="1" customWidth="1"/>
    <col min="4" max="6" width="9.140625" style="4"/>
    <col min="7" max="7" width="12" style="4" bestFit="1" customWidth="1"/>
    <col min="8" max="8" width="9.28515625" style="4" bestFit="1" customWidth="1"/>
    <col min="9" max="16384" width="9.140625" style="4"/>
  </cols>
  <sheetData>
    <row r="1" spans="1:8" s="30" customFormat="1" ht="18.75" x14ac:dyDescent="0.3">
      <c r="A1" s="97" t="s">
        <v>47</v>
      </c>
      <c r="B1" s="97"/>
      <c r="C1" s="97"/>
      <c r="D1" s="97"/>
      <c r="E1" s="97"/>
      <c r="F1" s="97"/>
      <c r="G1" s="27" t="s">
        <v>16</v>
      </c>
      <c r="H1" s="28">
        <v>1.6E-2</v>
      </c>
    </row>
    <row r="2" spans="1:8" s="26" customFormat="1" ht="60" x14ac:dyDescent="0.25">
      <c r="A2" s="25" t="s">
        <v>0</v>
      </c>
      <c r="B2" s="25" t="s">
        <v>1</v>
      </c>
      <c r="C2" s="25" t="s">
        <v>37</v>
      </c>
      <c r="D2" s="16" t="s">
        <v>50</v>
      </c>
      <c r="E2" s="17" t="s">
        <v>2</v>
      </c>
      <c r="F2" s="18" t="s">
        <v>38</v>
      </c>
      <c r="G2" s="18" t="s">
        <v>3</v>
      </c>
      <c r="H2" s="18" t="s">
        <v>14</v>
      </c>
    </row>
    <row r="3" spans="1:8" x14ac:dyDescent="0.25">
      <c r="A3" s="2">
        <v>1</v>
      </c>
      <c r="B3" s="7" t="s">
        <v>4</v>
      </c>
      <c r="C3" s="85">
        <v>0.43</v>
      </c>
      <c r="D3" s="24">
        <v>0.43</v>
      </c>
      <c r="E3" s="42">
        <f t="shared" ref="E3:E8" si="0">(C3/D3)*100</f>
        <v>100</v>
      </c>
      <c r="F3" s="8">
        <f t="shared" ref="F3:F8" si="1">ABS(D3-C3)</f>
        <v>0</v>
      </c>
      <c r="G3" s="8" t="s">
        <v>5</v>
      </c>
      <c r="H3" s="8">
        <f t="shared" ref="H3:H8" si="2">ABS((C3-D3)/$H$1)</f>
        <v>0</v>
      </c>
    </row>
    <row r="4" spans="1:8" x14ac:dyDescent="0.25">
      <c r="A4" s="7">
        <v>59</v>
      </c>
      <c r="B4" s="7" t="s">
        <v>6</v>
      </c>
      <c r="C4" s="90"/>
      <c r="D4" s="24"/>
      <c r="E4" s="42"/>
      <c r="F4" s="7"/>
      <c r="G4" s="7"/>
      <c r="H4" s="8"/>
    </row>
    <row r="5" spans="1:8" x14ac:dyDescent="0.25">
      <c r="A5" s="7">
        <v>105</v>
      </c>
      <c r="B5" s="7" t="s">
        <v>7</v>
      </c>
      <c r="C5" s="90">
        <v>0.42</v>
      </c>
      <c r="D5" s="24">
        <v>0.43</v>
      </c>
      <c r="E5" s="42">
        <f t="shared" si="0"/>
        <v>97.674418604651152</v>
      </c>
      <c r="F5" s="7">
        <f t="shared" si="1"/>
        <v>1.0000000000000009E-2</v>
      </c>
      <c r="G5" s="7" t="s">
        <v>5</v>
      </c>
      <c r="H5" s="8">
        <f t="shared" si="2"/>
        <v>0.62500000000000056</v>
      </c>
    </row>
    <row r="6" spans="1:8" x14ac:dyDescent="0.25">
      <c r="A6" s="7">
        <v>118</v>
      </c>
      <c r="B6" s="7" t="s">
        <v>34</v>
      </c>
      <c r="C6" s="90">
        <v>0.46</v>
      </c>
      <c r="D6" s="24">
        <v>0.43</v>
      </c>
      <c r="E6" s="42">
        <f t="shared" si="0"/>
        <v>106.97674418604652</v>
      </c>
      <c r="F6" s="7">
        <f t="shared" si="1"/>
        <v>3.0000000000000027E-2</v>
      </c>
      <c r="G6" s="7" t="s">
        <v>5</v>
      </c>
      <c r="H6" s="8">
        <f t="shared" si="2"/>
        <v>1.8750000000000016</v>
      </c>
    </row>
    <row r="7" spans="1:8" x14ac:dyDescent="0.25">
      <c r="A7" s="7">
        <v>297</v>
      </c>
      <c r="B7" s="7" t="s">
        <v>9</v>
      </c>
      <c r="C7" s="83">
        <v>0.40699999999999997</v>
      </c>
      <c r="D7" s="24">
        <v>0.43</v>
      </c>
      <c r="E7" s="42">
        <f t="shared" si="0"/>
        <v>94.651162790697668</v>
      </c>
      <c r="F7" s="7">
        <f t="shared" si="1"/>
        <v>2.300000000000002E-2</v>
      </c>
      <c r="G7" s="7" t="s">
        <v>5</v>
      </c>
      <c r="H7" s="15">
        <f t="shared" si="2"/>
        <v>1.4375000000000013</v>
      </c>
    </row>
    <row r="8" spans="1:8" x14ac:dyDescent="0.25">
      <c r="A8" s="7">
        <v>316</v>
      </c>
      <c r="B8" s="7" t="s">
        <v>10</v>
      </c>
      <c r="C8" s="92">
        <v>0.43740000000000001</v>
      </c>
      <c r="D8" s="24">
        <v>0.43</v>
      </c>
      <c r="E8" s="42">
        <f t="shared" si="0"/>
        <v>101.72093023255815</v>
      </c>
      <c r="F8" s="7">
        <f t="shared" si="1"/>
        <v>7.4000000000000177E-3</v>
      </c>
      <c r="G8" s="7" t="s">
        <v>5</v>
      </c>
      <c r="H8" s="8">
        <f t="shared" si="2"/>
        <v>0.46250000000000108</v>
      </c>
    </row>
    <row r="9" spans="1:8" x14ac:dyDescent="0.25">
      <c r="A9" s="52"/>
      <c r="B9" s="52"/>
      <c r="C9" s="52"/>
      <c r="D9" s="52"/>
    </row>
    <row r="10" spans="1:8" x14ac:dyDescent="0.25">
      <c r="B10" s="50"/>
      <c r="C10" s="51"/>
    </row>
    <row r="30" spans="1:12" s="30" customFormat="1" ht="18.75" x14ac:dyDescent="0.3">
      <c r="A30" s="97" t="s">
        <v>48</v>
      </c>
      <c r="B30" s="97"/>
      <c r="C30" s="97"/>
      <c r="D30" s="97"/>
      <c r="E30" s="97"/>
      <c r="F30" s="97"/>
      <c r="G30" s="27" t="s">
        <v>16</v>
      </c>
      <c r="H30" s="28">
        <v>2.8000000000000001E-2</v>
      </c>
    </row>
    <row r="31" spans="1:12" s="26" customFormat="1" ht="60" x14ac:dyDescent="0.25">
      <c r="A31" s="25" t="s">
        <v>0</v>
      </c>
      <c r="B31" s="25" t="s">
        <v>1</v>
      </c>
      <c r="C31" s="25" t="s">
        <v>37</v>
      </c>
      <c r="D31" s="16" t="s">
        <v>49</v>
      </c>
      <c r="E31" s="17" t="s">
        <v>2</v>
      </c>
      <c r="F31" s="18" t="s">
        <v>38</v>
      </c>
      <c r="G31" s="18" t="s">
        <v>3</v>
      </c>
      <c r="H31" s="18" t="s">
        <v>14</v>
      </c>
    </row>
    <row r="32" spans="1:12" x14ac:dyDescent="0.25">
      <c r="A32" s="2">
        <v>1</v>
      </c>
      <c r="B32" s="2" t="s">
        <v>4</v>
      </c>
      <c r="C32" s="91">
        <v>0.621</v>
      </c>
      <c r="D32" s="15">
        <v>0.63100000000000001</v>
      </c>
      <c r="E32" s="42">
        <f>(C32/D32)*100</f>
        <v>98.415213946117277</v>
      </c>
      <c r="F32" s="8">
        <f>ABS(D32-C32)</f>
        <v>1.0000000000000009E-2</v>
      </c>
      <c r="G32" s="8" t="s">
        <v>5</v>
      </c>
      <c r="H32" s="8">
        <f>ABS((C32-D32)/$H$30)</f>
        <v>0.35714285714285743</v>
      </c>
      <c r="I32" s="43"/>
      <c r="J32" s="44"/>
      <c r="K32" s="44"/>
      <c r="L32" s="44"/>
    </row>
    <row r="33" spans="1:12" x14ac:dyDescent="0.25">
      <c r="A33" s="2">
        <v>118</v>
      </c>
      <c r="B33" s="2" t="s">
        <v>34</v>
      </c>
      <c r="C33" s="91">
        <v>0.68</v>
      </c>
      <c r="D33" s="15">
        <v>0.63100000000000001</v>
      </c>
      <c r="E33" s="42">
        <f>(C33/D33)*100</f>
        <v>107.76545166402536</v>
      </c>
      <c r="F33" s="8">
        <f>ABS(D33-C33)</f>
        <v>4.9000000000000044E-2</v>
      </c>
      <c r="G33" s="8" t="s">
        <v>5</v>
      </c>
      <c r="H33" s="8">
        <f>ABS((C33-D33)/$H$30)</f>
        <v>1.7500000000000016</v>
      </c>
      <c r="I33" s="95"/>
      <c r="J33" s="44"/>
      <c r="K33" s="44"/>
      <c r="L33" s="44"/>
    </row>
    <row r="34" spans="1:12" x14ac:dyDescent="0.25">
      <c r="A34" s="7">
        <v>59</v>
      </c>
      <c r="B34" s="7" t="s">
        <v>6</v>
      </c>
      <c r="C34" s="90"/>
      <c r="D34" s="15"/>
      <c r="E34" s="42"/>
      <c r="F34" s="7"/>
      <c r="G34" s="7"/>
      <c r="H34" s="8"/>
    </row>
    <row r="35" spans="1:12" x14ac:dyDescent="0.25">
      <c r="A35" s="7">
        <v>297</v>
      </c>
      <c r="B35" s="7" t="s">
        <v>9</v>
      </c>
      <c r="C35" s="83">
        <v>0.60699999999999998</v>
      </c>
      <c r="D35" s="15">
        <v>0.63100000000000001</v>
      </c>
      <c r="E35" s="42">
        <f>(C35/D35)*100</f>
        <v>96.196513470681452</v>
      </c>
      <c r="F35" s="7">
        <f>ABS(D35-C35)</f>
        <v>2.4000000000000021E-2</v>
      </c>
      <c r="G35" s="7" t="s">
        <v>5</v>
      </c>
      <c r="H35" s="8">
        <f>ABS((C35-D35)/$H$30)</f>
        <v>0.85714285714285787</v>
      </c>
    </row>
  </sheetData>
  <mergeCells count="2">
    <mergeCell ref="A1:F1"/>
    <mergeCell ref="A30:F30"/>
  </mergeCells>
  <conditionalFormatting sqref="H3:H8">
    <cfRule type="cellIs" dxfId="26" priority="16" operator="greaterThan">
      <formula>2</formula>
    </cfRule>
    <cfRule type="cellIs" dxfId="25" priority="17" operator="between">
      <formula>1</formula>
      <formula>2</formula>
    </cfRule>
    <cfRule type="cellIs" dxfId="24" priority="18" operator="lessThanOrEqual">
      <formula>1</formula>
    </cfRule>
  </conditionalFormatting>
  <conditionalFormatting sqref="H32 H34:H35">
    <cfRule type="cellIs" dxfId="23" priority="13" operator="greaterThan">
      <formula>2</formula>
    </cfRule>
    <cfRule type="cellIs" dxfId="22" priority="14" operator="between">
      <formula>1.01</formula>
      <formula>2</formula>
    </cfRule>
    <cfRule type="cellIs" dxfId="21" priority="15" operator="lessThanOrEqual">
      <formula>1</formula>
    </cfRule>
  </conditionalFormatting>
  <conditionalFormatting sqref="H33">
    <cfRule type="cellIs" dxfId="20" priority="1" operator="greaterThan">
      <formula>2</formula>
    </cfRule>
    <cfRule type="cellIs" dxfId="19" priority="2" operator="between">
      <formula>1.01</formula>
      <formula>2</formula>
    </cfRule>
    <cfRule type="cellIs" dxfId="18" priority="3" operator="lessThanOrEqual">
      <formula>1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zoomScale="120" zoomScaleNormal="120" workbookViewId="0">
      <selection activeCell="H1" sqref="H1"/>
    </sheetView>
  </sheetViews>
  <sheetFormatPr defaultRowHeight="15" x14ac:dyDescent="0.25"/>
  <cols>
    <col min="2" max="2" width="11.28515625" bestFit="1" customWidth="1"/>
    <col min="3" max="3" width="17.85546875" customWidth="1"/>
    <col min="6" max="6" width="11.42578125" customWidth="1"/>
    <col min="7" max="7" width="12" bestFit="1" customWidth="1"/>
    <col min="8" max="8" width="9.28515625" bestFit="1" customWidth="1"/>
  </cols>
  <sheetData>
    <row r="1" spans="1:8" s="34" customFormat="1" ht="18.75" x14ac:dyDescent="0.3">
      <c r="A1" s="97" t="s">
        <v>59</v>
      </c>
      <c r="B1" s="97"/>
      <c r="C1" s="97"/>
      <c r="D1" s="97"/>
      <c r="E1" s="97"/>
      <c r="F1" s="97"/>
      <c r="G1" s="27" t="s">
        <v>16</v>
      </c>
      <c r="H1" s="28">
        <v>8.0000000000000002E-3</v>
      </c>
    </row>
    <row r="2" spans="1:8" s="26" customFormat="1" ht="45" x14ac:dyDescent="0.25">
      <c r="A2" s="25" t="s">
        <v>0</v>
      </c>
      <c r="B2" s="25" t="s">
        <v>1</v>
      </c>
      <c r="C2" s="73" t="s">
        <v>37</v>
      </c>
      <c r="D2" s="16" t="s">
        <v>60</v>
      </c>
      <c r="E2" s="17" t="s">
        <v>2</v>
      </c>
      <c r="F2" s="18" t="s">
        <v>38</v>
      </c>
      <c r="G2" s="18" t="s">
        <v>3</v>
      </c>
      <c r="H2" s="18" t="s">
        <v>14</v>
      </c>
    </row>
    <row r="3" spans="1:8" x14ac:dyDescent="0.25">
      <c r="A3" s="2">
        <v>1</v>
      </c>
      <c r="B3" s="2" t="s">
        <v>4</v>
      </c>
      <c r="C3" s="85">
        <v>0.151</v>
      </c>
      <c r="D3" s="24">
        <v>0.15</v>
      </c>
      <c r="E3" s="42">
        <f>(C3/D3)*100</f>
        <v>100.66666666666666</v>
      </c>
      <c r="F3" s="8">
        <f>ABS(D3-C3)</f>
        <v>1.0000000000000009E-3</v>
      </c>
      <c r="G3" s="8" t="s">
        <v>5</v>
      </c>
      <c r="H3" s="8">
        <f>ABS((C3-D3)/$H$1)</f>
        <v>0.12500000000000011</v>
      </c>
    </row>
    <row r="4" spans="1:8" x14ac:dyDescent="0.25">
      <c r="A4" s="2">
        <v>59</v>
      </c>
      <c r="B4" s="2" t="s">
        <v>6</v>
      </c>
      <c r="C4" s="87"/>
      <c r="D4" s="24"/>
      <c r="E4" s="75"/>
      <c r="F4" s="2"/>
      <c r="G4" s="2"/>
      <c r="H4" s="8"/>
    </row>
    <row r="5" spans="1:8" x14ac:dyDescent="0.25">
      <c r="A5" s="2">
        <v>105</v>
      </c>
      <c r="B5" s="2" t="s">
        <v>7</v>
      </c>
      <c r="C5" s="87">
        <v>0.154</v>
      </c>
      <c r="D5" s="24">
        <v>0.15</v>
      </c>
      <c r="E5" s="75">
        <f t="shared" ref="E5:E10" si="0">(C5/D5)*100</f>
        <v>102.66666666666666</v>
      </c>
      <c r="F5" s="2">
        <f t="shared" ref="F5:F10" si="1">ABS(D5-C5)</f>
        <v>4.0000000000000036E-3</v>
      </c>
      <c r="G5" s="2" t="s">
        <v>5</v>
      </c>
      <c r="H5" s="8">
        <f t="shared" ref="H5:H12" si="2">ABS((C5-D5)/$H$1)</f>
        <v>0.50000000000000044</v>
      </c>
    </row>
    <row r="6" spans="1:8" x14ac:dyDescent="0.25">
      <c r="A6" s="2">
        <v>118</v>
      </c>
      <c r="B6" s="2" t="s">
        <v>34</v>
      </c>
      <c r="C6" s="88">
        <v>0.16</v>
      </c>
      <c r="D6" s="24">
        <v>0.15</v>
      </c>
      <c r="E6" s="75">
        <f>(C6/D6)*100</f>
        <v>106.66666666666667</v>
      </c>
      <c r="F6" s="2">
        <f>ABS(D6-C6)</f>
        <v>1.0000000000000009E-2</v>
      </c>
      <c r="G6" s="2" t="s">
        <v>5</v>
      </c>
      <c r="H6" s="8">
        <f>ABS((C6-D6)/$H$1)</f>
        <v>1.2500000000000011</v>
      </c>
    </row>
    <row r="7" spans="1:8" x14ac:dyDescent="0.25">
      <c r="A7" s="2">
        <v>198</v>
      </c>
      <c r="B7" s="2" t="s">
        <v>8</v>
      </c>
      <c r="C7" s="87">
        <v>0.14699999999999999</v>
      </c>
      <c r="D7" s="24">
        <v>0.15</v>
      </c>
      <c r="E7" s="75">
        <f t="shared" si="0"/>
        <v>98</v>
      </c>
      <c r="F7" s="2">
        <f>ABS(D7-C7)</f>
        <v>3.0000000000000027E-3</v>
      </c>
      <c r="G7" s="2" t="s">
        <v>5</v>
      </c>
      <c r="H7" s="8">
        <f t="shared" si="2"/>
        <v>0.37500000000000033</v>
      </c>
    </row>
    <row r="8" spans="1:8" x14ac:dyDescent="0.25">
      <c r="A8" s="2">
        <v>297</v>
      </c>
      <c r="B8" s="2" t="s">
        <v>9</v>
      </c>
      <c r="C8" s="87">
        <v>0.151</v>
      </c>
      <c r="D8" s="24">
        <v>0.15</v>
      </c>
      <c r="E8" s="75">
        <f>(C8/D8)*100</f>
        <v>100.66666666666666</v>
      </c>
      <c r="F8" s="2">
        <f t="shared" si="1"/>
        <v>1.0000000000000009E-3</v>
      </c>
      <c r="G8" s="2" t="s">
        <v>5</v>
      </c>
      <c r="H8" s="8">
        <f t="shared" si="2"/>
        <v>0.12500000000000011</v>
      </c>
    </row>
    <row r="9" spans="1:8" x14ac:dyDescent="0.25">
      <c r="A9" s="2">
        <v>316</v>
      </c>
      <c r="B9" s="2" t="s">
        <v>10</v>
      </c>
      <c r="C9" s="87">
        <v>0.1512</v>
      </c>
      <c r="D9" s="24">
        <v>0.15</v>
      </c>
      <c r="E9" s="75">
        <f t="shared" si="0"/>
        <v>100.8</v>
      </c>
      <c r="F9" s="2">
        <f t="shared" si="1"/>
        <v>1.2000000000000066E-3</v>
      </c>
      <c r="G9" s="2" t="s">
        <v>5</v>
      </c>
      <c r="H9" s="8">
        <f t="shared" si="2"/>
        <v>0.15000000000000083</v>
      </c>
    </row>
    <row r="10" spans="1:8" x14ac:dyDescent="0.25">
      <c r="A10" s="2">
        <v>318</v>
      </c>
      <c r="B10" s="2" t="s">
        <v>11</v>
      </c>
      <c r="C10" s="89">
        <v>0.15090000000000001</v>
      </c>
      <c r="D10" s="24">
        <v>0.15</v>
      </c>
      <c r="E10" s="75">
        <f t="shared" si="0"/>
        <v>100.6</v>
      </c>
      <c r="F10" s="2">
        <f t="shared" si="1"/>
        <v>9.000000000000119E-4</v>
      </c>
      <c r="G10" s="2" t="s">
        <v>5</v>
      </c>
      <c r="H10" s="8">
        <f t="shared" si="2"/>
        <v>0.11250000000000149</v>
      </c>
    </row>
    <row r="11" spans="1:8" x14ac:dyDescent="0.25">
      <c r="A11" s="2">
        <v>319</v>
      </c>
      <c r="B11" s="2" t="s">
        <v>12</v>
      </c>
      <c r="C11" s="87">
        <v>0.14599999999999999</v>
      </c>
      <c r="D11" s="24">
        <v>0.15</v>
      </c>
      <c r="E11" s="75">
        <f>(C11/D11)*100</f>
        <v>97.333333333333329</v>
      </c>
      <c r="F11" s="2">
        <f>ABS(D11-C11)</f>
        <v>4.0000000000000036E-3</v>
      </c>
      <c r="G11" s="2" t="s">
        <v>5</v>
      </c>
      <c r="H11" s="8">
        <f t="shared" si="2"/>
        <v>0.50000000000000044</v>
      </c>
    </row>
    <row r="12" spans="1:8" x14ac:dyDescent="0.25">
      <c r="A12" s="2">
        <v>320</v>
      </c>
      <c r="B12" s="2" t="s">
        <v>13</v>
      </c>
      <c r="C12" s="87">
        <v>0.14899999999999999</v>
      </c>
      <c r="D12" s="24">
        <v>0.15</v>
      </c>
      <c r="E12" s="75">
        <f>(C12/D12)*100</f>
        <v>99.333333333333329</v>
      </c>
      <c r="F12" s="2">
        <f>ABS(D12-C12)</f>
        <v>1.0000000000000009E-3</v>
      </c>
      <c r="G12" s="2" t="s">
        <v>5</v>
      </c>
      <c r="H12" s="8">
        <f t="shared" si="2"/>
        <v>0.12500000000000011</v>
      </c>
    </row>
    <row r="13" spans="1:8" x14ac:dyDescent="0.25">
      <c r="A13" s="63"/>
      <c r="B13" s="63"/>
      <c r="C13" s="63"/>
      <c r="D13" s="63"/>
      <c r="E13" s="63"/>
      <c r="F13" s="45"/>
      <c r="G13" s="45"/>
      <c r="H13" s="47"/>
    </row>
    <row r="14" spans="1:8" x14ac:dyDescent="0.25">
      <c r="A14" s="3"/>
      <c r="B14" s="61"/>
      <c r="C14" s="62"/>
    </row>
    <row r="15" spans="1:8" x14ac:dyDescent="0.25">
      <c r="A15" s="3"/>
      <c r="B15" s="3"/>
      <c r="C15" s="3"/>
    </row>
    <row r="36" spans="1:8" s="30" customFormat="1" ht="18.75" x14ac:dyDescent="0.3">
      <c r="A36" s="97" t="s">
        <v>61</v>
      </c>
      <c r="B36" s="97"/>
      <c r="C36" s="97"/>
      <c r="D36" s="97"/>
      <c r="E36" s="97"/>
      <c r="F36" s="97"/>
      <c r="G36" s="27" t="s">
        <v>16</v>
      </c>
      <c r="H36" s="41">
        <v>1.4999999999999999E-2</v>
      </c>
    </row>
    <row r="37" spans="1:8" s="26" customFormat="1" ht="45" x14ac:dyDescent="0.25">
      <c r="A37" s="25" t="s">
        <v>0</v>
      </c>
      <c r="B37" s="25" t="s">
        <v>1</v>
      </c>
      <c r="C37" s="73" t="s">
        <v>37</v>
      </c>
      <c r="D37" s="16" t="s">
        <v>53</v>
      </c>
      <c r="E37" s="17" t="s">
        <v>2</v>
      </c>
      <c r="F37" s="18" t="s">
        <v>38</v>
      </c>
      <c r="G37" s="18" t="s">
        <v>3</v>
      </c>
      <c r="H37" s="18" t="s">
        <v>14</v>
      </c>
    </row>
    <row r="38" spans="1:8" x14ac:dyDescent="0.25">
      <c r="A38" s="2">
        <v>1</v>
      </c>
      <c r="B38" s="2" t="s">
        <v>4</v>
      </c>
      <c r="C38" s="85">
        <v>0.38900000000000001</v>
      </c>
      <c r="D38" s="24">
        <v>0.38800000000000001</v>
      </c>
      <c r="E38" s="42">
        <f t="shared" ref="E38:E45" si="3">(C38/D38)*100</f>
        <v>100.25773195876289</v>
      </c>
      <c r="F38" s="8">
        <f t="shared" ref="F38:F45" si="4">ABS(D38-C38)</f>
        <v>1.0000000000000009E-3</v>
      </c>
      <c r="G38" s="8" t="s">
        <v>5</v>
      </c>
      <c r="H38" s="8">
        <f t="shared" ref="H38:H44" si="5">ABS((C38-D38)/$H$36)</f>
        <v>6.6666666666666735E-2</v>
      </c>
    </row>
    <row r="39" spans="1:8" x14ac:dyDescent="0.25">
      <c r="A39" s="2">
        <v>59</v>
      </c>
      <c r="B39" s="2" t="s">
        <v>6</v>
      </c>
      <c r="C39" s="87"/>
      <c r="D39" s="24"/>
      <c r="E39" s="75"/>
      <c r="F39" s="2"/>
      <c r="G39" s="2"/>
      <c r="H39" s="8"/>
    </row>
    <row r="40" spans="1:8" x14ac:dyDescent="0.25">
      <c r="A40" s="2">
        <v>118</v>
      </c>
      <c r="B40" s="2" t="s">
        <v>34</v>
      </c>
      <c r="C40" s="87">
        <v>0.41</v>
      </c>
      <c r="D40" s="24">
        <v>0.38800000000000001</v>
      </c>
      <c r="E40" s="75">
        <f t="shared" ref="E40" si="6">(C40/D40)*100</f>
        <v>105.67010309278348</v>
      </c>
      <c r="F40" s="2">
        <f t="shared" ref="F40" si="7">ABS(D40-C40)</f>
        <v>2.1999999999999964E-2</v>
      </c>
      <c r="G40" s="2" t="s">
        <v>5</v>
      </c>
      <c r="H40" s="8">
        <f t="shared" ref="H40" si="8">ABS((C40-D40)/$H$36)</f>
        <v>1.4666666666666643</v>
      </c>
    </row>
    <row r="41" spans="1:8" x14ac:dyDescent="0.25">
      <c r="A41" s="2">
        <v>198</v>
      </c>
      <c r="B41" s="2" t="s">
        <v>8</v>
      </c>
      <c r="C41" s="87">
        <v>0.38800000000000001</v>
      </c>
      <c r="D41" s="24">
        <v>0.38800000000000001</v>
      </c>
      <c r="E41" s="75">
        <f t="shared" si="3"/>
        <v>100</v>
      </c>
      <c r="F41" s="2">
        <f t="shared" si="4"/>
        <v>0</v>
      </c>
      <c r="G41" s="2" t="s">
        <v>5</v>
      </c>
      <c r="H41" s="8">
        <f t="shared" si="5"/>
        <v>0</v>
      </c>
    </row>
    <row r="42" spans="1:8" x14ac:dyDescent="0.25">
      <c r="A42" s="2">
        <v>297</v>
      </c>
      <c r="B42" s="2" t="s">
        <v>9</v>
      </c>
      <c r="C42" s="87">
        <v>0.373</v>
      </c>
      <c r="D42" s="24">
        <v>0.38800000000000001</v>
      </c>
      <c r="E42" s="75">
        <f t="shared" si="3"/>
        <v>96.13402061855669</v>
      </c>
      <c r="F42" s="2">
        <f t="shared" si="4"/>
        <v>1.5000000000000013E-2</v>
      </c>
      <c r="G42" s="2" t="s">
        <v>5</v>
      </c>
      <c r="H42" s="8">
        <f t="shared" si="5"/>
        <v>1.0000000000000009</v>
      </c>
    </row>
    <row r="43" spans="1:8" x14ac:dyDescent="0.25">
      <c r="A43" s="2">
        <v>318</v>
      </c>
      <c r="B43" s="2" t="s">
        <v>11</v>
      </c>
      <c r="C43" s="89">
        <v>0.37609999999999999</v>
      </c>
      <c r="D43" s="24">
        <v>0.38800000000000001</v>
      </c>
      <c r="E43" s="75">
        <f t="shared" si="3"/>
        <v>96.932989690721655</v>
      </c>
      <c r="F43" s="2">
        <f t="shared" si="4"/>
        <v>1.1900000000000022E-2</v>
      </c>
      <c r="G43" s="2" t="s">
        <v>5</v>
      </c>
      <c r="H43" s="8">
        <f t="shared" si="5"/>
        <v>0.79333333333333478</v>
      </c>
    </row>
    <row r="44" spans="1:8" x14ac:dyDescent="0.25">
      <c r="A44" s="2">
        <v>320</v>
      </c>
      <c r="B44" s="2" t="s">
        <v>13</v>
      </c>
      <c r="C44" s="87"/>
      <c r="D44" s="24"/>
      <c r="E44" s="75"/>
      <c r="F44" s="2"/>
      <c r="G44" s="2"/>
      <c r="H44" s="8"/>
    </row>
    <row r="45" spans="1:8" x14ac:dyDescent="0.25">
      <c r="A45" s="2">
        <v>319</v>
      </c>
      <c r="B45" s="2" t="s">
        <v>12</v>
      </c>
      <c r="C45" s="87">
        <v>0.371</v>
      </c>
      <c r="D45" s="24">
        <v>0.38800000000000001</v>
      </c>
      <c r="E45" s="75">
        <f t="shared" si="3"/>
        <v>95.618556701030926</v>
      </c>
      <c r="F45" s="2">
        <f t="shared" si="4"/>
        <v>1.7000000000000015E-2</v>
      </c>
      <c r="G45" s="2" t="s">
        <v>5</v>
      </c>
      <c r="H45" s="8">
        <f>ABS((C45-D45)/$H$36)</f>
        <v>1.1333333333333344</v>
      </c>
    </row>
  </sheetData>
  <mergeCells count="2">
    <mergeCell ref="A1:F1"/>
    <mergeCell ref="A36:F36"/>
  </mergeCells>
  <conditionalFormatting sqref="H3:H13 H38:H39 H41:H45">
    <cfRule type="cellIs" dxfId="17" priority="13" operator="greaterThan">
      <formula>2</formula>
    </cfRule>
    <cfRule type="cellIs" dxfId="16" priority="14" operator="between">
      <formula>1.01</formula>
      <formula>2</formula>
    </cfRule>
    <cfRule type="cellIs" dxfId="15" priority="15" operator="lessThanOrEqual">
      <formula>1</formula>
    </cfRule>
  </conditionalFormatting>
  <conditionalFormatting sqref="H40">
    <cfRule type="cellIs" dxfId="14" priority="1" operator="greaterThan">
      <formula>2</formula>
    </cfRule>
    <cfRule type="cellIs" dxfId="13" priority="2" operator="between">
      <formula>1.01</formula>
      <formula>2</formula>
    </cfRule>
    <cfRule type="cellIs" dxfId="12" priority="3" operator="lessThanOrEqual">
      <formula>1</formula>
    </cfRule>
  </conditionalFormatting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topLeftCell="A13" zoomScale="120" zoomScaleNormal="120" workbookViewId="0">
      <selection activeCell="L17" sqref="L17"/>
    </sheetView>
  </sheetViews>
  <sheetFormatPr defaultRowHeight="15" x14ac:dyDescent="0.25"/>
  <cols>
    <col min="2" max="2" width="11.28515625" bestFit="1" customWidth="1"/>
    <col min="3" max="3" width="22" bestFit="1" customWidth="1"/>
    <col min="6" max="6" width="10.7109375" customWidth="1"/>
    <col min="7" max="7" width="12" bestFit="1" customWidth="1"/>
    <col min="8" max="8" width="9.28515625" bestFit="1" customWidth="1"/>
  </cols>
  <sheetData>
    <row r="1" spans="1:8" s="30" customFormat="1" ht="18.75" x14ac:dyDescent="0.3">
      <c r="A1" s="97" t="s">
        <v>62</v>
      </c>
      <c r="B1" s="97"/>
      <c r="C1" s="97"/>
      <c r="D1" s="97"/>
      <c r="E1" s="97"/>
      <c r="F1" s="97"/>
      <c r="G1" s="27" t="s">
        <v>16</v>
      </c>
      <c r="H1" s="28">
        <v>2.1000000000000001E-2</v>
      </c>
    </row>
    <row r="2" spans="1:8" s="26" customFormat="1" ht="45" x14ac:dyDescent="0.25">
      <c r="A2" s="25" t="s">
        <v>0</v>
      </c>
      <c r="B2" s="25" t="s">
        <v>1</v>
      </c>
      <c r="C2" s="25" t="s">
        <v>37</v>
      </c>
      <c r="D2" s="16" t="s">
        <v>63</v>
      </c>
      <c r="E2" s="17" t="s">
        <v>2</v>
      </c>
      <c r="F2" s="18" t="s">
        <v>38</v>
      </c>
      <c r="G2" s="18" t="s">
        <v>3</v>
      </c>
      <c r="H2" s="18" t="s">
        <v>14</v>
      </c>
    </row>
    <row r="3" spans="1:8" x14ac:dyDescent="0.25">
      <c r="A3" s="2">
        <v>1</v>
      </c>
      <c r="B3" s="2" t="s">
        <v>4</v>
      </c>
      <c r="C3" s="85">
        <v>0.43099999999999999</v>
      </c>
      <c r="D3" s="24">
        <v>0.436</v>
      </c>
      <c r="E3" s="42">
        <f>(C3/D3)*100</f>
        <v>98.853211009174316</v>
      </c>
      <c r="F3" s="39">
        <f>ABS(D3-C3)</f>
        <v>5.0000000000000044E-3</v>
      </c>
      <c r="G3" s="8" t="s">
        <v>5</v>
      </c>
      <c r="H3" s="8">
        <f>ABS((C3-D3)/$H$1)</f>
        <v>0.2380952380952383</v>
      </c>
    </row>
    <row r="4" spans="1:8" x14ac:dyDescent="0.25">
      <c r="A4" s="7">
        <v>59</v>
      </c>
      <c r="B4" s="7" t="s">
        <v>6</v>
      </c>
      <c r="C4" s="90"/>
      <c r="D4" s="24"/>
      <c r="E4" s="42"/>
      <c r="F4" s="39"/>
      <c r="G4" s="7"/>
      <c r="H4" s="8"/>
    </row>
    <row r="5" spans="1:8" x14ac:dyDescent="0.25">
      <c r="A5" s="7">
        <v>105</v>
      </c>
      <c r="B5" s="7" t="s">
        <v>7</v>
      </c>
      <c r="C5" s="90">
        <v>0.43</v>
      </c>
      <c r="D5" s="24">
        <v>0.436</v>
      </c>
      <c r="E5" s="42">
        <f t="shared" ref="E5:E12" si="0">(C5/D5)*100</f>
        <v>98.623853211009177</v>
      </c>
      <c r="F5" s="39">
        <f t="shared" ref="F5:F12" si="1">ABS(D5-C5)</f>
        <v>6.0000000000000053E-3</v>
      </c>
      <c r="G5" s="7" t="s">
        <v>5</v>
      </c>
      <c r="H5" s="8">
        <f t="shared" ref="H5:H12" si="2">ABS((C5-D5)/$H$1)</f>
        <v>0.28571428571428598</v>
      </c>
    </row>
    <row r="6" spans="1:8" x14ac:dyDescent="0.25">
      <c r="A6" s="7">
        <v>118</v>
      </c>
      <c r="B6" s="7" t="s">
        <v>34</v>
      </c>
      <c r="C6" s="90">
        <v>0.46</v>
      </c>
      <c r="D6" s="24">
        <v>0.436</v>
      </c>
      <c r="E6" s="42">
        <f>(C6/D6)*100</f>
        <v>105.50458715596332</v>
      </c>
      <c r="F6" s="39">
        <f>ABS(D6-C6)</f>
        <v>2.4000000000000021E-2</v>
      </c>
      <c r="G6" s="7" t="s">
        <v>5</v>
      </c>
      <c r="H6" s="8">
        <f>ABS((C6-D6)/$H$1)</f>
        <v>1.1428571428571439</v>
      </c>
    </row>
    <row r="7" spans="1:8" x14ac:dyDescent="0.25">
      <c r="A7" s="7">
        <v>198</v>
      </c>
      <c r="B7" s="7" t="s">
        <v>8</v>
      </c>
      <c r="C7" s="83">
        <v>0.45900000000000002</v>
      </c>
      <c r="D7" s="24">
        <v>0.436</v>
      </c>
      <c r="E7" s="42">
        <f>(C7/D7)*100</f>
        <v>105.27522935779817</v>
      </c>
      <c r="F7" s="39">
        <f>ABS(D7-C7)</f>
        <v>2.300000000000002E-2</v>
      </c>
      <c r="G7" s="7" t="s">
        <v>5</v>
      </c>
      <c r="H7" s="8">
        <f>ABS((C7-D7)/$H$1)</f>
        <v>1.0952380952380962</v>
      </c>
    </row>
    <row r="8" spans="1:8" x14ac:dyDescent="0.25">
      <c r="A8" s="7">
        <v>297</v>
      </c>
      <c r="B8" s="7" t="s">
        <v>9</v>
      </c>
      <c r="C8" s="83">
        <v>0.40699999999999997</v>
      </c>
      <c r="D8" s="24">
        <v>0.436</v>
      </c>
      <c r="E8" s="42">
        <f t="shared" si="0"/>
        <v>93.348623853210995</v>
      </c>
      <c r="F8" s="39">
        <f t="shared" si="1"/>
        <v>2.9000000000000026E-2</v>
      </c>
      <c r="G8" s="7" t="s">
        <v>5</v>
      </c>
      <c r="H8" s="8">
        <f t="shared" si="2"/>
        <v>1.380952380952382</v>
      </c>
    </row>
    <row r="9" spans="1:8" x14ac:dyDescent="0.25">
      <c r="A9" s="7">
        <v>316</v>
      </c>
      <c r="B9" s="7" t="s">
        <v>10</v>
      </c>
      <c r="C9" s="92">
        <v>0.43769999999999998</v>
      </c>
      <c r="D9" s="24">
        <v>0.436</v>
      </c>
      <c r="E9" s="42">
        <f t="shared" si="0"/>
        <v>100.38990825688072</v>
      </c>
      <c r="F9" s="39">
        <f t="shared" si="1"/>
        <v>1.6999999999999793E-3</v>
      </c>
      <c r="G9" s="7" t="s">
        <v>5</v>
      </c>
      <c r="H9" s="8">
        <f t="shared" si="2"/>
        <v>8.0952380952379957E-2</v>
      </c>
    </row>
    <row r="10" spans="1:8" x14ac:dyDescent="0.25">
      <c r="A10" s="7">
        <v>318</v>
      </c>
      <c r="B10" s="7" t="s">
        <v>11</v>
      </c>
      <c r="C10" s="83">
        <v>0.47199999999999998</v>
      </c>
      <c r="D10" s="24">
        <v>0.436</v>
      </c>
      <c r="E10" s="42">
        <f t="shared" si="0"/>
        <v>108.25688073394495</v>
      </c>
      <c r="F10" s="39">
        <f t="shared" si="1"/>
        <v>3.5999999999999976E-2</v>
      </c>
      <c r="G10" s="7" t="s">
        <v>5</v>
      </c>
      <c r="H10" s="8">
        <f t="shared" si="2"/>
        <v>1.7142857142857131</v>
      </c>
    </row>
    <row r="11" spans="1:8" x14ac:dyDescent="0.25">
      <c r="A11" s="7">
        <v>319</v>
      </c>
      <c r="B11" s="7" t="s">
        <v>12</v>
      </c>
      <c r="C11" s="83">
        <v>0.41899999999999998</v>
      </c>
      <c r="D11" s="24">
        <v>0.436</v>
      </c>
      <c r="E11" s="42">
        <f t="shared" si="0"/>
        <v>96.100917431192656</v>
      </c>
      <c r="F11" s="39">
        <f t="shared" si="1"/>
        <v>1.7000000000000015E-2</v>
      </c>
      <c r="G11" s="7" t="s">
        <v>5</v>
      </c>
      <c r="H11" s="8">
        <f t="shared" si="2"/>
        <v>0.8095238095238102</v>
      </c>
    </row>
    <row r="12" spans="1:8" x14ac:dyDescent="0.25">
      <c r="A12" s="7">
        <v>320</v>
      </c>
      <c r="B12" s="9" t="s">
        <v>13</v>
      </c>
      <c r="C12" s="86">
        <v>0.43</v>
      </c>
      <c r="D12" s="24">
        <v>0.436</v>
      </c>
      <c r="E12" s="42">
        <f t="shared" si="0"/>
        <v>98.623853211009177</v>
      </c>
      <c r="F12" s="39">
        <f t="shared" si="1"/>
        <v>6.0000000000000053E-3</v>
      </c>
      <c r="G12" s="7" t="s">
        <v>5</v>
      </c>
      <c r="H12" s="8">
        <f t="shared" si="2"/>
        <v>0.28571428571428598</v>
      </c>
    </row>
    <row r="13" spans="1:8" x14ac:dyDescent="0.25">
      <c r="A13" s="58"/>
      <c r="B13" s="58"/>
      <c r="C13" s="58"/>
      <c r="D13" s="58"/>
      <c r="E13" s="58"/>
      <c r="F13" s="47"/>
      <c r="G13" s="49"/>
      <c r="H13" s="47"/>
    </row>
    <row r="14" spans="1:8" x14ac:dyDescent="0.25">
      <c r="B14" s="50"/>
      <c r="C14" s="51"/>
    </row>
    <row r="15" spans="1:8" x14ac:dyDescent="0.25">
      <c r="B15" s="3"/>
      <c r="C15" s="3"/>
    </row>
    <row r="37" spans="1:8" s="30" customFormat="1" ht="18.75" x14ac:dyDescent="0.3">
      <c r="A37" s="97" t="s">
        <v>64</v>
      </c>
      <c r="B37" s="97"/>
      <c r="C37" s="97"/>
      <c r="D37" s="97"/>
      <c r="E37" s="97"/>
      <c r="F37" s="97"/>
      <c r="G37" s="27" t="s">
        <v>16</v>
      </c>
      <c r="H37" s="28">
        <v>2.8000000000000001E-2</v>
      </c>
    </row>
    <row r="38" spans="1:8" s="26" customFormat="1" ht="45" x14ac:dyDescent="0.25">
      <c r="A38" s="25" t="s">
        <v>0</v>
      </c>
      <c r="B38" s="25" t="s">
        <v>1</v>
      </c>
      <c r="C38" s="25" t="s">
        <v>37</v>
      </c>
      <c r="D38" s="16" t="s">
        <v>65</v>
      </c>
      <c r="E38" s="17" t="s">
        <v>2</v>
      </c>
      <c r="F38" s="18" t="s">
        <v>38</v>
      </c>
      <c r="G38" s="18" t="s">
        <v>3</v>
      </c>
      <c r="H38" s="18" t="s">
        <v>14</v>
      </c>
    </row>
    <row r="39" spans="1:8" x14ac:dyDescent="0.25">
      <c r="A39" s="2">
        <v>1</v>
      </c>
      <c r="B39" s="2" t="s">
        <v>4</v>
      </c>
      <c r="C39" s="91">
        <v>0.623</v>
      </c>
      <c r="D39" s="24">
        <v>0.63900000000000001</v>
      </c>
      <c r="E39" s="42">
        <f>(C39/D39)*100</f>
        <v>97.4960876369327</v>
      </c>
      <c r="F39" s="39">
        <f>ABS(D39-C39)</f>
        <v>1.6000000000000014E-2</v>
      </c>
      <c r="G39" s="8" t="s">
        <v>5</v>
      </c>
      <c r="H39" s="8">
        <f>ABS((C39-D39)/$H$37)</f>
        <v>0.57142857142857195</v>
      </c>
    </row>
    <row r="40" spans="1:8" x14ac:dyDescent="0.25">
      <c r="A40" s="2">
        <v>59</v>
      </c>
      <c r="B40" s="2" t="s">
        <v>6</v>
      </c>
      <c r="C40" s="88"/>
      <c r="D40" s="24"/>
      <c r="E40" s="75"/>
      <c r="F40" s="40"/>
      <c r="G40" s="2"/>
      <c r="H40" s="8"/>
    </row>
    <row r="41" spans="1:8" x14ac:dyDescent="0.25">
      <c r="A41" s="2">
        <v>118</v>
      </c>
      <c r="B41" s="2" t="s">
        <v>34</v>
      </c>
      <c r="C41" s="88">
        <v>0.68</v>
      </c>
      <c r="D41" s="24">
        <v>0.63900000000000001</v>
      </c>
      <c r="E41" s="75">
        <f t="shared" ref="E41" si="3">(C41/D41)*100</f>
        <v>106.41627543035995</v>
      </c>
      <c r="F41" s="40">
        <f t="shared" ref="F41" si="4">ABS(D41-C41)</f>
        <v>4.1000000000000036E-2</v>
      </c>
      <c r="G41" s="2" t="s">
        <v>5</v>
      </c>
      <c r="H41" s="8">
        <f t="shared" ref="H41" si="5">ABS((C41-D41)/$H$37)</f>
        <v>1.4642857142857155</v>
      </c>
    </row>
    <row r="42" spans="1:8" x14ac:dyDescent="0.25">
      <c r="A42" s="2">
        <v>198</v>
      </c>
      <c r="B42" s="2" t="s">
        <v>8</v>
      </c>
      <c r="C42" s="87">
        <v>0.67600000000000005</v>
      </c>
      <c r="D42" s="24">
        <v>0.63900000000000001</v>
      </c>
      <c r="E42" s="75">
        <f t="shared" ref="E40:E46" si="6">(C42/D42)*100</f>
        <v>105.79029733959311</v>
      </c>
      <c r="F42" s="40">
        <f t="shared" ref="F40:F46" si="7">ABS(D42-C42)</f>
        <v>3.7000000000000033E-2</v>
      </c>
      <c r="G42" s="2" t="s">
        <v>5</v>
      </c>
      <c r="H42" s="8">
        <f t="shared" ref="H40:H46" si="8">ABS((C42-D42)/$H$37)</f>
        <v>1.3214285714285725</v>
      </c>
    </row>
    <row r="43" spans="1:8" x14ac:dyDescent="0.25">
      <c r="A43" s="2">
        <v>297</v>
      </c>
      <c r="B43" s="2" t="s">
        <v>9</v>
      </c>
      <c r="C43" s="87">
        <v>0.60699999999999998</v>
      </c>
      <c r="D43" s="24">
        <v>0.63900000000000001</v>
      </c>
      <c r="E43" s="75">
        <f t="shared" si="6"/>
        <v>94.992175273865413</v>
      </c>
      <c r="F43" s="40">
        <f t="shared" si="7"/>
        <v>3.2000000000000028E-2</v>
      </c>
      <c r="G43" s="2" t="s">
        <v>5</v>
      </c>
      <c r="H43" s="8">
        <f t="shared" si="8"/>
        <v>1.1428571428571439</v>
      </c>
    </row>
    <row r="44" spans="1:8" x14ac:dyDescent="0.25">
      <c r="A44" s="2">
        <v>318</v>
      </c>
      <c r="B44" s="2" t="s">
        <v>11</v>
      </c>
      <c r="C44" s="87">
        <v>0.65700000000000003</v>
      </c>
      <c r="D44" s="24">
        <v>0.63900000000000001</v>
      </c>
      <c r="E44" s="75">
        <f t="shared" si="6"/>
        <v>102.8169014084507</v>
      </c>
      <c r="F44" s="40">
        <f t="shared" si="7"/>
        <v>1.8000000000000016E-2</v>
      </c>
      <c r="G44" s="2" t="s">
        <v>5</v>
      </c>
      <c r="H44" s="8">
        <f t="shared" si="8"/>
        <v>0.64285714285714346</v>
      </c>
    </row>
    <row r="45" spans="1:8" x14ac:dyDescent="0.25">
      <c r="A45" s="2">
        <v>320</v>
      </c>
      <c r="B45" s="2" t="s">
        <v>13</v>
      </c>
      <c r="C45" s="88">
        <v>0.77</v>
      </c>
      <c r="D45" s="24">
        <v>0.63900000000000001</v>
      </c>
      <c r="E45" s="75">
        <f>(C45/D45)*100</f>
        <v>120.50078247261347</v>
      </c>
      <c r="F45" s="40">
        <f>ABS(D45-C45)</f>
        <v>0.13100000000000001</v>
      </c>
      <c r="G45" s="2" t="s">
        <v>5</v>
      </c>
      <c r="H45" s="8">
        <f>ABS((C45-D45)/$H$37)</f>
        <v>4.6785714285714288</v>
      </c>
    </row>
    <row r="46" spans="1:8" x14ac:dyDescent="0.25">
      <c r="A46" s="2">
        <v>319</v>
      </c>
      <c r="B46" s="2" t="s">
        <v>12</v>
      </c>
      <c r="C46" s="88">
        <v>0.63100000000000001</v>
      </c>
      <c r="D46" s="24">
        <v>0.63900000000000001</v>
      </c>
      <c r="E46" s="75">
        <f t="shared" si="6"/>
        <v>98.748043818466357</v>
      </c>
      <c r="F46" s="40">
        <f t="shared" si="7"/>
        <v>8.0000000000000071E-3</v>
      </c>
      <c r="G46" s="2" t="s">
        <v>5</v>
      </c>
      <c r="H46" s="8">
        <f t="shared" si="8"/>
        <v>0.28571428571428598</v>
      </c>
    </row>
    <row r="47" spans="1:8" x14ac:dyDescent="0.25">
      <c r="A47" s="45"/>
      <c r="B47" s="45"/>
      <c r="C47" s="64"/>
      <c r="D47" s="65"/>
      <c r="E47" s="48"/>
      <c r="F47" s="66"/>
      <c r="G47" s="45"/>
      <c r="H47" s="67"/>
    </row>
  </sheetData>
  <mergeCells count="2">
    <mergeCell ref="A1:F1"/>
    <mergeCell ref="A37:F37"/>
  </mergeCells>
  <conditionalFormatting sqref="H3:H13 H39:H40 H46:H47 H42:H44">
    <cfRule type="cellIs" dxfId="11" priority="25" operator="greaterThan">
      <formula>2</formula>
    </cfRule>
    <cfRule type="cellIs" dxfId="10" priority="26" operator="between">
      <formula>1.01</formula>
      <formula>2</formula>
    </cfRule>
    <cfRule type="cellIs" dxfId="9" priority="27" operator="lessThanOrEqual">
      <formula>1</formula>
    </cfRule>
  </conditionalFormatting>
  <conditionalFormatting sqref="H45">
    <cfRule type="cellIs" dxfId="8" priority="4" operator="greaterThan">
      <formula>2</formula>
    </cfRule>
    <cfRule type="cellIs" dxfId="7" priority="5" operator="between">
      <formula>1.01</formula>
      <formula>2</formula>
    </cfRule>
    <cfRule type="cellIs" dxfId="6" priority="6" operator="lessThanOrEqual">
      <formula>1</formula>
    </cfRule>
  </conditionalFormatting>
  <conditionalFormatting sqref="H41">
    <cfRule type="cellIs" dxfId="5" priority="1" operator="greaterThan">
      <formula>2</formula>
    </cfRule>
    <cfRule type="cellIs" dxfId="4" priority="2" operator="between">
      <formula>1.01</formula>
      <formula>2</formula>
    </cfRule>
    <cfRule type="cellIs" dxfId="3" priority="3" operator="lessThanOrEqual">
      <formula>1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TN</vt:lpstr>
      <vt:lpstr>TP</vt:lpstr>
      <vt:lpstr>TKN</vt:lpstr>
      <vt:lpstr>NH3</vt:lpstr>
      <vt:lpstr>NO3</vt:lpstr>
      <vt:lpstr>PO4</vt:lpstr>
      <vt:lpstr>NO2+NO3</vt:lpstr>
    </vt:vector>
  </TitlesOfParts>
  <Company>U.S. EPA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lrubin</dc:creator>
  <cp:lastModifiedBy>Melissa Merritt</cp:lastModifiedBy>
  <cp:lastPrinted>2016-02-12T21:19:55Z</cp:lastPrinted>
  <dcterms:created xsi:type="dcterms:W3CDTF">2013-01-02T20:56:29Z</dcterms:created>
  <dcterms:modified xsi:type="dcterms:W3CDTF">2018-02-02T20:25:24Z</dcterms:modified>
</cp:coreProperties>
</file>