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180" windowHeight="8070" activeTab="2"/>
  </bookViews>
  <sheets>
    <sheet name="TN" sheetId="1" r:id="rId1"/>
    <sheet name="TP" sheetId="2" r:id="rId2"/>
    <sheet name="TKN" sheetId="3" r:id="rId3"/>
    <sheet name="NH3" sheetId="4" r:id="rId4"/>
    <sheet name="NO3" sheetId="5" r:id="rId5"/>
    <sheet name="NO2+NO3" sheetId="6" r:id="rId6"/>
    <sheet name="PO4" sheetId="7" r:id="rId7"/>
  </sheets>
  <calcPr calcId="125725"/>
</workbook>
</file>

<file path=xl/calcChain.xml><?xml version="1.0" encoding="utf-8"?>
<calcChain xmlns="http://schemas.openxmlformats.org/spreadsheetml/2006/main">
  <c r="H35" i="2"/>
  <c r="H42" i="7"/>
  <c r="F42"/>
  <c r="E42"/>
  <c r="H43" i="4"/>
  <c r="F43"/>
  <c r="E43"/>
  <c r="H37"/>
  <c r="H41" i="2"/>
  <c r="F41"/>
  <c r="E41"/>
  <c r="H40" i="1"/>
  <c r="E40"/>
  <c r="F40"/>
  <c r="H3"/>
  <c r="H6" i="5"/>
  <c r="H7"/>
  <c r="H3" i="3"/>
  <c r="H40" i="2"/>
  <c r="H37"/>
  <c r="H3"/>
  <c r="H36" i="1"/>
  <c r="H37"/>
  <c r="H6"/>
  <c r="H37" i="7"/>
  <c r="H38"/>
  <c r="H39"/>
  <c r="H40"/>
  <c r="H41"/>
  <c r="H36"/>
  <c r="F36"/>
  <c r="E36"/>
  <c r="E7"/>
  <c r="F6"/>
  <c r="H3"/>
  <c r="H4"/>
  <c r="H5"/>
  <c r="H6"/>
  <c r="H7"/>
  <c r="H8"/>
  <c r="H9"/>
  <c r="H10"/>
  <c r="H11"/>
  <c r="F3"/>
  <c r="E3"/>
  <c r="H37" i="6"/>
  <c r="H38"/>
  <c r="H39"/>
  <c r="H40"/>
  <c r="H41"/>
  <c r="H36"/>
  <c r="F36"/>
  <c r="E36"/>
  <c r="H6"/>
  <c r="E6"/>
  <c r="F6"/>
  <c r="F3"/>
  <c r="H4"/>
  <c r="H5"/>
  <c r="H7"/>
  <c r="H8"/>
  <c r="H9"/>
  <c r="H10"/>
  <c r="H11"/>
  <c r="H3"/>
  <c r="E3"/>
  <c r="H31" i="5"/>
  <c r="H32"/>
  <c r="H30"/>
  <c r="F30"/>
  <c r="E30"/>
  <c r="E7"/>
  <c r="F7"/>
  <c r="F3"/>
  <c r="H4"/>
  <c r="H5"/>
  <c r="H3"/>
  <c r="E3"/>
  <c r="H38" i="4"/>
  <c r="H39"/>
  <c r="H40"/>
  <c r="H41"/>
  <c r="H42"/>
  <c r="F37"/>
  <c r="E37"/>
  <c r="H8"/>
  <c r="H4"/>
  <c r="H5"/>
  <c r="H6"/>
  <c r="H7"/>
  <c r="H9"/>
  <c r="H10"/>
  <c r="H11"/>
  <c r="H3"/>
  <c r="F10"/>
  <c r="F3"/>
  <c r="E3"/>
  <c r="E9"/>
  <c r="H30" i="3"/>
  <c r="F30"/>
  <c r="E30"/>
  <c r="E28"/>
  <c r="H29"/>
  <c r="H28"/>
  <c r="F29"/>
  <c r="E29"/>
  <c r="F28"/>
  <c r="H4"/>
  <c r="H5"/>
  <c r="F5"/>
  <c r="F4"/>
  <c r="E4"/>
  <c r="E5"/>
  <c r="F3"/>
  <c r="E3"/>
  <c r="H36" i="2"/>
  <c r="H38"/>
  <c r="H39"/>
  <c r="F35"/>
  <c r="F36"/>
  <c r="F37"/>
  <c r="F38"/>
  <c r="F39"/>
  <c r="F40"/>
  <c r="E36"/>
  <c r="E37"/>
  <c r="E38"/>
  <c r="E39"/>
  <c r="E40"/>
  <c r="E35"/>
  <c r="F3"/>
  <c r="E3"/>
  <c r="H4"/>
  <c r="H5"/>
  <c r="H6"/>
  <c r="H7"/>
  <c r="H8"/>
  <c r="H9"/>
  <c r="H10"/>
  <c r="H11"/>
  <c r="H35" i="1"/>
  <c r="H38"/>
  <c r="H39"/>
  <c r="H34"/>
  <c r="F35"/>
  <c r="F36"/>
  <c r="F37"/>
  <c r="F38"/>
  <c r="F39"/>
  <c r="F34"/>
  <c r="E35"/>
  <c r="E36"/>
  <c r="E37"/>
  <c r="E38"/>
  <c r="E39"/>
  <c r="E34"/>
  <c r="H4"/>
  <c r="H5"/>
  <c r="H7"/>
  <c r="H8"/>
  <c r="H9"/>
  <c r="H10"/>
  <c r="H11"/>
  <c r="F4"/>
  <c r="F5"/>
  <c r="F6"/>
  <c r="F7"/>
  <c r="F8"/>
  <c r="F9"/>
  <c r="F10"/>
  <c r="F11"/>
  <c r="F3"/>
  <c r="E4"/>
  <c r="E5"/>
  <c r="E6"/>
  <c r="E7"/>
  <c r="E8"/>
  <c r="E9"/>
  <c r="E10"/>
  <c r="E11"/>
  <c r="E3"/>
  <c r="F41" i="7"/>
  <c r="E41"/>
  <c r="F40"/>
  <c r="E40"/>
  <c r="F39"/>
  <c r="E39"/>
  <c r="F38"/>
  <c r="E38"/>
  <c r="F37"/>
  <c r="E37"/>
  <c r="F11"/>
  <c r="E11"/>
  <c r="F10"/>
  <c r="E10"/>
  <c r="F9"/>
  <c r="E9"/>
  <c r="F8"/>
  <c r="E8"/>
  <c r="F7"/>
  <c r="E6"/>
  <c r="F5"/>
  <c r="E5"/>
  <c r="F4"/>
  <c r="E4"/>
  <c r="F41" i="6"/>
  <c r="E41"/>
  <c r="F40"/>
  <c r="E40"/>
  <c r="F39"/>
  <c r="E39"/>
  <c r="F38"/>
  <c r="E38"/>
  <c r="F37"/>
  <c r="E37"/>
  <c r="F11"/>
  <c r="E11"/>
  <c r="F10"/>
  <c r="E10"/>
  <c r="F9"/>
  <c r="E9"/>
  <c r="F8"/>
  <c r="E8"/>
  <c r="F7"/>
  <c r="E7"/>
  <c r="F5"/>
  <c r="E5"/>
  <c r="F4"/>
  <c r="E4"/>
  <c r="F32" i="5"/>
  <c r="E32"/>
  <c r="F31"/>
  <c r="E31"/>
  <c r="F6"/>
  <c r="E6"/>
  <c r="F5"/>
  <c r="E5"/>
  <c r="F4"/>
  <c r="E4"/>
  <c r="F42" i="4"/>
  <c r="E42"/>
  <c r="F41"/>
  <c r="E41"/>
  <c r="F40"/>
  <c r="E40"/>
  <c r="F39"/>
  <c r="E39"/>
  <c r="F38"/>
  <c r="E38"/>
  <c r="F11"/>
  <c r="E11"/>
  <c r="E10"/>
  <c r="F9"/>
  <c r="F8"/>
  <c r="E8"/>
  <c r="F7"/>
  <c r="E7"/>
  <c r="F6"/>
  <c r="E6"/>
  <c r="F5"/>
  <c r="E5"/>
  <c r="F4"/>
  <c r="E4"/>
  <c r="F11" i="2"/>
  <c r="E11"/>
  <c r="F10"/>
  <c r="E10"/>
  <c r="F9"/>
  <c r="E9"/>
  <c r="F8"/>
  <c r="E8"/>
  <c r="F7"/>
  <c r="E7"/>
  <c r="F6"/>
  <c r="E6"/>
  <c r="F5"/>
  <c r="E5"/>
  <c r="F4"/>
  <c r="E4"/>
</calcChain>
</file>

<file path=xl/sharedStrings.xml><?xml version="1.0" encoding="utf-8"?>
<sst xmlns="http://schemas.openxmlformats.org/spreadsheetml/2006/main" count="348" uniqueCount="66">
  <si>
    <t>Lab ID</t>
  </si>
  <si>
    <t>Lab</t>
  </si>
  <si>
    <t>Reported Value</t>
  </si>
  <si>
    <t>% Recovery</t>
  </si>
  <si>
    <t>Diff. From MPV</t>
  </si>
  <si>
    <t>Method</t>
  </si>
  <si>
    <t>NWML</t>
  </si>
  <si>
    <t>Colorimetric</t>
  </si>
  <si>
    <t>DCLS</t>
  </si>
  <si>
    <t>PADEP</t>
  </si>
  <si>
    <t>DHMH</t>
  </si>
  <si>
    <t>DNREC</t>
  </si>
  <si>
    <t>ODU</t>
  </si>
  <si>
    <t>CBL</t>
  </si>
  <si>
    <t>FairfaxDPW</t>
  </si>
  <si>
    <t>Horn Point</t>
  </si>
  <si>
    <t xml:space="preserve">Absolute Z Value </t>
  </si>
  <si>
    <t>Fairfax DPW</t>
  </si>
  <si>
    <t xml:space="preserve">Horn Point </t>
  </si>
  <si>
    <t>F-ps=</t>
  </si>
  <si>
    <t>0.51-1.0</t>
  </si>
  <si>
    <t>1.01-1.50</t>
  </si>
  <si>
    <t>1.51-2.0</t>
  </si>
  <si>
    <t>&gt;2.0</t>
  </si>
  <si>
    <t>&lt;0.5</t>
  </si>
  <si>
    <t>Rating</t>
  </si>
  <si>
    <t>Excellent</t>
  </si>
  <si>
    <t xml:space="preserve">Good </t>
  </si>
  <si>
    <t>Satisfactory</t>
  </si>
  <si>
    <t>Marginal</t>
  </si>
  <si>
    <t>Unsatisfactory</t>
  </si>
  <si>
    <t>Absolute Z Value Equation</t>
  </si>
  <si>
    <t>(Uh-Lh)/1.349</t>
  </si>
  <si>
    <t>Uh=</t>
  </si>
  <si>
    <t>Lh=</t>
  </si>
  <si>
    <t>Median of the upper half of reported Values</t>
  </si>
  <si>
    <t>Median of the lower half of reported values</t>
  </si>
  <si>
    <t>MPV (0.555)</t>
  </si>
  <si>
    <t xml:space="preserve">N-121 (Low Conc.)  Spring 2014    Total Nitrogen (mg/L)  </t>
  </si>
  <si>
    <t xml:space="preserve">N-122 (High Conc.)   Spring 2014    Total Nitrogen (mg/L)  </t>
  </si>
  <si>
    <t>MPV (1.70)</t>
  </si>
  <si>
    <t xml:space="preserve">N-121 (Low Conc.)  Spring 2014  Total Phosphorus (mg/L)  </t>
  </si>
  <si>
    <t>MPV (0.162)</t>
  </si>
  <si>
    <t xml:space="preserve">N-122 (High Conc.)  Spring 2014   Total Phosphorus (mg/L)  </t>
  </si>
  <si>
    <t>MPV (0.572)</t>
  </si>
  <si>
    <t>N-121 (Low Conc.)  Spring 2014  Ammonia + Organic Nitrogen (mg/L)</t>
  </si>
  <si>
    <t>MPV (0.139)</t>
  </si>
  <si>
    <t>Comment:</t>
  </si>
  <si>
    <t>Sumbmitted data as &lt;1.00 (no Z-value calculated)</t>
  </si>
  <si>
    <t>N-122 (High Conc.)  Spring 2014  Ammonia + Organic Nitrogen (mg/L)</t>
  </si>
  <si>
    <t>MPV (0.590)</t>
  </si>
  <si>
    <t>N-121 (Low Conc.)  Spring 2014 Ammonia  (mg/L)</t>
  </si>
  <si>
    <t>MPV (0.098)</t>
  </si>
  <si>
    <t>N-122 (High Conc.)  Spring 2014 Ammonia  (mg/L)</t>
  </si>
  <si>
    <t>MPV (0.350)</t>
  </si>
  <si>
    <t>N-121 (Low Conc.)   Spring 2014  Nitrate (mg/L)</t>
  </si>
  <si>
    <t>MPV (0.418)</t>
  </si>
  <si>
    <t>N-122 (High Conc.)   Spring 2014 Nitrate (mg/L)</t>
  </si>
  <si>
    <t>MPV (1.06)</t>
  </si>
  <si>
    <t>N-121 (Low Conc.) Spring 2014  Nitrite + Nitrate (mg/L)</t>
  </si>
  <si>
    <t>N-122 (High Conc.) Spring 2014 Nitrite + Nitrate (mg/L)</t>
  </si>
  <si>
    <t>MPV (1.10)</t>
  </si>
  <si>
    <t>N-121 (Low Conc.) Spring 2014   Orthophosphate (mg/L)</t>
  </si>
  <si>
    <t>MPV (0.089)</t>
  </si>
  <si>
    <t>N-122 (High Conc.) Spring 2014  Orthophosphate (mg/L)</t>
  </si>
  <si>
    <t>MPV (0.463)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</si>
</sst>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5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Verdana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Font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0" xfId="0" applyFont="1"/>
    <xf numFmtId="0" fontId="8" fillId="3" borderId="0" xfId="0" applyFont="1" applyFill="1" applyBorder="1" applyAlignment="1">
      <alignment horizontal="right"/>
    </xf>
    <xf numFmtId="0" fontId="8" fillId="3" borderId="0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1" xfId="0" applyFont="1" applyBorder="1"/>
    <xf numFmtId="0" fontId="0" fillId="4" borderId="7" xfId="0" applyFill="1" applyBorder="1"/>
    <xf numFmtId="0" fontId="0" fillId="4" borderId="0" xfId="0" applyFill="1" applyBorder="1"/>
    <xf numFmtId="0" fontId="0" fillId="4" borderId="8" xfId="0" applyFill="1" applyBorder="1"/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8" fillId="3" borderId="0" xfId="0" applyNumberFormat="1" applyFont="1" applyFill="1" applyBorder="1" applyAlignment="1">
      <alignment horizontal="left"/>
    </xf>
    <xf numFmtId="165" fontId="0" fillId="0" borderId="1" xfId="0" applyNumberFormat="1" applyFont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7" fillId="5" borderId="0" xfId="0" applyFont="1" applyFill="1"/>
    <xf numFmtId="0" fontId="0" fillId="5" borderId="0" xfId="0" applyFill="1"/>
    <xf numFmtId="0" fontId="0" fillId="5" borderId="0" xfId="0" applyFill="1" applyAlignment="1">
      <alignment horizontal="left"/>
    </xf>
  </cellXfs>
  <cellStyles count="1">
    <cellStyle name="Normal" xfId="0" builtinId="0"/>
  </cellStyles>
  <dxfs count="39"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</dxfs>
  <tableStyles count="0" defaultTableStyle="TableStyleMedium9" defaultPivotStyle="PivotStyleLight16"/>
  <colors>
    <mruColors>
      <color rgb="FFFFCC00"/>
      <color rgb="FF00B05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TN!$C$2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showVal val="1"/>
          </c:dLbls>
          <c:cat>
            <c:strRef>
              <c:f>TN!$B$3:$B$11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TN!$C$3:$C$11</c:f>
              <c:numCache>
                <c:formatCode>0.000</c:formatCode>
                <c:ptCount val="9"/>
                <c:pt idx="0">
                  <c:v>0.55600000000000005</c:v>
                </c:pt>
                <c:pt idx="1">
                  <c:v>0.56999999999999995</c:v>
                </c:pt>
                <c:pt idx="2">
                  <c:v>0.56000000000000005</c:v>
                </c:pt>
                <c:pt idx="3">
                  <c:v>0.59499999999999997</c:v>
                </c:pt>
                <c:pt idx="4">
                  <c:v>0.70599999999999996</c:v>
                </c:pt>
                <c:pt idx="5">
                  <c:v>0.59699999999999998</c:v>
                </c:pt>
                <c:pt idx="6">
                  <c:v>0.59799999999999998</c:v>
                </c:pt>
                <c:pt idx="7">
                  <c:v>0.52</c:v>
                </c:pt>
                <c:pt idx="8">
                  <c:v>0.59399999999999997</c:v>
                </c:pt>
              </c:numCache>
            </c:numRef>
          </c:val>
        </c:ser>
        <c:ser>
          <c:idx val="2"/>
          <c:order val="2"/>
          <c:tx>
            <c:strRef>
              <c:f>TN!$H$2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3.2432432432432365E-2"/>
                </c:manualLayout>
              </c:layout>
              <c:showVal val="1"/>
            </c:dLbl>
            <c:dLbl>
              <c:idx val="2"/>
              <c:layout>
                <c:manualLayout>
                  <c:x val="2.0320777066515023E-3"/>
                  <c:y val="-2.8828828828828895E-2"/>
                </c:manualLayout>
              </c:layout>
              <c:showVal val="1"/>
            </c:dLbl>
            <c:dLbl>
              <c:idx val="3"/>
              <c:layout>
                <c:manualLayout>
                  <c:x val="0"/>
                  <c:y val="-5.6565974707707072E-2"/>
                </c:manualLayout>
              </c:layout>
              <c:showVal val="1"/>
            </c:dLbl>
            <c:dLbl>
              <c:idx val="4"/>
              <c:layout>
                <c:manualLayout>
                  <c:x val="-7.4436633494464703E-17"/>
                  <c:y val="-3.6036036036036036E-2"/>
                </c:manualLayout>
              </c:layout>
              <c:showVal val="1"/>
            </c:dLbl>
            <c:showVal val="1"/>
          </c:dLbls>
          <c:val>
            <c:numRef>
              <c:f>TN!$H$3:$H$11</c:f>
              <c:numCache>
                <c:formatCode>0.000</c:formatCode>
                <c:ptCount val="9"/>
                <c:pt idx="0">
                  <c:v>2.1739130434782629E-2</c:v>
                </c:pt>
                <c:pt idx="1">
                  <c:v>0.32608695652173703</c:v>
                </c:pt>
                <c:pt idx="2">
                  <c:v>0.10869565217391314</c:v>
                </c:pt>
                <c:pt idx="3">
                  <c:v>0.86956521739130277</c:v>
                </c:pt>
                <c:pt idx="4">
                  <c:v>3.2826086956521721</c:v>
                </c:pt>
                <c:pt idx="5">
                  <c:v>0.91304347826086796</c:v>
                </c:pt>
                <c:pt idx="6">
                  <c:v>0.93478260869565055</c:v>
                </c:pt>
                <c:pt idx="7">
                  <c:v>0.76086956521739202</c:v>
                </c:pt>
                <c:pt idx="8">
                  <c:v>0.84782608695652006</c:v>
                </c:pt>
              </c:numCache>
            </c:numRef>
          </c:val>
        </c:ser>
        <c:overlap val="100"/>
        <c:axId val="96676864"/>
        <c:axId val="96686848"/>
      </c:barChart>
      <c:lineChart>
        <c:grouping val="standard"/>
        <c:ser>
          <c:idx val="1"/>
          <c:order val="1"/>
          <c:tx>
            <c:strRef>
              <c:f>TN!$D$2</c:f>
              <c:strCache>
                <c:ptCount val="1"/>
                <c:pt idx="0">
                  <c:v>MPV (0.555)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TN!$D$3:$D$11</c:f>
              <c:numCache>
                <c:formatCode>0.000</c:formatCode>
                <c:ptCount val="9"/>
                <c:pt idx="0">
                  <c:v>0.55500000000000005</c:v>
                </c:pt>
                <c:pt idx="1">
                  <c:v>0.55500000000000005</c:v>
                </c:pt>
                <c:pt idx="2">
                  <c:v>0.55500000000000005</c:v>
                </c:pt>
                <c:pt idx="3">
                  <c:v>0.55500000000000005</c:v>
                </c:pt>
                <c:pt idx="4">
                  <c:v>0.55500000000000005</c:v>
                </c:pt>
                <c:pt idx="5">
                  <c:v>0.55500000000000005</c:v>
                </c:pt>
                <c:pt idx="6">
                  <c:v>0.55500000000000005</c:v>
                </c:pt>
                <c:pt idx="7">
                  <c:v>0.55500000000000005</c:v>
                </c:pt>
                <c:pt idx="8">
                  <c:v>0.55500000000000005</c:v>
                </c:pt>
              </c:numCache>
            </c:numRef>
          </c:val>
        </c:ser>
        <c:marker val="1"/>
        <c:axId val="96676864"/>
        <c:axId val="96686848"/>
      </c:lineChart>
      <c:catAx>
        <c:axId val="96676864"/>
        <c:scaling>
          <c:orientation val="minMax"/>
        </c:scaling>
        <c:axPos val="b"/>
        <c:tickLblPos val="nextTo"/>
        <c:crossAx val="96686848"/>
        <c:crosses val="autoZero"/>
        <c:auto val="1"/>
        <c:lblAlgn val="ctr"/>
        <c:lblOffset val="100"/>
      </c:catAx>
      <c:valAx>
        <c:axId val="96686848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200" b="0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r>
                  <a:rPr lang="en-US" sz="1200" b="0">
                    <a:solidFill>
                      <a:schemeClr val="tx2">
                        <a:lumMod val="60000"/>
                        <a:lumOff val="40000"/>
                      </a:schemeClr>
                    </a:solidFill>
                  </a:rPr>
                  <a:t>Reported Values (mg/L)</a:t>
                </a:r>
              </a:p>
            </c:rich>
          </c:tx>
          <c:layout/>
        </c:title>
        <c:numFmt formatCode="0.000" sourceLinked="1"/>
        <c:tickLblPos val="nextTo"/>
        <c:crossAx val="96676864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'NO3'!$C$29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'NO3'!$B$30:$B$32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'NO3'!$C$30:$C$32</c:f>
              <c:numCache>
                <c:formatCode>0.00</c:formatCode>
                <c:ptCount val="3"/>
                <c:pt idx="0">
                  <c:v>1.07</c:v>
                </c:pt>
                <c:pt idx="1">
                  <c:v>1.05</c:v>
                </c:pt>
                <c:pt idx="2">
                  <c:v>0.97899999999999998</c:v>
                </c:pt>
              </c:numCache>
            </c:numRef>
          </c:val>
        </c:ser>
        <c:ser>
          <c:idx val="2"/>
          <c:order val="2"/>
          <c:tx>
            <c:strRef>
              <c:f>'NO3'!$H$29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4.2462845010615723E-2"/>
                </c:manualLayout>
              </c:layout>
              <c:showVal val="1"/>
            </c:dLbl>
            <c:dLbl>
              <c:idx val="1"/>
              <c:layout>
                <c:manualLayout>
                  <c:x val="4.8349529791305145E-3"/>
                  <c:y val="-4.6180337357777296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037888041276032E-2"/>
                </c:manualLayout>
              </c:layout>
              <c:showVal val="1"/>
            </c:dLbl>
            <c:showVal val="1"/>
          </c:dLbls>
          <c:cat>
            <c:strRef>
              <c:f>'NO3'!$B$30:$B$32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'NO3'!$H$30:$H$32</c:f>
              <c:numCache>
                <c:formatCode>0.00</c:formatCode>
                <c:ptCount val="3"/>
                <c:pt idx="0">
                  <c:v>0.27027027027027051</c:v>
                </c:pt>
                <c:pt idx="1">
                  <c:v>0.27027027027027051</c:v>
                </c:pt>
                <c:pt idx="2">
                  <c:v>2.1891891891891913</c:v>
                </c:pt>
              </c:numCache>
            </c:numRef>
          </c:val>
        </c:ser>
        <c:overlap val="100"/>
        <c:axId val="108241664"/>
        <c:axId val="108243200"/>
      </c:barChart>
      <c:lineChart>
        <c:grouping val="standard"/>
        <c:ser>
          <c:idx val="1"/>
          <c:order val="1"/>
          <c:tx>
            <c:strRef>
              <c:f>'NO3'!$D$29</c:f>
              <c:strCache>
                <c:ptCount val="1"/>
                <c:pt idx="0">
                  <c:v>MPV (1.06)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'NO3'!$B$30:$B$32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'NO3'!$D$30:$D$32</c:f>
              <c:numCache>
                <c:formatCode>0.00</c:formatCode>
                <c:ptCount val="3"/>
                <c:pt idx="0">
                  <c:v>1.06</c:v>
                </c:pt>
                <c:pt idx="1">
                  <c:v>1.06</c:v>
                </c:pt>
                <c:pt idx="2">
                  <c:v>1.06</c:v>
                </c:pt>
              </c:numCache>
            </c:numRef>
          </c:val>
        </c:ser>
        <c:marker val="1"/>
        <c:axId val="108241664"/>
        <c:axId val="108243200"/>
      </c:lineChart>
      <c:catAx>
        <c:axId val="108241664"/>
        <c:scaling>
          <c:orientation val="minMax"/>
        </c:scaling>
        <c:axPos val="b"/>
        <c:tickLblPos val="nextTo"/>
        <c:crossAx val="108243200"/>
        <c:crosses val="autoZero"/>
        <c:auto val="1"/>
        <c:lblAlgn val="ctr"/>
        <c:lblOffset val="100"/>
      </c:catAx>
      <c:valAx>
        <c:axId val="108243200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" sourceLinked="1"/>
        <c:tickLblPos val="nextTo"/>
        <c:crossAx val="108241664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'NO2+NO3'!$C$2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'NO2+NO3'!$B$3:$B$11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'NO2+NO3'!$C$3:$C$11</c:f>
              <c:numCache>
                <c:formatCode>0.000</c:formatCode>
                <c:ptCount val="9"/>
                <c:pt idx="0">
                  <c:v>0.42</c:v>
                </c:pt>
                <c:pt idx="1">
                  <c:v>0.41899999999999998</c:v>
                </c:pt>
                <c:pt idx="2">
                  <c:v>0.42</c:v>
                </c:pt>
                <c:pt idx="3">
                  <c:v>0.41499999999999998</c:v>
                </c:pt>
                <c:pt idx="4">
                  <c:v>0.39900000000000002</c:v>
                </c:pt>
                <c:pt idx="5">
                  <c:v>0.41880000000000001</c:v>
                </c:pt>
                <c:pt idx="6">
                  <c:v>0.44690000000000002</c:v>
                </c:pt>
                <c:pt idx="7">
                  <c:v>0.41</c:v>
                </c:pt>
                <c:pt idx="8">
                  <c:v>0.42</c:v>
                </c:pt>
              </c:numCache>
            </c:numRef>
          </c:val>
        </c:ser>
        <c:ser>
          <c:idx val="2"/>
          <c:order val="2"/>
          <c:tx>
            <c:strRef>
              <c:f>'NO2+NO3'!$H$2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1"/>
              <c:layout>
                <c:manualLayout>
                  <c:x val="0"/>
                  <c:y val="-2.9126206170219871E-2"/>
                </c:manualLayout>
              </c:layout>
              <c:showVal val="1"/>
            </c:dLbl>
            <c:dLbl>
              <c:idx val="2"/>
              <c:layout>
                <c:manualLayout>
                  <c:x val="2.0997375328084414E-3"/>
                  <c:y val="-3.2362451300244267E-2"/>
                </c:manualLayout>
              </c:layout>
              <c:showVal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2.14</a:t>
                    </a:r>
                  </a:p>
                </c:rich>
              </c:tx>
              <c:showVal val="1"/>
            </c:dLbl>
            <c:dLbl>
              <c:idx val="5"/>
              <c:layout>
                <c:manualLayout>
                  <c:x val="0"/>
                  <c:y val="-2.9126206170219868E-2"/>
                </c:manualLayout>
              </c:layout>
              <c:showVal val="1"/>
            </c:dLbl>
            <c:showVal val="1"/>
          </c:dLbls>
          <c:cat>
            <c:strRef>
              <c:f>'NO2+NO3'!$B$3:$B$11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'NO2+NO3'!$H$3:$H$11</c:f>
              <c:numCache>
                <c:formatCode>0.000</c:formatCode>
                <c:ptCount val="9"/>
                <c:pt idx="0">
                  <c:v>0.13333333333333347</c:v>
                </c:pt>
                <c:pt idx="1">
                  <c:v>6.6666666666666735E-2</c:v>
                </c:pt>
                <c:pt idx="2">
                  <c:v>0.13333333333333347</c:v>
                </c:pt>
                <c:pt idx="3">
                  <c:v>0.20000000000000018</c:v>
                </c:pt>
                <c:pt idx="4">
                  <c:v>1.2666666666666642</c:v>
                </c:pt>
                <c:pt idx="5">
                  <c:v>5.3333333333334863E-2</c:v>
                </c:pt>
                <c:pt idx="6">
                  <c:v>1.9266666666666692</c:v>
                </c:pt>
                <c:pt idx="7">
                  <c:v>0.53333333333333388</c:v>
                </c:pt>
                <c:pt idx="8">
                  <c:v>0.13333333333333347</c:v>
                </c:pt>
              </c:numCache>
            </c:numRef>
          </c:val>
        </c:ser>
        <c:overlap val="100"/>
        <c:axId val="109865600"/>
        <c:axId val="109879680"/>
      </c:barChart>
      <c:lineChart>
        <c:grouping val="standard"/>
        <c:ser>
          <c:idx val="1"/>
          <c:order val="1"/>
          <c:tx>
            <c:strRef>
              <c:f>'NO2+NO3'!$D$2</c:f>
              <c:strCache>
                <c:ptCount val="1"/>
                <c:pt idx="0">
                  <c:v>MPV (0.418)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'NO2+NO3'!$D$3:$D$11</c:f>
              <c:numCache>
                <c:formatCode>0.000</c:formatCode>
                <c:ptCount val="9"/>
                <c:pt idx="0">
                  <c:v>0.41799999999999998</c:v>
                </c:pt>
                <c:pt idx="1">
                  <c:v>0.41799999999999998</c:v>
                </c:pt>
                <c:pt idx="2">
                  <c:v>0.41799999999999998</c:v>
                </c:pt>
                <c:pt idx="3">
                  <c:v>0.41799999999999998</c:v>
                </c:pt>
                <c:pt idx="4">
                  <c:v>0.41799999999999998</c:v>
                </c:pt>
                <c:pt idx="5">
                  <c:v>0.41799999999999998</c:v>
                </c:pt>
                <c:pt idx="6">
                  <c:v>0.41799999999999998</c:v>
                </c:pt>
                <c:pt idx="7">
                  <c:v>0.41799999999999998</c:v>
                </c:pt>
                <c:pt idx="8">
                  <c:v>0.41799999999999998</c:v>
                </c:pt>
              </c:numCache>
            </c:numRef>
          </c:val>
        </c:ser>
        <c:marker val="1"/>
        <c:axId val="109865600"/>
        <c:axId val="109879680"/>
      </c:lineChart>
      <c:catAx>
        <c:axId val="109865600"/>
        <c:scaling>
          <c:orientation val="minMax"/>
        </c:scaling>
        <c:axPos val="b"/>
        <c:tickLblPos val="nextTo"/>
        <c:txPr>
          <a:bodyPr/>
          <a:lstStyle/>
          <a:p>
            <a:pPr>
              <a:defRPr b="0"/>
            </a:pPr>
            <a:endParaRPr lang="en-US"/>
          </a:p>
        </c:txPr>
        <c:crossAx val="109879680"/>
        <c:crosses val="autoZero"/>
        <c:auto val="1"/>
        <c:lblAlgn val="ctr"/>
        <c:lblOffset val="100"/>
      </c:catAx>
      <c:valAx>
        <c:axId val="109879680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tickLblPos val="nextTo"/>
        <c:crossAx val="109865600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'NO2+NO3'!$C$35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'NO2+NO3'!$B$36:$B$41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'NO2+NO3'!$C$36:$C$41</c:f>
              <c:numCache>
                <c:formatCode>0.00</c:formatCode>
                <c:ptCount val="6"/>
                <c:pt idx="0">
                  <c:v>1.1100000000000001</c:v>
                </c:pt>
                <c:pt idx="1">
                  <c:v>1.1000000000000001</c:v>
                </c:pt>
                <c:pt idx="2">
                  <c:v>1.099</c:v>
                </c:pt>
                <c:pt idx="3">
                  <c:v>1.02</c:v>
                </c:pt>
                <c:pt idx="4">
                  <c:v>1.1759999999999999</c:v>
                </c:pt>
                <c:pt idx="5">
                  <c:v>1.1499999999999999</c:v>
                </c:pt>
              </c:numCache>
            </c:numRef>
          </c:val>
        </c:ser>
        <c:ser>
          <c:idx val="2"/>
          <c:order val="2"/>
          <c:tx>
            <c:strRef>
              <c:f>'NO2+NO3'!$H$35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4.5734388742304309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2.11081794195251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3.5180299032541711E-2"/>
                </c:manualLayout>
              </c:layout>
              <c:showVal val="1"/>
            </c:dLbl>
            <c:dLbl>
              <c:idx val="6"/>
              <c:layout>
                <c:manualLayout>
                  <c:x val="0"/>
                  <c:y val="-3.8698328935795952E-2"/>
                </c:manualLayout>
              </c:layout>
              <c:showVal val="1"/>
            </c:dLbl>
            <c:showVal val="1"/>
          </c:dLbls>
          <c:cat>
            <c:strRef>
              <c:f>'NO2+NO3'!$B$36:$B$41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'NO2+NO3'!$H$36:$H$41</c:f>
              <c:numCache>
                <c:formatCode>0.00</c:formatCode>
                <c:ptCount val="6"/>
                <c:pt idx="0">
                  <c:v>0.27027027027027051</c:v>
                </c:pt>
                <c:pt idx="1">
                  <c:v>0</c:v>
                </c:pt>
                <c:pt idx="2">
                  <c:v>2.7027027027030054E-2</c:v>
                </c:pt>
                <c:pt idx="3">
                  <c:v>2.1621621621621641</c:v>
                </c:pt>
                <c:pt idx="4">
                  <c:v>2.0540540540540499</c:v>
                </c:pt>
                <c:pt idx="5">
                  <c:v>1.3513513513513467</c:v>
                </c:pt>
              </c:numCache>
            </c:numRef>
          </c:val>
        </c:ser>
        <c:overlap val="100"/>
        <c:axId val="108336256"/>
        <c:axId val="108337792"/>
      </c:barChart>
      <c:lineChart>
        <c:grouping val="standard"/>
        <c:ser>
          <c:idx val="1"/>
          <c:order val="1"/>
          <c:tx>
            <c:strRef>
              <c:f>'NO2+NO3'!$D$35</c:f>
              <c:strCache>
                <c:ptCount val="1"/>
                <c:pt idx="0">
                  <c:v>MPV (1.10)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'NO2+NO3'!$B$36:$B$41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'NO2+NO3'!$D$36:$D$41</c:f>
              <c:numCache>
                <c:formatCode>0.00</c:formatCode>
                <c:ptCount val="6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1.1000000000000001</c:v>
                </c:pt>
              </c:numCache>
            </c:numRef>
          </c:val>
        </c:ser>
        <c:marker val="1"/>
        <c:axId val="108336256"/>
        <c:axId val="108337792"/>
      </c:lineChart>
      <c:catAx>
        <c:axId val="108336256"/>
        <c:scaling>
          <c:orientation val="minMax"/>
        </c:scaling>
        <c:axPos val="b"/>
        <c:tickLblPos val="nextTo"/>
        <c:crossAx val="108337792"/>
        <c:crosses val="autoZero"/>
        <c:auto val="1"/>
        <c:lblAlgn val="ctr"/>
        <c:lblOffset val="100"/>
      </c:catAx>
      <c:valAx>
        <c:axId val="108337792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" sourceLinked="1"/>
        <c:tickLblPos val="nextTo"/>
        <c:crossAx val="108336256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'PO4'!$C$2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'PO4'!$B$3:$B$11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'PO4'!$C$3:$C$11</c:f>
              <c:numCache>
                <c:formatCode>0.000</c:formatCode>
                <c:ptCount val="9"/>
                <c:pt idx="0">
                  <c:v>8.5999999999999993E-2</c:v>
                </c:pt>
                <c:pt idx="1">
                  <c:v>8.3000000000000004E-2</c:v>
                </c:pt>
                <c:pt idx="2">
                  <c:v>8.5000000000000006E-2</c:v>
                </c:pt>
                <c:pt idx="3">
                  <c:v>8.5999999999999993E-2</c:v>
                </c:pt>
                <c:pt idx="4">
                  <c:v>8.7999999999999995E-2</c:v>
                </c:pt>
                <c:pt idx="5">
                  <c:v>8.8700000000000001E-2</c:v>
                </c:pt>
                <c:pt idx="6">
                  <c:v>8.5699999999999998E-2</c:v>
                </c:pt>
                <c:pt idx="7">
                  <c:v>8.4000000000000005E-2</c:v>
                </c:pt>
                <c:pt idx="8">
                  <c:v>8.6300000000000002E-2</c:v>
                </c:pt>
              </c:numCache>
            </c:numRef>
          </c:val>
        </c:ser>
        <c:ser>
          <c:idx val="2"/>
          <c:order val="2"/>
          <c:tx>
            <c:strRef>
              <c:f>'PO4'!$H$2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1.3659433154410075E-2"/>
                </c:manualLayout>
              </c:layout>
              <c:dLblPos val="ctr"/>
              <c:showVal val="1"/>
            </c:dLbl>
            <c:dLbl>
              <c:idx val="2"/>
              <c:layout>
                <c:manualLayout>
                  <c:x val="3.8015804142143745E-17"/>
                  <c:y val="-5.4658340121278008E-2"/>
                </c:manualLayout>
              </c:layout>
              <c:dLblPos val="ctr"/>
              <c:showVal val="1"/>
            </c:dLbl>
            <c:dLbl>
              <c:idx val="3"/>
              <c:layout>
                <c:manualLayout>
                  <c:x val="0"/>
                  <c:y val="2.1018818271058292E-2"/>
                </c:manualLayout>
              </c:layout>
              <c:dLblPos val="ctr"/>
              <c:showVal val="1"/>
            </c:dLbl>
            <c:dLbl>
              <c:idx val="4"/>
              <c:layout>
                <c:manualLayout>
                  <c:x val="0"/>
                  <c:y val="-1.2372578096172999E-2"/>
                </c:manualLayout>
              </c:layout>
              <c:dLblPos val="ctr"/>
              <c:showVal val="1"/>
            </c:dLbl>
            <c:dLbl>
              <c:idx val="5"/>
              <c:layout>
                <c:manualLayout>
                  <c:x val="0"/>
                  <c:y val="-3.5889638463627062E-2"/>
                </c:manualLayout>
              </c:layout>
              <c:dLblPos val="ctr"/>
              <c:showVal val="1"/>
            </c:dLbl>
            <c:dLbl>
              <c:idx val="6"/>
              <c:layout>
                <c:manualLayout>
                  <c:x val="8.5733692234157724E-4"/>
                  <c:y val="4.682971657720497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0.66</a:t>
                    </a:r>
                  </a:p>
                </c:rich>
              </c:tx>
              <c:spPr>
                <a:noFill/>
              </c:spPr>
              <c:dLblPos val="ctr"/>
              <c:showVal val="1"/>
            </c:dLbl>
            <c:dLbl>
              <c:idx val="8"/>
              <c:layout>
                <c:manualLayout>
                  <c:x val="0"/>
                  <c:y val="2.5290698079185801E-2"/>
                </c:manualLayout>
              </c:layout>
              <c:dLblPos val="ctr"/>
              <c:showVal val="1"/>
            </c:dLbl>
            <c:spPr>
              <a:noFill/>
            </c:spPr>
            <c:dLblPos val="inBase"/>
            <c:showVal val="1"/>
          </c:dLbls>
          <c:cat>
            <c:strRef>
              <c:f>'PO4'!$B$3:$B$11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'PO4'!$H$3:$H$11</c:f>
              <c:numCache>
                <c:formatCode>0.000</c:formatCode>
                <c:ptCount val="9"/>
                <c:pt idx="0">
                  <c:v>0.75000000000000067</c:v>
                </c:pt>
                <c:pt idx="1">
                  <c:v>1.4999999999999978</c:v>
                </c:pt>
                <c:pt idx="2">
                  <c:v>0.99999999999999745</c:v>
                </c:pt>
                <c:pt idx="3">
                  <c:v>0.75000000000000067</c:v>
                </c:pt>
                <c:pt idx="4">
                  <c:v>0.25000000000000022</c:v>
                </c:pt>
                <c:pt idx="5">
                  <c:v>7.4999999999998679E-2</c:v>
                </c:pt>
                <c:pt idx="6">
                  <c:v>0.82499999999999929</c:v>
                </c:pt>
                <c:pt idx="7">
                  <c:v>1.2499999999999976</c:v>
                </c:pt>
                <c:pt idx="8">
                  <c:v>0.67499999999999849</c:v>
                </c:pt>
              </c:numCache>
            </c:numRef>
          </c:val>
        </c:ser>
        <c:overlap val="100"/>
        <c:axId val="109925120"/>
        <c:axId val="109926656"/>
      </c:barChart>
      <c:lineChart>
        <c:grouping val="standard"/>
        <c:ser>
          <c:idx val="1"/>
          <c:order val="1"/>
          <c:tx>
            <c:strRef>
              <c:f>'PO4'!$D$2</c:f>
              <c:strCache>
                <c:ptCount val="1"/>
                <c:pt idx="0">
                  <c:v>MPV (0.089)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'PO4'!$D$3:$D$11</c:f>
              <c:numCache>
                <c:formatCode>0.000</c:formatCode>
                <c:ptCount val="9"/>
                <c:pt idx="0">
                  <c:v>8.8999999999999996E-2</c:v>
                </c:pt>
                <c:pt idx="1">
                  <c:v>8.8999999999999996E-2</c:v>
                </c:pt>
                <c:pt idx="2">
                  <c:v>8.8999999999999996E-2</c:v>
                </c:pt>
                <c:pt idx="3">
                  <c:v>8.8999999999999996E-2</c:v>
                </c:pt>
                <c:pt idx="4">
                  <c:v>8.8999999999999996E-2</c:v>
                </c:pt>
                <c:pt idx="5">
                  <c:v>8.8999999999999996E-2</c:v>
                </c:pt>
                <c:pt idx="6">
                  <c:v>8.8999999999999996E-2</c:v>
                </c:pt>
                <c:pt idx="7">
                  <c:v>8.8999999999999996E-2</c:v>
                </c:pt>
                <c:pt idx="8">
                  <c:v>8.8999999999999996E-2</c:v>
                </c:pt>
              </c:numCache>
            </c:numRef>
          </c:val>
        </c:ser>
        <c:marker val="1"/>
        <c:axId val="109925120"/>
        <c:axId val="109926656"/>
      </c:lineChart>
      <c:catAx>
        <c:axId val="109925120"/>
        <c:scaling>
          <c:orientation val="minMax"/>
        </c:scaling>
        <c:axPos val="b"/>
        <c:tickLblPos val="nextTo"/>
        <c:crossAx val="109926656"/>
        <c:crosses val="autoZero"/>
        <c:auto val="1"/>
        <c:lblAlgn val="ctr"/>
        <c:lblOffset val="100"/>
      </c:catAx>
      <c:valAx>
        <c:axId val="109926656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tickLblPos val="nextTo"/>
        <c:crossAx val="109925120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'PO4'!$C$35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'PO4'!$B$36:$B$42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'PO4'!$C$36:$C$42</c:f>
              <c:numCache>
                <c:formatCode>0.000</c:formatCode>
                <c:ptCount val="7"/>
                <c:pt idx="0">
                  <c:v>0.23200000000000001</c:v>
                </c:pt>
                <c:pt idx="1">
                  <c:v>0.55000000000000004</c:v>
                </c:pt>
                <c:pt idx="2">
                  <c:v>0.56799999999999995</c:v>
                </c:pt>
                <c:pt idx="3">
                  <c:v>0.54600000000000004</c:v>
                </c:pt>
                <c:pt idx="4">
                  <c:v>0.53320000000000001</c:v>
                </c:pt>
                <c:pt idx="5">
                  <c:v>0.55000000000000004</c:v>
                </c:pt>
                <c:pt idx="6">
                  <c:v>0.53800000000000003</c:v>
                </c:pt>
              </c:numCache>
            </c:numRef>
          </c:val>
        </c:ser>
        <c:ser>
          <c:idx val="2"/>
          <c:order val="2"/>
          <c:tx>
            <c:strRef>
              <c:f>'PO4'!$H$35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1"/>
              <c:layout>
                <c:manualLayout>
                  <c:x val="0"/>
                  <c:y val="-4.6594982078853049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-2.508960573476705E-2"/>
                </c:manualLayout>
              </c:layout>
              <c:showVal val="1"/>
            </c:dLbl>
            <c:dLbl>
              <c:idx val="5"/>
              <c:layout>
                <c:manualLayout>
                  <c:x val="0"/>
                  <c:y val="-4.3010752688172046E-2"/>
                </c:manualLayout>
              </c:layout>
              <c:showVal val="1"/>
            </c:dLbl>
            <c:showVal val="1"/>
          </c:dLbls>
          <c:cat>
            <c:strRef>
              <c:f>'PO4'!$B$36:$B$42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'PO4'!$H$36:$H$42</c:f>
              <c:numCache>
                <c:formatCode>0.000</c:formatCode>
                <c:ptCount val="7"/>
                <c:pt idx="0">
                  <c:v>0.93145161290322587</c:v>
                </c:pt>
                <c:pt idx="1">
                  <c:v>0.3508064516129033</c:v>
                </c:pt>
                <c:pt idx="2">
                  <c:v>0.42338709677419328</c:v>
                </c:pt>
                <c:pt idx="3">
                  <c:v>0.3346774193548388</c:v>
                </c:pt>
                <c:pt idx="4">
                  <c:v>0.28306451612903222</c:v>
                </c:pt>
                <c:pt idx="5">
                  <c:v>0.3508064516129033</c:v>
                </c:pt>
                <c:pt idx="6">
                  <c:v>0.30241935483870974</c:v>
                </c:pt>
              </c:numCache>
            </c:numRef>
          </c:val>
        </c:ser>
        <c:overlap val="100"/>
        <c:axId val="110240128"/>
        <c:axId val="110241664"/>
      </c:barChart>
      <c:lineChart>
        <c:grouping val="standard"/>
        <c:ser>
          <c:idx val="1"/>
          <c:order val="1"/>
          <c:tx>
            <c:strRef>
              <c:f>'PO4'!$D$35</c:f>
              <c:strCache>
                <c:ptCount val="1"/>
                <c:pt idx="0">
                  <c:v>MPV (0.463)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'PO4'!$B$36:$B$42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'PO4'!$D$36:$D$42</c:f>
              <c:numCache>
                <c:formatCode>0.000</c:formatCode>
                <c:ptCount val="7"/>
                <c:pt idx="0">
                  <c:v>0.46300000000000002</c:v>
                </c:pt>
                <c:pt idx="1">
                  <c:v>0.46300000000000002</c:v>
                </c:pt>
                <c:pt idx="2">
                  <c:v>0.46300000000000002</c:v>
                </c:pt>
                <c:pt idx="3">
                  <c:v>0.46300000000000002</c:v>
                </c:pt>
                <c:pt idx="4">
                  <c:v>0.46300000000000002</c:v>
                </c:pt>
                <c:pt idx="5">
                  <c:v>0.46300000000000002</c:v>
                </c:pt>
                <c:pt idx="6">
                  <c:v>0.46300000000000002</c:v>
                </c:pt>
              </c:numCache>
            </c:numRef>
          </c:val>
        </c:ser>
        <c:marker val="1"/>
        <c:axId val="110240128"/>
        <c:axId val="110241664"/>
      </c:lineChart>
      <c:catAx>
        <c:axId val="110240128"/>
        <c:scaling>
          <c:orientation val="minMax"/>
        </c:scaling>
        <c:axPos val="b"/>
        <c:tickLblPos val="nextTo"/>
        <c:crossAx val="110241664"/>
        <c:crosses val="autoZero"/>
        <c:auto val="1"/>
        <c:lblAlgn val="ctr"/>
        <c:lblOffset val="100"/>
      </c:catAx>
      <c:valAx>
        <c:axId val="110241664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tickLblPos val="nextTo"/>
        <c:crossAx val="110240128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TN!$C$33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TN!$B$34:$B$40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 DPW</c:v>
                </c:pt>
                <c:pt idx="6">
                  <c:v>Horn Point</c:v>
                </c:pt>
              </c:strCache>
            </c:strRef>
          </c:cat>
          <c:val>
            <c:numRef>
              <c:f>TN!$C$34:$C$40</c:f>
              <c:numCache>
                <c:formatCode>0.00</c:formatCode>
                <c:ptCount val="7"/>
                <c:pt idx="0">
                  <c:v>1.69</c:v>
                </c:pt>
                <c:pt idx="1">
                  <c:v>1.66</c:v>
                </c:pt>
                <c:pt idx="2">
                  <c:v>1.7370000000000001</c:v>
                </c:pt>
                <c:pt idx="3">
                  <c:v>1.7909999999999999</c:v>
                </c:pt>
                <c:pt idx="4">
                  <c:v>1.7150000000000001</c:v>
                </c:pt>
                <c:pt idx="5">
                  <c:v>1.53</c:v>
                </c:pt>
                <c:pt idx="6">
                  <c:v>1.78</c:v>
                </c:pt>
              </c:numCache>
            </c:numRef>
          </c:val>
        </c:ser>
        <c:ser>
          <c:idx val="2"/>
          <c:order val="2"/>
          <c:tx>
            <c:strRef>
              <c:f>TN!$H$33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0"/>
              <c:layout>
                <c:manualLayout>
                  <c:x val="2.1260439377949678E-3"/>
                  <c:y val="-4.1314553990610327E-2"/>
                </c:manualLayout>
              </c:layout>
              <c:showVal val="1"/>
            </c:dLbl>
            <c:dLbl>
              <c:idx val="4"/>
              <c:layout>
                <c:manualLayout>
                  <c:x val="-2.1260439377949678E-3"/>
                  <c:y val="-4.1314553990610327E-2"/>
                </c:manualLayout>
              </c:layout>
              <c:showVal val="1"/>
            </c:dLbl>
            <c:showVal val="1"/>
          </c:dLbls>
          <c:cat>
            <c:strRef>
              <c:f>TN!$B$34:$B$40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 DPW</c:v>
                </c:pt>
                <c:pt idx="6">
                  <c:v>Horn Point</c:v>
                </c:pt>
              </c:strCache>
            </c:strRef>
          </c:cat>
          <c:val>
            <c:numRef>
              <c:f>TN!$H$34:$H$40</c:f>
              <c:numCache>
                <c:formatCode>0.00</c:formatCode>
                <c:ptCount val="7"/>
                <c:pt idx="0">
                  <c:v>0.11235955056179786</c:v>
                </c:pt>
                <c:pt idx="1">
                  <c:v>0.44943820224719144</c:v>
                </c:pt>
                <c:pt idx="2">
                  <c:v>0.41573033707865331</c:v>
                </c:pt>
                <c:pt idx="3">
                  <c:v>1.0224719101123592</c:v>
                </c:pt>
                <c:pt idx="4">
                  <c:v>0.16853932584269804</c:v>
                </c:pt>
                <c:pt idx="5">
                  <c:v>1.9101123595505611</c:v>
                </c:pt>
                <c:pt idx="6">
                  <c:v>0.89887640449438289</c:v>
                </c:pt>
              </c:numCache>
            </c:numRef>
          </c:val>
        </c:ser>
        <c:overlap val="100"/>
        <c:axId val="96713728"/>
        <c:axId val="96723712"/>
      </c:barChart>
      <c:lineChart>
        <c:grouping val="standard"/>
        <c:ser>
          <c:idx val="1"/>
          <c:order val="1"/>
          <c:tx>
            <c:strRef>
              <c:f>TN!$D$33</c:f>
              <c:strCache>
                <c:ptCount val="1"/>
                <c:pt idx="0">
                  <c:v>MPV (1.70)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TN!$D$34:$D$40</c:f>
              <c:numCache>
                <c:formatCode>0.00</c:formatCode>
                <c:ptCount val="7"/>
                <c:pt idx="0">
                  <c:v>1.7</c:v>
                </c:pt>
                <c:pt idx="1">
                  <c:v>1.7</c:v>
                </c:pt>
                <c:pt idx="2">
                  <c:v>1.7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</c:numCache>
            </c:numRef>
          </c:val>
        </c:ser>
        <c:marker val="1"/>
        <c:axId val="96713728"/>
        <c:axId val="96723712"/>
      </c:lineChart>
      <c:catAx>
        <c:axId val="96713728"/>
        <c:scaling>
          <c:orientation val="minMax"/>
        </c:scaling>
        <c:axPos val="b"/>
        <c:tickLblPos val="nextTo"/>
        <c:crossAx val="96723712"/>
        <c:crosses val="autoZero"/>
        <c:auto val="1"/>
        <c:lblAlgn val="ctr"/>
        <c:lblOffset val="100"/>
      </c:catAx>
      <c:valAx>
        <c:axId val="96723712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" sourceLinked="1"/>
        <c:tickLblPos val="nextTo"/>
        <c:crossAx val="96713728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TP!$C$2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spPr>
              <a:noFill/>
              <a:ln>
                <a:noFill/>
              </a:ln>
            </c:spPr>
            <c:showVal val="1"/>
          </c:dLbls>
          <c:cat>
            <c:strRef>
              <c:f>TP!$B$3:$B$11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TP!$C$3:$C$11</c:f>
              <c:numCache>
                <c:formatCode>0.000</c:formatCode>
                <c:ptCount val="9"/>
                <c:pt idx="0">
                  <c:v>0.13900000000000001</c:v>
                </c:pt>
                <c:pt idx="1">
                  <c:v>0.16</c:v>
                </c:pt>
                <c:pt idx="2">
                  <c:v>0.16200000000000001</c:v>
                </c:pt>
                <c:pt idx="3">
                  <c:v>0.16700000000000001</c:v>
                </c:pt>
                <c:pt idx="4">
                  <c:v>0.158</c:v>
                </c:pt>
                <c:pt idx="5">
                  <c:v>0.12330000000000001</c:v>
                </c:pt>
                <c:pt idx="6">
                  <c:v>0.1507</c:v>
                </c:pt>
                <c:pt idx="7">
                  <c:v>0.17199999999999999</c:v>
                </c:pt>
                <c:pt idx="8">
                  <c:v>0.16200000000000001</c:v>
                </c:pt>
              </c:numCache>
            </c:numRef>
          </c:val>
        </c:ser>
        <c:ser>
          <c:idx val="2"/>
          <c:order val="2"/>
          <c:tx>
            <c:strRef>
              <c:f>TP!$H$2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1"/>
              <c:layout>
                <c:manualLayout>
                  <c:x val="0"/>
                  <c:y val="-3.8294168842471714E-2"/>
                </c:manualLayout>
              </c:layout>
              <c:showVal val="1"/>
            </c:dLbl>
            <c:dLbl>
              <c:idx val="2"/>
              <c:layout>
                <c:manualLayout>
                  <c:x val="-1.5530603053316587E-7"/>
                  <c:y val="-4.0404329624086306E-2"/>
                </c:manualLayout>
              </c:layout>
              <c:showVal val="1"/>
            </c:dLbl>
            <c:dLbl>
              <c:idx val="8"/>
              <c:layout>
                <c:manualLayout>
                  <c:x val="-1.9612279139870296E-3"/>
                  <c:y val="-3.4812880765883375E-2"/>
                </c:manualLayout>
              </c:layout>
              <c:showVal val="1"/>
            </c:dLbl>
            <c:showVal val="1"/>
          </c:dLbls>
          <c:val>
            <c:numRef>
              <c:f>TP!$H$3:$H$11</c:f>
              <c:numCache>
                <c:formatCode>0.000</c:formatCode>
                <c:ptCount val="9"/>
                <c:pt idx="0">
                  <c:v>1.7692307692307687</c:v>
                </c:pt>
                <c:pt idx="1">
                  <c:v>0.15384615384615399</c:v>
                </c:pt>
                <c:pt idx="2">
                  <c:v>0</c:v>
                </c:pt>
                <c:pt idx="3">
                  <c:v>0.38461538461538497</c:v>
                </c:pt>
                <c:pt idx="4">
                  <c:v>0.30769230769230799</c:v>
                </c:pt>
                <c:pt idx="5">
                  <c:v>2.976923076923077</c:v>
                </c:pt>
                <c:pt idx="6">
                  <c:v>0.86923076923076958</c:v>
                </c:pt>
                <c:pt idx="7">
                  <c:v>0.76923076923076783</c:v>
                </c:pt>
                <c:pt idx="8">
                  <c:v>0</c:v>
                </c:pt>
              </c:numCache>
            </c:numRef>
          </c:val>
        </c:ser>
        <c:overlap val="100"/>
        <c:axId val="99822976"/>
        <c:axId val="99837056"/>
      </c:barChart>
      <c:lineChart>
        <c:grouping val="standard"/>
        <c:ser>
          <c:idx val="1"/>
          <c:order val="1"/>
          <c:tx>
            <c:strRef>
              <c:f>TP!$D$2</c:f>
              <c:strCache>
                <c:ptCount val="1"/>
                <c:pt idx="0">
                  <c:v>MPV (0.162)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TP!$D$3:$D$11</c:f>
              <c:numCache>
                <c:formatCode>0.000</c:formatCode>
                <c:ptCount val="9"/>
                <c:pt idx="0">
                  <c:v>0.16200000000000001</c:v>
                </c:pt>
                <c:pt idx="1">
                  <c:v>0.16200000000000001</c:v>
                </c:pt>
                <c:pt idx="2">
                  <c:v>0.16200000000000001</c:v>
                </c:pt>
                <c:pt idx="3">
                  <c:v>0.16200000000000001</c:v>
                </c:pt>
                <c:pt idx="4">
                  <c:v>0.16200000000000001</c:v>
                </c:pt>
                <c:pt idx="5">
                  <c:v>0.16200000000000001</c:v>
                </c:pt>
                <c:pt idx="6">
                  <c:v>0.16200000000000001</c:v>
                </c:pt>
                <c:pt idx="7">
                  <c:v>0.16200000000000001</c:v>
                </c:pt>
                <c:pt idx="8">
                  <c:v>0.16200000000000001</c:v>
                </c:pt>
              </c:numCache>
            </c:numRef>
          </c:val>
        </c:ser>
        <c:marker val="1"/>
        <c:axId val="99822976"/>
        <c:axId val="99837056"/>
      </c:lineChart>
      <c:catAx>
        <c:axId val="99822976"/>
        <c:scaling>
          <c:orientation val="minMax"/>
        </c:scaling>
        <c:axPos val="b"/>
        <c:tickLblPos val="nextTo"/>
        <c:crossAx val="99837056"/>
        <c:crosses val="autoZero"/>
        <c:auto val="1"/>
        <c:lblAlgn val="ctr"/>
        <c:lblOffset val="100"/>
      </c:catAx>
      <c:valAx>
        <c:axId val="99837056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tickLblPos val="nextTo"/>
        <c:crossAx val="99822976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TP!$C$34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spPr>
              <a:noFill/>
            </c:spPr>
            <c:showVal val="1"/>
          </c:dLbls>
          <c:cat>
            <c:strRef>
              <c:f>TP!$B$35:$B$41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TP!$C$35:$C$41</c:f>
              <c:numCache>
                <c:formatCode>0.000</c:formatCode>
                <c:ptCount val="7"/>
                <c:pt idx="0">
                  <c:v>0.56299999999999994</c:v>
                </c:pt>
                <c:pt idx="1">
                  <c:v>0.56000000000000005</c:v>
                </c:pt>
                <c:pt idx="2">
                  <c:v>0.60599999999999998</c:v>
                </c:pt>
                <c:pt idx="3">
                  <c:v>0.57299999999999995</c:v>
                </c:pt>
                <c:pt idx="4">
                  <c:v>0.55330000000000001</c:v>
                </c:pt>
                <c:pt idx="5">
                  <c:v>0.56000000000000005</c:v>
                </c:pt>
                <c:pt idx="6">
                  <c:v>0.54100000000000004</c:v>
                </c:pt>
              </c:numCache>
            </c:numRef>
          </c:val>
        </c:ser>
        <c:ser>
          <c:idx val="2"/>
          <c:order val="2"/>
          <c:tx>
            <c:strRef>
              <c:f>TP!$H$34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2.2038567493112959E-2"/>
                </c:manualLayout>
              </c:layout>
              <c:showVal val="1"/>
            </c:dLbl>
            <c:dLbl>
              <c:idx val="3"/>
              <c:layout>
                <c:manualLayout>
                  <c:x val="0"/>
                  <c:y val="-3.3057851239669353E-2"/>
                </c:manualLayout>
              </c:layout>
              <c:showVal val="1"/>
            </c:dLbl>
            <c:showVal val="1"/>
          </c:dLbls>
          <c:cat>
            <c:strRef>
              <c:f>TP!$B$35:$B$41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TP!$H$35:$H$41</c:f>
              <c:numCache>
                <c:formatCode>0.00</c:formatCode>
                <c:ptCount val="7"/>
                <c:pt idx="0">
                  <c:v>0.4500000000000004</c:v>
                </c:pt>
                <c:pt idx="1">
                  <c:v>0.59999999999999498</c:v>
                </c:pt>
                <c:pt idx="2">
                  <c:v>1.7000000000000015</c:v>
                </c:pt>
                <c:pt idx="3">
                  <c:v>5.0000000000000044E-2</c:v>
                </c:pt>
                <c:pt idx="4">
                  <c:v>0.93499999999999694</c:v>
                </c:pt>
                <c:pt idx="5">
                  <c:v>0.59999999999999498</c:v>
                </c:pt>
                <c:pt idx="6">
                  <c:v>1.5499999999999958</c:v>
                </c:pt>
              </c:numCache>
            </c:numRef>
          </c:val>
        </c:ser>
        <c:overlap val="100"/>
        <c:axId val="99875840"/>
        <c:axId val="97067776"/>
      </c:barChart>
      <c:lineChart>
        <c:grouping val="standard"/>
        <c:ser>
          <c:idx val="1"/>
          <c:order val="1"/>
          <c:tx>
            <c:strRef>
              <c:f>TP!$D$34</c:f>
              <c:strCache>
                <c:ptCount val="1"/>
                <c:pt idx="0">
                  <c:v>MPV (0.572)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TP!$B$35:$B$41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TP!$D$35:$D$41</c:f>
              <c:numCache>
                <c:formatCode>0.000</c:formatCode>
                <c:ptCount val="7"/>
                <c:pt idx="0">
                  <c:v>0.57199999999999995</c:v>
                </c:pt>
                <c:pt idx="1">
                  <c:v>0.57199999999999995</c:v>
                </c:pt>
                <c:pt idx="2">
                  <c:v>0.57199999999999995</c:v>
                </c:pt>
                <c:pt idx="3">
                  <c:v>0.57199999999999995</c:v>
                </c:pt>
                <c:pt idx="4">
                  <c:v>0.57199999999999995</c:v>
                </c:pt>
                <c:pt idx="5">
                  <c:v>0.57199999999999995</c:v>
                </c:pt>
                <c:pt idx="6">
                  <c:v>0.57199999999999995</c:v>
                </c:pt>
              </c:numCache>
            </c:numRef>
          </c:val>
        </c:ser>
        <c:marker val="1"/>
        <c:axId val="99875840"/>
        <c:axId val="97067776"/>
      </c:lineChart>
      <c:catAx>
        <c:axId val="99875840"/>
        <c:scaling>
          <c:orientation val="minMax"/>
        </c:scaling>
        <c:axPos val="b"/>
        <c:tickLblPos val="nextTo"/>
        <c:crossAx val="97067776"/>
        <c:crosses val="autoZero"/>
        <c:auto val="1"/>
        <c:lblAlgn val="ctr"/>
        <c:lblOffset val="100"/>
      </c:catAx>
      <c:valAx>
        <c:axId val="97067776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tickLblPos val="nextTo"/>
        <c:spPr>
          <a:noFill/>
        </c:spPr>
        <c:crossAx val="99875840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TKN!$C$2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TKN!$B$3:$B$5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TKN!$C$3:$C$5</c:f>
              <c:numCache>
                <c:formatCode>0.000</c:formatCode>
                <c:ptCount val="3"/>
                <c:pt idx="0">
                  <c:v>0.127</c:v>
                </c:pt>
                <c:pt idx="1">
                  <c:v>0.12</c:v>
                </c:pt>
                <c:pt idx="2">
                  <c:v>0.11</c:v>
                </c:pt>
              </c:numCache>
            </c:numRef>
          </c:val>
        </c:ser>
        <c:ser>
          <c:idx val="2"/>
          <c:order val="2"/>
          <c:tx>
            <c:strRef>
              <c:f>TKN!$H$2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Pos val="ctr"/>
            <c:showVal val="1"/>
          </c:dLbls>
          <c:val>
            <c:numRef>
              <c:f>TKN!$H$3:$H$5</c:f>
              <c:numCache>
                <c:formatCode>0.000</c:formatCode>
                <c:ptCount val="3"/>
                <c:pt idx="0">
                  <c:v>0.25000000000000022</c:v>
                </c:pt>
                <c:pt idx="1">
                  <c:v>0.3958333333333337</c:v>
                </c:pt>
                <c:pt idx="2">
                  <c:v>0.60416666666666685</c:v>
                </c:pt>
              </c:numCache>
            </c:numRef>
          </c:val>
        </c:ser>
        <c:overlap val="100"/>
        <c:axId val="97106944"/>
        <c:axId val="97121024"/>
      </c:barChart>
      <c:lineChart>
        <c:grouping val="standard"/>
        <c:ser>
          <c:idx val="1"/>
          <c:order val="1"/>
          <c:tx>
            <c:strRef>
              <c:f>TKN!$D$2</c:f>
              <c:strCache>
                <c:ptCount val="1"/>
                <c:pt idx="0">
                  <c:v>MPV (0.139)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TKN!$D$3:$D$5</c:f>
              <c:numCache>
                <c:formatCode>0.000</c:formatCode>
                <c:ptCount val="3"/>
                <c:pt idx="0">
                  <c:v>0.13900000000000001</c:v>
                </c:pt>
                <c:pt idx="1">
                  <c:v>0.13900000000000001</c:v>
                </c:pt>
                <c:pt idx="2">
                  <c:v>0.13900000000000001</c:v>
                </c:pt>
              </c:numCache>
            </c:numRef>
          </c:val>
        </c:ser>
        <c:marker val="1"/>
        <c:axId val="97106944"/>
        <c:axId val="97121024"/>
      </c:lineChart>
      <c:catAx>
        <c:axId val="97106944"/>
        <c:scaling>
          <c:orientation val="minMax"/>
        </c:scaling>
        <c:axPos val="b"/>
        <c:tickLblPos val="nextTo"/>
        <c:crossAx val="97121024"/>
        <c:crosses val="autoZero"/>
        <c:auto val="1"/>
        <c:lblAlgn val="ctr"/>
        <c:lblOffset val="100"/>
      </c:catAx>
      <c:valAx>
        <c:axId val="97121024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tickLblPos val="nextTo"/>
        <c:crossAx val="97106944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TKN!$C$27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TKN!$B$28:$B$30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TKN!$C$28:$C$30</c:f>
              <c:numCache>
                <c:formatCode>0.000</c:formatCode>
                <c:ptCount val="3"/>
                <c:pt idx="0">
                  <c:v>0.626</c:v>
                </c:pt>
                <c:pt idx="1">
                  <c:v>0.57999999999999996</c:v>
                </c:pt>
                <c:pt idx="2">
                  <c:v>0.38300000000000001</c:v>
                </c:pt>
              </c:numCache>
            </c:numRef>
          </c:val>
        </c:ser>
        <c:ser>
          <c:idx val="2"/>
          <c:order val="2"/>
          <c:tx>
            <c:strRef>
              <c:f>TKN!$H$27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1"/>
              <c:layout>
                <c:manualLayout>
                  <c:x val="0"/>
                  <c:y val="-4.6296296296296294E-2"/>
                </c:manualLayout>
              </c:layout>
              <c:showVal val="1"/>
            </c:dLbl>
            <c:showVal val="1"/>
          </c:dLbls>
          <c:val>
            <c:numRef>
              <c:f>TKN!$H$28:$H$30</c:f>
              <c:numCache>
                <c:formatCode>0.000</c:formatCode>
                <c:ptCount val="3"/>
                <c:pt idx="0">
                  <c:v>0.50704225352112731</c:v>
                </c:pt>
                <c:pt idx="1">
                  <c:v>0.14084507042253536</c:v>
                </c:pt>
                <c:pt idx="2">
                  <c:v>2.9154929577464785</c:v>
                </c:pt>
              </c:numCache>
            </c:numRef>
          </c:val>
        </c:ser>
        <c:overlap val="100"/>
        <c:axId val="107698816"/>
        <c:axId val="107725184"/>
      </c:barChart>
      <c:lineChart>
        <c:grouping val="standard"/>
        <c:ser>
          <c:idx val="1"/>
          <c:order val="1"/>
          <c:tx>
            <c:strRef>
              <c:f>TKN!$D$27</c:f>
              <c:strCache>
                <c:ptCount val="1"/>
                <c:pt idx="0">
                  <c:v>MPV (0.590)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TKN!$D$28:$D$30</c:f>
              <c:numCache>
                <c:formatCode>0.000</c:formatCode>
                <c:ptCount val="3"/>
                <c:pt idx="0">
                  <c:v>0.59</c:v>
                </c:pt>
                <c:pt idx="1">
                  <c:v>0.59</c:v>
                </c:pt>
                <c:pt idx="2">
                  <c:v>0.59</c:v>
                </c:pt>
              </c:numCache>
            </c:numRef>
          </c:val>
        </c:ser>
        <c:marker val="1"/>
        <c:axId val="107698816"/>
        <c:axId val="107725184"/>
      </c:lineChart>
      <c:catAx>
        <c:axId val="107698816"/>
        <c:scaling>
          <c:orientation val="minMax"/>
        </c:scaling>
        <c:axPos val="b"/>
        <c:tickLblPos val="nextTo"/>
        <c:crossAx val="107725184"/>
        <c:crosses val="autoZero"/>
        <c:auto val="1"/>
        <c:lblAlgn val="ctr"/>
        <c:lblOffset val="100"/>
      </c:catAx>
      <c:valAx>
        <c:axId val="107725184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tickLblPos val="nextTo"/>
        <c:crossAx val="107698816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'NH3'!$C$2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'NH3'!$B$3:$B$11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 </c:v>
                </c:pt>
              </c:strCache>
            </c:strRef>
          </c:cat>
          <c:val>
            <c:numRef>
              <c:f>'NH3'!$C$3:$C$11</c:f>
              <c:numCache>
                <c:formatCode>0.000</c:formatCode>
                <c:ptCount val="9"/>
                <c:pt idx="0">
                  <c:v>8.2000000000000003E-2</c:v>
                </c:pt>
                <c:pt idx="1">
                  <c:v>0.09</c:v>
                </c:pt>
                <c:pt idx="2">
                  <c:v>0.08</c:v>
                </c:pt>
                <c:pt idx="3">
                  <c:v>9.0999999999999998E-2</c:v>
                </c:pt>
                <c:pt idx="4">
                  <c:v>7.3400000000000007E-2</c:v>
                </c:pt>
                <c:pt idx="5">
                  <c:v>9.0899999999999995E-2</c:v>
                </c:pt>
                <c:pt idx="6">
                  <c:v>9.4200000000000006E-2</c:v>
                </c:pt>
                <c:pt idx="7">
                  <c:v>7.8E-2</c:v>
                </c:pt>
                <c:pt idx="8">
                  <c:v>9.0300000000000005E-2</c:v>
                </c:pt>
              </c:numCache>
            </c:numRef>
          </c:val>
        </c:ser>
        <c:ser>
          <c:idx val="2"/>
          <c:order val="2"/>
          <c:tx>
            <c:strRef>
              <c:f>'NH3'!$H$2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1"/>
              <c:layout>
                <c:manualLayout>
                  <c:x val="0"/>
                  <c:y val="-2.2222216667362436E-2"/>
                </c:manualLayout>
              </c:layout>
              <c:showVal val="1"/>
            </c:dLbl>
            <c:dLbl>
              <c:idx val="6"/>
              <c:layout>
                <c:manualLayout>
                  <c:x val="0"/>
                  <c:y val="-2.8571421429465994E-2"/>
                </c:manualLayout>
              </c:layout>
              <c:showVal val="1"/>
            </c:dLbl>
            <c:dLbl>
              <c:idx val="7"/>
              <c:layout>
                <c:manualLayout>
                  <c:x val="0"/>
                  <c:y val="-3.4920626191569507E-2"/>
                </c:manualLayout>
              </c:layout>
              <c:showVal val="1"/>
            </c:dLbl>
            <c:showVal val="1"/>
          </c:dLbls>
          <c:cat>
            <c:strRef>
              <c:f>'NH3'!$B$3:$B$11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 </c:v>
                </c:pt>
              </c:strCache>
            </c:strRef>
          </c:cat>
          <c:val>
            <c:numRef>
              <c:f>'NH3'!$H$3:$H$11</c:f>
              <c:numCache>
                <c:formatCode>0.000</c:formatCode>
                <c:ptCount val="9"/>
                <c:pt idx="0">
                  <c:v>1.2307692307692308</c:v>
                </c:pt>
                <c:pt idx="1">
                  <c:v>0.61538461538461597</c:v>
                </c:pt>
                <c:pt idx="2">
                  <c:v>1.3846153846153848</c:v>
                </c:pt>
                <c:pt idx="3">
                  <c:v>0.53846153846153899</c:v>
                </c:pt>
                <c:pt idx="4">
                  <c:v>1.8923076923076922</c:v>
                </c:pt>
                <c:pt idx="5">
                  <c:v>0.54615384615384688</c:v>
                </c:pt>
                <c:pt idx="6">
                  <c:v>0.29230769230769216</c:v>
                </c:pt>
                <c:pt idx="7">
                  <c:v>1.5384615384615388</c:v>
                </c:pt>
                <c:pt idx="8">
                  <c:v>0.5923076923076922</c:v>
                </c:pt>
              </c:numCache>
            </c:numRef>
          </c:val>
        </c:ser>
        <c:overlap val="100"/>
        <c:axId val="107800064"/>
        <c:axId val="107801600"/>
      </c:barChart>
      <c:lineChart>
        <c:grouping val="standard"/>
        <c:ser>
          <c:idx val="1"/>
          <c:order val="1"/>
          <c:tx>
            <c:strRef>
              <c:f>'NH3'!$D$2</c:f>
              <c:strCache>
                <c:ptCount val="1"/>
                <c:pt idx="0">
                  <c:v>MPV (0.098)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'NH3'!$B$3:$B$11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 </c:v>
                </c:pt>
              </c:strCache>
            </c:strRef>
          </c:cat>
          <c:val>
            <c:numRef>
              <c:f>'NH3'!$D$3:$D$11</c:f>
              <c:numCache>
                <c:formatCode>0.000</c:formatCode>
                <c:ptCount val="9"/>
                <c:pt idx="0">
                  <c:v>9.8000000000000004E-2</c:v>
                </c:pt>
                <c:pt idx="1">
                  <c:v>9.8000000000000004E-2</c:v>
                </c:pt>
                <c:pt idx="2">
                  <c:v>9.8000000000000004E-2</c:v>
                </c:pt>
                <c:pt idx="3">
                  <c:v>9.8000000000000004E-2</c:v>
                </c:pt>
                <c:pt idx="4">
                  <c:v>9.8000000000000004E-2</c:v>
                </c:pt>
                <c:pt idx="5">
                  <c:v>9.8000000000000004E-2</c:v>
                </c:pt>
                <c:pt idx="6">
                  <c:v>9.8000000000000004E-2</c:v>
                </c:pt>
                <c:pt idx="7">
                  <c:v>9.8000000000000004E-2</c:v>
                </c:pt>
                <c:pt idx="8">
                  <c:v>9.8000000000000004E-2</c:v>
                </c:pt>
              </c:numCache>
            </c:numRef>
          </c:val>
        </c:ser>
        <c:marker val="1"/>
        <c:axId val="107800064"/>
        <c:axId val="107801600"/>
      </c:lineChart>
      <c:catAx>
        <c:axId val="107800064"/>
        <c:scaling>
          <c:orientation val="minMax"/>
        </c:scaling>
        <c:axPos val="b"/>
        <c:tickLblPos val="nextTo"/>
        <c:crossAx val="107801600"/>
        <c:crosses val="autoZero"/>
        <c:auto val="1"/>
        <c:lblAlgn val="ctr"/>
        <c:lblOffset val="100"/>
      </c:catAx>
      <c:valAx>
        <c:axId val="107801600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tickLblPos val="nextTo"/>
        <c:crossAx val="107800064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'NH3'!$C$36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'NH3'!$B$37:$B$43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'NH3'!$C$37:$C$43</c:f>
              <c:numCache>
                <c:formatCode>0.000</c:formatCode>
                <c:ptCount val="7"/>
                <c:pt idx="0">
                  <c:v>0.27700000000000002</c:v>
                </c:pt>
                <c:pt idx="1">
                  <c:v>0.43</c:v>
                </c:pt>
                <c:pt idx="2">
                  <c:v>0.45700000000000002</c:v>
                </c:pt>
                <c:pt idx="3">
                  <c:v>0.19350000000000001</c:v>
                </c:pt>
                <c:pt idx="4">
                  <c:v>0.4743</c:v>
                </c:pt>
                <c:pt idx="5">
                  <c:v>0.32400000000000001</c:v>
                </c:pt>
                <c:pt idx="6">
                  <c:v>0.29499999999999998</c:v>
                </c:pt>
              </c:numCache>
            </c:numRef>
          </c:val>
        </c:ser>
        <c:ser>
          <c:idx val="2"/>
          <c:order val="2"/>
          <c:tx>
            <c:strRef>
              <c:f>'NH3'!$H$36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3.058103239157405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3.0581032391574014E-2"/>
                </c:manualLayout>
              </c:layout>
              <c:showVal val="1"/>
            </c:dLbl>
            <c:showVal val="1"/>
          </c:dLbls>
          <c:cat>
            <c:strRef>
              <c:f>'NH3'!$B$37:$B$43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'NH3'!$H$37:$H$43</c:f>
              <c:numCache>
                <c:formatCode>0.000</c:formatCode>
                <c:ptCount val="7"/>
                <c:pt idx="0">
                  <c:v>0.70192307692307654</c:v>
                </c:pt>
                <c:pt idx="1">
                  <c:v>0.76923076923076938</c:v>
                </c:pt>
                <c:pt idx="2">
                  <c:v>1.0288461538461542</c:v>
                </c:pt>
                <c:pt idx="3">
                  <c:v>1.5048076923076921</c:v>
                </c:pt>
                <c:pt idx="4">
                  <c:v>1.1951923076923079</c:v>
                </c:pt>
                <c:pt idx="5">
                  <c:v>0.24999999999999969</c:v>
                </c:pt>
                <c:pt idx="6">
                  <c:v>0.52884615384615385</c:v>
                </c:pt>
              </c:numCache>
            </c:numRef>
          </c:val>
        </c:ser>
        <c:overlap val="100"/>
        <c:axId val="107844736"/>
        <c:axId val="107846272"/>
      </c:barChart>
      <c:lineChart>
        <c:grouping val="standard"/>
        <c:ser>
          <c:idx val="1"/>
          <c:order val="1"/>
          <c:tx>
            <c:strRef>
              <c:f>'NH3'!$D$36</c:f>
              <c:strCache>
                <c:ptCount val="1"/>
                <c:pt idx="0">
                  <c:v>MPV (0.350)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'NH3'!$B$37:$B$43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'NH3'!$D$37:$D$43</c:f>
              <c:numCache>
                <c:formatCode>0.000</c:formatCode>
                <c:ptCount val="7"/>
                <c:pt idx="0">
                  <c:v>0.35</c:v>
                </c:pt>
                <c:pt idx="1">
                  <c:v>0.35</c:v>
                </c:pt>
                <c:pt idx="2">
                  <c:v>0.35</c:v>
                </c:pt>
                <c:pt idx="3">
                  <c:v>0.35</c:v>
                </c:pt>
                <c:pt idx="4">
                  <c:v>0.35</c:v>
                </c:pt>
                <c:pt idx="5">
                  <c:v>0.35</c:v>
                </c:pt>
                <c:pt idx="6">
                  <c:v>0.35</c:v>
                </c:pt>
              </c:numCache>
            </c:numRef>
          </c:val>
        </c:ser>
        <c:marker val="1"/>
        <c:axId val="107844736"/>
        <c:axId val="107846272"/>
      </c:lineChart>
      <c:catAx>
        <c:axId val="107844736"/>
        <c:scaling>
          <c:orientation val="minMax"/>
        </c:scaling>
        <c:axPos val="b"/>
        <c:tickLblPos val="nextTo"/>
        <c:crossAx val="107846272"/>
        <c:crosses val="autoZero"/>
        <c:auto val="1"/>
        <c:lblAlgn val="ctr"/>
        <c:lblOffset val="100"/>
      </c:catAx>
      <c:valAx>
        <c:axId val="107846272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tickLblPos val="nextTo"/>
        <c:crossAx val="107844736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'NO3'!$C$2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'NO3'!$B$3:$B$7</c:f>
              <c:strCache>
                <c:ptCount val="5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DNREC</c:v>
                </c:pt>
                <c:pt idx="4">
                  <c:v>ODU</c:v>
                </c:pt>
              </c:strCache>
            </c:strRef>
          </c:cat>
          <c:val>
            <c:numRef>
              <c:f>'NO3'!$C$3:$C$7</c:f>
              <c:numCache>
                <c:formatCode>0.000</c:formatCode>
                <c:ptCount val="5"/>
                <c:pt idx="0">
                  <c:v>0.41899999999999998</c:v>
                </c:pt>
                <c:pt idx="1">
                  <c:v>0.41799999999999998</c:v>
                </c:pt>
                <c:pt idx="2">
                  <c:v>0.42</c:v>
                </c:pt>
                <c:pt idx="3">
                  <c:v>0.39600000000000002</c:v>
                </c:pt>
                <c:pt idx="4">
                  <c:v>0.41760000000000003</c:v>
                </c:pt>
              </c:numCache>
            </c:numRef>
          </c:val>
        </c:ser>
        <c:ser>
          <c:idx val="2"/>
          <c:order val="2"/>
          <c:tx>
            <c:strRef>
              <c:f>'NO3'!$H$2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0"/>
              <c:layout>
                <c:manualLayout>
                  <c:x val="2.2293675108830875E-3"/>
                  <c:y val="-3.3862433862433781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4.6560846560846546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4.2328042328042333E-2"/>
                </c:manualLayout>
              </c:layout>
              <c:showVal val="1"/>
            </c:dLbl>
            <c:dLbl>
              <c:idx val="4"/>
              <c:layout>
                <c:manualLayout>
                  <c:x val="-2.2293675108830875E-3"/>
                  <c:y val="-3.3862433862433781E-2"/>
                </c:manualLayout>
              </c:layout>
              <c:showVal val="1"/>
            </c:dLbl>
            <c:showVal val="1"/>
          </c:dLbls>
          <c:cat>
            <c:strRef>
              <c:f>'NO3'!$B$3:$B$7</c:f>
              <c:strCache>
                <c:ptCount val="5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DNREC</c:v>
                </c:pt>
                <c:pt idx="4">
                  <c:v>ODU</c:v>
                </c:pt>
              </c:strCache>
            </c:strRef>
          </c:cat>
          <c:val>
            <c:numRef>
              <c:f>'NO3'!$H$3:$H$7</c:f>
              <c:numCache>
                <c:formatCode>0.000</c:formatCode>
                <c:ptCount val="5"/>
                <c:pt idx="0">
                  <c:v>5.2631578947368467E-2</c:v>
                </c:pt>
                <c:pt idx="1">
                  <c:v>0</c:v>
                </c:pt>
                <c:pt idx="2">
                  <c:v>0.10526315789473693</c:v>
                </c:pt>
                <c:pt idx="3">
                  <c:v>1.1578947368421033</c:v>
                </c:pt>
                <c:pt idx="4">
                  <c:v>2.105263157894505E-2</c:v>
                </c:pt>
              </c:numCache>
            </c:numRef>
          </c:val>
        </c:ser>
        <c:overlap val="100"/>
        <c:axId val="107914368"/>
        <c:axId val="107915904"/>
      </c:barChart>
      <c:lineChart>
        <c:grouping val="standard"/>
        <c:ser>
          <c:idx val="1"/>
          <c:order val="1"/>
          <c:tx>
            <c:strRef>
              <c:f>'NO3'!$D$2</c:f>
              <c:strCache>
                <c:ptCount val="1"/>
                <c:pt idx="0">
                  <c:v>MPV (0.418)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'NO3'!$B$3:$B$7</c:f>
              <c:strCache>
                <c:ptCount val="5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DNREC</c:v>
                </c:pt>
                <c:pt idx="4">
                  <c:v>ODU</c:v>
                </c:pt>
              </c:strCache>
            </c:strRef>
          </c:cat>
          <c:val>
            <c:numRef>
              <c:f>'NO3'!$D$3:$D$7</c:f>
              <c:numCache>
                <c:formatCode>0.000</c:formatCode>
                <c:ptCount val="5"/>
                <c:pt idx="0">
                  <c:v>0.41799999999999998</c:v>
                </c:pt>
                <c:pt idx="1">
                  <c:v>0.41799999999999998</c:v>
                </c:pt>
                <c:pt idx="2">
                  <c:v>0.41799999999999998</c:v>
                </c:pt>
                <c:pt idx="3">
                  <c:v>0.41799999999999998</c:v>
                </c:pt>
                <c:pt idx="4">
                  <c:v>0.41799999999999998</c:v>
                </c:pt>
              </c:numCache>
            </c:numRef>
          </c:val>
        </c:ser>
        <c:marker val="1"/>
        <c:axId val="107914368"/>
        <c:axId val="107915904"/>
      </c:lineChart>
      <c:catAx>
        <c:axId val="107914368"/>
        <c:scaling>
          <c:orientation val="minMax"/>
        </c:scaling>
        <c:axPos val="b"/>
        <c:tickLblPos val="nextTo"/>
        <c:crossAx val="107915904"/>
        <c:crosses val="autoZero"/>
        <c:auto val="1"/>
        <c:lblAlgn val="ctr"/>
        <c:lblOffset val="100"/>
      </c:catAx>
      <c:valAx>
        <c:axId val="107915904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tickLblPos val="nextTo"/>
        <c:crossAx val="107914368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704849</xdr:colOff>
      <xdr:row>43</xdr:row>
      <xdr:rowOff>28575</xdr:rowOff>
    </xdr:from>
    <xdr:to>
      <xdr:col>2</xdr:col>
      <xdr:colOff>361949</xdr:colOff>
      <xdr:row>44</xdr:row>
      <xdr:rowOff>66675</xdr:rowOff>
    </xdr:to>
    <xdr:sp macro="" textlink="">
      <xdr:nvSpPr>
        <xdr:cNvPr id="10" name="TextBox 9"/>
        <xdr:cNvSpPr txBox="1"/>
      </xdr:nvSpPr>
      <xdr:spPr>
        <a:xfrm>
          <a:off x="1209674" y="9172575"/>
          <a:ext cx="409575" cy="228600"/>
        </a:xfrm>
        <a:prstGeom prst="rect">
          <a:avLst/>
        </a:prstGeom>
        <a:solidFill>
          <a:srgbClr val="00B050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1.1</a:t>
          </a:r>
        </a:p>
      </xdr:txBody>
    </xdr:sp>
    <xdr:clientData/>
  </xdr:twoCellAnchor>
  <xdr:twoCellAnchor>
    <xdr:from>
      <xdr:col>0</xdr:col>
      <xdr:colOff>0</xdr:colOff>
      <xdr:row>12</xdr:row>
      <xdr:rowOff>9525</xdr:rowOff>
    </xdr:from>
    <xdr:to>
      <xdr:col>7</xdr:col>
      <xdr:colOff>657225</xdr:colOff>
      <xdr:row>28</xdr:row>
      <xdr:rowOff>104775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239485</xdr:colOff>
      <xdr:row>42</xdr:row>
      <xdr:rowOff>35377</xdr:rowOff>
    </xdr:from>
    <xdr:to>
      <xdr:col>7</xdr:col>
      <xdr:colOff>620485</xdr:colOff>
      <xdr:row>59</xdr:row>
      <xdr:rowOff>178252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28575</xdr:colOff>
      <xdr:row>14</xdr:row>
      <xdr:rowOff>133350</xdr:rowOff>
    </xdr:from>
    <xdr:to>
      <xdr:col>10</xdr:col>
      <xdr:colOff>752475</xdr:colOff>
      <xdr:row>16</xdr:row>
      <xdr:rowOff>114123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96075" y="3038475"/>
          <a:ext cx="2486025" cy="36177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16</xdr:row>
      <xdr:rowOff>152401</xdr:rowOff>
    </xdr:from>
    <xdr:to>
      <xdr:col>4</xdr:col>
      <xdr:colOff>723900</xdr:colOff>
      <xdr:row>18</xdr:row>
      <xdr:rowOff>47625</xdr:rowOff>
    </xdr:to>
    <xdr:sp macro="" textlink="">
      <xdr:nvSpPr>
        <xdr:cNvPr id="4" name="TextBox 3"/>
        <xdr:cNvSpPr txBox="1"/>
      </xdr:nvSpPr>
      <xdr:spPr>
        <a:xfrm>
          <a:off x="2905125" y="3581401"/>
          <a:ext cx="495300" cy="27622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0.85</a:t>
          </a:r>
        </a:p>
      </xdr:txBody>
    </xdr:sp>
    <xdr:clientData/>
  </xdr:twoCellAnchor>
  <xdr:twoCellAnchor>
    <xdr:from>
      <xdr:col>0</xdr:col>
      <xdr:colOff>9525</xdr:colOff>
      <xdr:row>11</xdr:row>
      <xdr:rowOff>66674</xdr:rowOff>
    </xdr:from>
    <xdr:to>
      <xdr:col>8</xdr:col>
      <xdr:colOff>66675</xdr:colOff>
      <xdr:row>30</xdr:row>
      <xdr:rowOff>95249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68140</xdr:colOff>
      <xdr:row>43</xdr:row>
      <xdr:rowOff>57882</xdr:rowOff>
    </xdr:from>
    <xdr:to>
      <xdr:col>7</xdr:col>
      <xdr:colOff>125290</xdr:colOff>
      <xdr:row>61</xdr:row>
      <xdr:rowOff>86457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36</xdr:row>
      <xdr:rowOff>38100</xdr:rowOff>
    </xdr:from>
    <xdr:to>
      <xdr:col>5</xdr:col>
      <xdr:colOff>95250</xdr:colOff>
      <xdr:row>37</xdr:row>
      <xdr:rowOff>95250</xdr:rowOff>
    </xdr:to>
    <xdr:sp macro="" textlink="">
      <xdr:nvSpPr>
        <xdr:cNvPr id="6" name="TextBox 5"/>
        <xdr:cNvSpPr txBox="1"/>
      </xdr:nvSpPr>
      <xdr:spPr>
        <a:xfrm>
          <a:off x="2790825" y="7658100"/>
          <a:ext cx="495300" cy="2476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1.77</a:t>
          </a:r>
        </a:p>
      </xdr:txBody>
    </xdr:sp>
    <xdr:clientData/>
  </xdr:twoCellAnchor>
  <xdr:twoCellAnchor>
    <xdr:from>
      <xdr:col>0</xdr:col>
      <xdr:colOff>47625</xdr:colOff>
      <xdr:row>5</xdr:row>
      <xdr:rowOff>142875</xdr:rowOff>
    </xdr:from>
    <xdr:to>
      <xdr:col>5</xdr:col>
      <xdr:colOff>981075</xdr:colOff>
      <xdr:row>20</xdr:row>
      <xdr:rowOff>28575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5</xdr:col>
      <xdr:colOff>952500</xdr:colOff>
      <xdr:row>45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76200</xdr:rowOff>
    </xdr:from>
    <xdr:to>
      <xdr:col>8</xdr:col>
      <xdr:colOff>228600</xdr:colOff>
      <xdr:row>29</xdr:row>
      <xdr:rowOff>161926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38832</xdr:colOff>
      <xdr:row>45</xdr:row>
      <xdr:rowOff>8060</xdr:rowOff>
    </xdr:from>
    <xdr:to>
      <xdr:col>8</xdr:col>
      <xdr:colOff>419832</xdr:colOff>
      <xdr:row>65</xdr:row>
      <xdr:rowOff>74736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8</xdr:row>
      <xdr:rowOff>19049</xdr:rowOff>
    </xdr:from>
    <xdr:to>
      <xdr:col>8</xdr:col>
      <xdr:colOff>209550</xdr:colOff>
      <xdr:row>23</xdr:row>
      <xdr:rowOff>161924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32</xdr:row>
      <xdr:rowOff>142875</xdr:rowOff>
    </xdr:from>
    <xdr:to>
      <xdr:col>7</xdr:col>
      <xdr:colOff>380999</xdr:colOff>
      <xdr:row>48</xdr:row>
      <xdr:rowOff>85725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790575</xdr:colOff>
      <xdr:row>46</xdr:row>
      <xdr:rowOff>142875</xdr:rowOff>
    </xdr:from>
    <xdr:to>
      <xdr:col>7</xdr:col>
      <xdr:colOff>476250</xdr:colOff>
      <xdr:row>48</xdr:row>
      <xdr:rowOff>47625</xdr:rowOff>
    </xdr:to>
    <xdr:sp macro="" textlink="">
      <xdr:nvSpPr>
        <xdr:cNvPr id="7" name="TextBox 6"/>
        <xdr:cNvSpPr txBox="1"/>
      </xdr:nvSpPr>
      <xdr:spPr>
        <a:xfrm>
          <a:off x="4591050" y="9972675"/>
          <a:ext cx="4857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1.44</a:t>
          </a:r>
        </a:p>
      </xdr:txBody>
    </xdr:sp>
    <xdr:clientData/>
  </xdr:twoCellAnchor>
  <xdr:twoCellAnchor>
    <xdr:from>
      <xdr:col>0</xdr:col>
      <xdr:colOff>28574</xdr:colOff>
      <xdr:row>11</xdr:row>
      <xdr:rowOff>171449</xdr:rowOff>
    </xdr:from>
    <xdr:to>
      <xdr:col>8</xdr:col>
      <xdr:colOff>476249</xdr:colOff>
      <xdr:row>32</xdr:row>
      <xdr:rowOff>95250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41</xdr:row>
      <xdr:rowOff>76199</xdr:rowOff>
    </xdr:from>
    <xdr:to>
      <xdr:col>7</xdr:col>
      <xdr:colOff>523874</xdr:colOff>
      <xdr:row>60</xdr:row>
      <xdr:rowOff>66674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11</xdr:row>
      <xdr:rowOff>85724</xdr:rowOff>
    </xdr:from>
    <xdr:to>
      <xdr:col>8</xdr:col>
      <xdr:colOff>438150</xdr:colOff>
      <xdr:row>30</xdr:row>
      <xdr:rowOff>57149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44</xdr:row>
      <xdr:rowOff>0</xdr:rowOff>
    </xdr:from>
    <xdr:to>
      <xdr:col>9</xdr:col>
      <xdr:colOff>238125</xdr:colOff>
      <xdr:row>62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opLeftCell="A16" zoomScale="140" zoomScaleNormal="140" workbookViewId="0">
      <selection activeCell="J37" sqref="J37"/>
    </sheetView>
  </sheetViews>
  <sheetFormatPr defaultRowHeight="15"/>
  <cols>
    <col min="1" max="1" width="7.5703125" customWidth="1"/>
    <col min="2" max="2" width="11.28515625" bestFit="1" customWidth="1"/>
    <col min="3" max="3" width="15" bestFit="1" customWidth="1"/>
    <col min="4" max="4" width="12.28515625" customWidth="1"/>
    <col min="5" max="5" width="11.140625" bestFit="1" customWidth="1"/>
    <col min="6" max="6" width="14.5703125" bestFit="1" customWidth="1"/>
    <col min="7" max="7" width="12" bestFit="1" customWidth="1"/>
    <col min="8" max="8" width="16.140625" bestFit="1" customWidth="1"/>
    <col min="10" max="10" width="17.28515625" bestFit="1" customWidth="1"/>
    <col min="11" max="11" width="13.7109375" bestFit="1" customWidth="1"/>
  </cols>
  <sheetData>
    <row r="1" spans="1:12" s="34" customFormat="1" ht="18.75">
      <c r="A1" s="51" t="s">
        <v>38</v>
      </c>
      <c r="B1" s="51"/>
      <c r="C1" s="51"/>
      <c r="D1" s="51"/>
      <c r="E1" s="51"/>
      <c r="F1" s="51"/>
      <c r="G1" s="32" t="s">
        <v>19</v>
      </c>
      <c r="H1" s="33">
        <v>4.5999999999999999E-2</v>
      </c>
    </row>
    <row r="2" spans="1:12" s="31" customFormat="1">
      <c r="A2" s="30" t="s">
        <v>0</v>
      </c>
      <c r="B2" s="30" t="s">
        <v>1</v>
      </c>
      <c r="C2" s="30" t="s">
        <v>2</v>
      </c>
      <c r="D2" s="18" t="s">
        <v>37</v>
      </c>
      <c r="E2" s="19" t="s">
        <v>3</v>
      </c>
      <c r="F2" s="20" t="s">
        <v>4</v>
      </c>
      <c r="G2" s="20" t="s">
        <v>5</v>
      </c>
      <c r="H2" s="20" t="s">
        <v>16</v>
      </c>
      <c r="J2" s="21" t="s">
        <v>16</v>
      </c>
      <c r="K2" s="21" t="s">
        <v>25</v>
      </c>
    </row>
    <row r="3" spans="1:12">
      <c r="A3" s="2">
        <v>1</v>
      </c>
      <c r="B3" s="2" t="s">
        <v>6</v>
      </c>
      <c r="C3" s="45">
        <v>0.55600000000000005</v>
      </c>
      <c r="D3" s="26">
        <v>0.55500000000000005</v>
      </c>
      <c r="E3" s="50">
        <f>(C3/D3)*100</f>
        <v>100.18018018018017</v>
      </c>
      <c r="F3" s="44">
        <f>ABS(D3-C3)</f>
        <v>1.0000000000000009E-3</v>
      </c>
      <c r="G3" s="8" t="s">
        <v>7</v>
      </c>
      <c r="H3" s="44">
        <f>ABS((C3-D3)/$H$1)</f>
        <v>2.1739130434782629E-2</v>
      </c>
      <c r="J3" s="22" t="s">
        <v>24</v>
      </c>
      <c r="K3" s="23" t="s">
        <v>26</v>
      </c>
    </row>
    <row r="4" spans="1:12">
      <c r="A4" s="2">
        <v>59</v>
      </c>
      <c r="B4" s="2" t="s">
        <v>8</v>
      </c>
      <c r="C4" s="45">
        <v>0.56999999999999995</v>
      </c>
      <c r="D4" s="26">
        <v>0.55500000000000005</v>
      </c>
      <c r="E4" s="50">
        <f t="shared" ref="E4:E11" si="0">(C4/D4)*100</f>
        <v>102.70270270270268</v>
      </c>
      <c r="F4" s="44">
        <f t="shared" ref="F4:F11" si="1">ABS(D4-C4)</f>
        <v>1.4999999999999902E-2</v>
      </c>
      <c r="G4" s="15" t="s">
        <v>7</v>
      </c>
      <c r="H4" s="44">
        <f t="shared" ref="H3:H11" si="2">ABS((C4-D4)/$H$1)</f>
        <v>0.32608695652173703</v>
      </c>
      <c r="J4" s="22" t="s">
        <v>20</v>
      </c>
      <c r="K4" s="23" t="s">
        <v>27</v>
      </c>
    </row>
    <row r="5" spans="1:12">
      <c r="A5" s="2">
        <v>105</v>
      </c>
      <c r="B5" s="2" t="s">
        <v>9</v>
      </c>
      <c r="C5" s="45">
        <v>0.56000000000000005</v>
      </c>
      <c r="D5" s="26">
        <v>0.55500000000000005</v>
      </c>
      <c r="E5" s="50">
        <f t="shared" si="0"/>
        <v>100.90090090090089</v>
      </c>
      <c r="F5" s="44">
        <f t="shared" si="1"/>
        <v>5.0000000000000044E-3</v>
      </c>
      <c r="G5" s="15" t="s">
        <v>7</v>
      </c>
      <c r="H5" s="44">
        <f t="shared" si="2"/>
        <v>0.10869565217391314</v>
      </c>
      <c r="J5" s="22" t="s">
        <v>21</v>
      </c>
      <c r="K5" s="25" t="s">
        <v>28</v>
      </c>
    </row>
    <row r="6" spans="1:12">
      <c r="A6" s="2">
        <v>198</v>
      </c>
      <c r="B6" s="2" t="s">
        <v>10</v>
      </c>
      <c r="C6" s="45">
        <v>0.59499999999999997</v>
      </c>
      <c r="D6" s="26">
        <v>0.55500000000000005</v>
      </c>
      <c r="E6" s="50">
        <f t="shared" si="0"/>
        <v>107.2072072072072</v>
      </c>
      <c r="F6" s="44">
        <f t="shared" si="1"/>
        <v>3.9999999999999925E-2</v>
      </c>
      <c r="G6" s="15" t="s">
        <v>7</v>
      </c>
      <c r="H6" s="44">
        <f t="shared" si="2"/>
        <v>0.86956521739130277</v>
      </c>
      <c r="J6" s="22" t="s">
        <v>22</v>
      </c>
      <c r="K6" s="25" t="s">
        <v>29</v>
      </c>
    </row>
    <row r="7" spans="1:12">
      <c r="A7" s="2">
        <v>297</v>
      </c>
      <c r="B7" s="2" t="s">
        <v>11</v>
      </c>
      <c r="C7" s="45">
        <v>0.70599999999999996</v>
      </c>
      <c r="D7" s="26">
        <v>0.55500000000000005</v>
      </c>
      <c r="E7" s="50">
        <f t="shared" si="0"/>
        <v>127.20720720720719</v>
      </c>
      <c r="F7" s="44">
        <f t="shared" si="1"/>
        <v>0.15099999999999991</v>
      </c>
      <c r="G7" s="15" t="s">
        <v>7</v>
      </c>
      <c r="H7" s="44">
        <f t="shared" si="2"/>
        <v>3.2826086956521721</v>
      </c>
      <c r="J7" s="22" t="s">
        <v>23</v>
      </c>
      <c r="K7" s="24" t="s">
        <v>30</v>
      </c>
    </row>
    <row r="8" spans="1:12">
      <c r="A8" s="2">
        <v>316</v>
      </c>
      <c r="B8" s="2" t="s">
        <v>12</v>
      </c>
      <c r="C8" s="45">
        <v>0.59699999999999998</v>
      </c>
      <c r="D8" s="26">
        <v>0.55500000000000005</v>
      </c>
      <c r="E8" s="50">
        <f t="shared" si="0"/>
        <v>107.56756756756755</v>
      </c>
      <c r="F8" s="44">
        <f t="shared" si="1"/>
        <v>4.1999999999999926E-2</v>
      </c>
      <c r="G8" s="15" t="s">
        <v>7</v>
      </c>
      <c r="H8" s="44">
        <f t="shared" si="2"/>
        <v>0.91304347826086796</v>
      </c>
    </row>
    <row r="9" spans="1:12">
      <c r="A9" s="2">
        <v>318</v>
      </c>
      <c r="B9" s="2" t="s">
        <v>13</v>
      </c>
      <c r="C9" s="45">
        <v>0.59799999999999998</v>
      </c>
      <c r="D9" s="26">
        <v>0.55500000000000005</v>
      </c>
      <c r="E9" s="50">
        <f t="shared" si="0"/>
        <v>107.74774774774774</v>
      </c>
      <c r="F9" s="44">
        <f t="shared" si="1"/>
        <v>4.2999999999999927E-2</v>
      </c>
      <c r="G9" s="15" t="s">
        <v>7</v>
      </c>
      <c r="H9" s="44">
        <f t="shared" si="2"/>
        <v>0.93478260869565055</v>
      </c>
    </row>
    <row r="10" spans="1:12">
      <c r="A10" s="2">
        <v>319</v>
      </c>
      <c r="B10" s="2" t="s">
        <v>14</v>
      </c>
      <c r="C10" s="45">
        <v>0.52</v>
      </c>
      <c r="D10" s="26">
        <v>0.55500000000000005</v>
      </c>
      <c r="E10" s="50">
        <f t="shared" si="0"/>
        <v>93.693693693693689</v>
      </c>
      <c r="F10" s="44">
        <f t="shared" si="1"/>
        <v>3.5000000000000031E-2</v>
      </c>
      <c r="G10" s="15" t="s">
        <v>7</v>
      </c>
      <c r="H10" s="44">
        <f t="shared" si="2"/>
        <v>0.76086956521739202</v>
      </c>
      <c r="I10" s="3"/>
      <c r="J10" s="3"/>
      <c r="K10" s="3"/>
      <c r="L10" s="3"/>
    </row>
    <row r="11" spans="1:12">
      <c r="A11" s="2">
        <v>320</v>
      </c>
      <c r="B11" s="2" t="s">
        <v>15</v>
      </c>
      <c r="C11" s="45">
        <v>0.59399999999999997</v>
      </c>
      <c r="D11" s="26">
        <v>0.55500000000000005</v>
      </c>
      <c r="E11" s="50">
        <f t="shared" si="0"/>
        <v>107.02702702702702</v>
      </c>
      <c r="F11" s="44">
        <f t="shared" si="1"/>
        <v>3.8999999999999924E-2</v>
      </c>
      <c r="G11" s="15" t="s">
        <v>7</v>
      </c>
      <c r="H11" s="44">
        <f t="shared" si="2"/>
        <v>0.84782608695652006</v>
      </c>
      <c r="I11" s="3"/>
      <c r="J11" s="3"/>
      <c r="K11" s="3"/>
      <c r="L11" s="3"/>
    </row>
    <row r="12" spans="1:12">
      <c r="B12" s="3"/>
      <c r="C12" s="3"/>
      <c r="I12" s="3"/>
      <c r="J12" s="3"/>
      <c r="K12" s="3"/>
      <c r="L12" s="3"/>
    </row>
    <row r="13" spans="1:12">
      <c r="A13" s="1"/>
      <c r="B13" s="3"/>
      <c r="C13" s="3"/>
    </row>
    <row r="14" spans="1:12">
      <c r="I14" s="55" t="s">
        <v>31</v>
      </c>
      <c r="J14" s="55"/>
      <c r="K14" s="55"/>
    </row>
    <row r="15" spans="1:12">
      <c r="I15" s="41"/>
      <c r="J15" s="42"/>
      <c r="K15" s="43"/>
    </row>
    <row r="16" spans="1:12">
      <c r="I16" s="41"/>
      <c r="J16" s="42"/>
      <c r="K16" s="43"/>
    </row>
    <row r="17" spans="1:11">
      <c r="I17" s="41"/>
      <c r="J17" s="42"/>
      <c r="K17" s="43"/>
    </row>
    <row r="18" spans="1:11" ht="15.75">
      <c r="I18" s="40" t="s">
        <v>19</v>
      </c>
      <c r="J18" s="53" t="s">
        <v>32</v>
      </c>
      <c r="K18" s="54"/>
    </row>
    <row r="19" spans="1:11" ht="30" customHeight="1">
      <c r="I19" s="40" t="s">
        <v>33</v>
      </c>
      <c r="J19" s="52" t="s">
        <v>35</v>
      </c>
      <c r="K19" s="52"/>
    </row>
    <row r="20" spans="1:11" ht="29.25" customHeight="1">
      <c r="I20" s="40" t="s">
        <v>34</v>
      </c>
      <c r="J20" s="52" t="s">
        <v>36</v>
      </c>
      <c r="K20" s="52"/>
    </row>
    <row r="32" spans="1:11" s="35" customFormat="1" ht="18.75">
      <c r="A32" s="51" t="s">
        <v>39</v>
      </c>
      <c r="B32" s="51"/>
      <c r="C32" s="51"/>
      <c r="D32" s="51"/>
      <c r="E32" s="51"/>
      <c r="F32" s="51"/>
      <c r="G32" s="32" t="s">
        <v>19</v>
      </c>
      <c r="H32" s="33">
        <v>8.8999999999999996E-2</v>
      </c>
    </row>
    <row r="33" spans="1:8" s="31" customFormat="1">
      <c r="A33" s="30" t="s">
        <v>0</v>
      </c>
      <c r="B33" s="30" t="s">
        <v>1</v>
      </c>
      <c r="C33" s="30" t="s">
        <v>2</v>
      </c>
      <c r="D33" s="18" t="s">
        <v>40</v>
      </c>
      <c r="E33" s="19" t="s">
        <v>3</v>
      </c>
      <c r="F33" s="20" t="s">
        <v>4</v>
      </c>
      <c r="G33" s="20" t="s">
        <v>5</v>
      </c>
      <c r="H33" s="20" t="s">
        <v>16</v>
      </c>
    </row>
    <row r="34" spans="1:8">
      <c r="A34" s="2">
        <v>1</v>
      </c>
      <c r="B34" s="2" t="s">
        <v>6</v>
      </c>
      <c r="C34" s="15">
        <v>1.69</v>
      </c>
      <c r="D34" s="16">
        <v>1.7</v>
      </c>
      <c r="E34" s="50">
        <f>(C34/D34)*100</f>
        <v>99.411764705882348</v>
      </c>
      <c r="F34" s="44">
        <f>ABS(D34-C34)</f>
        <v>1.0000000000000009E-2</v>
      </c>
      <c r="G34" s="8" t="s">
        <v>7</v>
      </c>
      <c r="H34" s="8">
        <f t="shared" ref="H34:H39" si="3">ABS((C34-D34)/$H$32)</f>
        <v>0.11235955056179786</v>
      </c>
    </row>
    <row r="35" spans="1:8">
      <c r="A35" s="2">
        <v>59</v>
      </c>
      <c r="B35" s="2" t="s">
        <v>8</v>
      </c>
      <c r="C35" s="15">
        <v>1.66</v>
      </c>
      <c r="D35" s="16">
        <v>1.7</v>
      </c>
      <c r="E35" s="50">
        <f t="shared" ref="E35:E39" si="4">(C35/D35)*100</f>
        <v>97.647058823529406</v>
      </c>
      <c r="F35" s="44">
        <f t="shared" ref="F35:F39" si="5">ABS(D35-C35)</f>
        <v>4.0000000000000036E-2</v>
      </c>
      <c r="G35" s="2" t="s">
        <v>7</v>
      </c>
      <c r="H35" s="8">
        <f t="shared" si="3"/>
        <v>0.44943820224719144</v>
      </c>
    </row>
    <row r="36" spans="1:8">
      <c r="A36" s="2">
        <v>198</v>
      </c>
      <c r="B36" s="2" t="s">
        <v>10</v>
      </c>
      <c r="C36" s="15">
        <v>1.7370000000000001</v>
      </c>
      <c r="D36" s="16">
        <v>1.7</v>
      </c>
      <c r="E36" s="50">
        <f t="shared" si="4"/>
        <v>102.17647058823532</v>
      </c>
      <c r="F36" s="44">
        <f t="shared" si="5"/>
        <v>3.7000000000000144E-2</v>
      </c>
      <c r="G36" s="2" t="s">
        <v>7</v>
      </c>
      <c r="H36" s="8">
        <f t="shared" si="3"/>
        <v>0.41573033707865331</v>
      </c>
    </row>
    <row r="37" spans="1:8">
      <c r="A37" s="2">
        <v>297</v>
      </c>
      <c r="B37" s="2" t="s">
        <v>11</v>
      </c>
      <c r="C37" s="15">
        <v>1.7909999999999999</v>
      </c>
      <c r="D37" s="16">
        <v>1.7</v>
      </c>
      <c r="E37" s="50">
        <f t="shared" si="4"/>
        <v>105.35294117647058</v>
      </c>
      <c r="F37" s="44">
        <f t="shared" si="5"/>
        <v>9.099999999999997E-2</v>
      </c>
      <c r="G37" s="2" t="s">
        <v>7</v>
      </c>
      <c r="H37" s="8">
        <f t="shared" si="3"/>
        <v>1.0224719101123592</v>
      </c>
    </row>
    <row r="38" spans="1:8">
      <c r="A38" s="2">
        <v>318</v>
      </c>
      <c r="B38" s="2" t="s">
        <v>13</v>
      </c>
      <c r="C38" s="15">
        <v>1.7150000000000001</v>
      </c>
      <c r="D38" s="16">
        <v>1.7</v>
      </c>
      <c r="E38" s="50">
        <f t="shared" si="4"/>
        <v>100.88235294117646</v>
      </c>
      <c r="F38" s="44">
        <f t="shared" si="5"/>
        <v>1.5000000000000124E-2</v>
      </c>
      <c r="G38" s="2" t="s">
        <v>7</v>
      </c>
      <c r="H38" s="8">
        <f t="shared" si="3"/>
        <v>0.16853932584269804</v>
      </c>
    </row>
    <row r="39" spans="1:8">
      <c r="A39" s="2">
        <v>319</v>
      </c>
      <c r="B39" s="2" t="s">
        <v>17</v>
      </c>
      <c r="C39" s="15">
        <v>1.53</v>
      </c>
      <c r="D39" s="16">
        <v>1.7</v>
      </c>
      <c r="E39" s="50">
        <f t="shared" si="4"/>
        <v>90</v>
      </c>
      <c r="F39" s="44">
        <f t="shared" si="5"/>
        <v>0.16999999999999993</v>
      </c>
      <c r="G39" s="2" t="s">
        <v>7</v>
      </c>
      <c r="H39" s="8">
        <f t="shared" si="3"/>
        <v>1.9101123595505611</v>
      </c>
    </row>
    <row r="40" spans="1:8">
      <c r="A40" s="2">
        <v>320</v>
      </c>
      <c r="B40" s="2" t="s">
        <v>15</v>
      </c>
      <c r="C40" s="15">
        <v>1.78</v>
      </c>
      <c r="D40" s="16">
        <v>1.7</v>
      </c>
      <c r="E40" s="50">
        <f>(C40/D40)*100</f>
        <v>104.70588235294119</v>
      </c>
      <c r="F40" s="44">
        <f t="shared" ref="F40" si="6">ABS(D40-C40)</f>
        <v>8.0000000000000071E-2</v>
      </c>
      <c r="G40" s="2" t="s">
        <v>7</v>
      </c>
      <c r="H40" s="8">
        <f>ABS((C40-D40)/$H$32)</f>
        <v>0.89887640449438289</v>
      </c>
    </row>
  </sheetData>
  <mergeCells count="6">
    <mergeCell ref="A32:F32"/>
    <mergeCell ref="A1:F1"/>
    <mergeCell ref="J19:K19"/>
    <mergeCell ref="J20:K20"/>
    <mergeCell ref="J18:K18"/>
    <mergeCell ref="I14:K14"/>
  </mergeCells>
  <conditionalFormatting sqref="H3:H11 H34:H40">
    <cfRule type="cellIs" dxfId="38" priority="4" operator="greaterThan">
      <formula>2</formula>
    </cfRule>
    <cfRule type="cellIs" dxfId="37" priority="5" operator="between">
      <formula>1.01</formula>
      <formula>2</formula>
    </cfRule>
    <cfRule type="cellIs" dxfId="36" priority="6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4"/>
  <sheetViews>
    <sheetView zoomScale="130" zoomScaleNormal="130" workbookViewId="0">
      <selection activeCell="J39" sqref="J39"/>
    </sheetView>
  </sheetViews>
  <sheetFormatPr defaultRowHeight="15"/>
  <cols>
    <col min="1" max="1" width="7.140625" customWidth="1"/>
    <col min="2" max="2" width="11.7109375" bestFit="1" customWidth="1"/>
    <col min="3" max="3" width="15" bestFit="1" customWidth="1"/>
    <col min="4" max="4" width="7.140625" customWidth="1"/>
    <col min="5" max="5" width="11.140625" bestFit="1" customWidth="1"/>
    <col min="6" max="6" width="14.5703125" bestFit="1" customWidth="1"/>
    <col min="7" max="7" width="12" bestFit="1" customWidth="1"/>
    <col min="8" max="8" width="17.42578125" customWidth="1"/>
  </cols>
  <sheetData>
    <row r="1" spans="1:8" s="35" customFormat="1" ht="18.75">
      <c r="A1" s="51" t="s">
        <v>41</v>
      </c>
      <c r="B1" s="51"/>
      <c r="C1" s="51"/>
      <c r="D1" s="51"/>
      <c r="E1" s="51"/>
      <c r="F1" s="51"/>
      <c r="G1" s="32" t="s">
        <v>19</v>
      </c>
      <c r="H1" s="33">
        <v>1.2999999999999999E-2</v>
      </c>
    </row>
    <row r="2" spans="1:8" s="31" customFormat="1" ht="45">
      <c r="A2" s="30" t="s">
        <v>0</v>
      </c>
      <c r="B2" s="30" t="s">
        <v>1</v>
      </c>
      <c r="C2" s="30" t="s">
        <v>2</v>
      </c>
      <c r="D2" s="18" t="s">
        <v>42</v>
      </c>
      <c r="E2" s="19" t="s">
        <v>3</v>
      </c>
      <c r="F2" s="20" t="s">
        <v>4</v>
      </c>
      <c r="G2" s="20" t="s">
        <v>5</v>
      </c>
      <c r="H2" s="20" t="s">
        <v>16</v>
      </c>
    </row>
    <row r="3" spans="1:8">
      <c r="A3" s="2">
        <v>1</v>
      </c>
      <c r="B3" s="2" t="s">
        <v>6</v>
      </c>
      <c r="C3" s="45">
        <v>0.13900000000000001</v>
      </c>
      <c r="D3" s="26">
        <v>0.16200000000000001</v>
      </c>
      <c r="E3" s="8">
        <f>(C3/D3)*100</f>
        <v>85.802469135802468</v>
      </c>
      <c r="F3" s="8">
        <f>ABS(D3-C3)</f>
        <v>2.2999999999999993E-2</v>
      </c>
      <c r="G3" s="8" t="s">
        <v>7</v>
      </c>
      <c r="H3" s="44">
        <f t="shared" ref="H3:H11" si="0">ABS((C3-D3)/$H$1)</f>
        <v>1.7692307692307687</v>
      </c>
    </row>
    <row r="4" spans="1:8">
      <c r="A4" s="7">
        <v>59</v>
      </c>
      <c r="B4" s="7" t="s">
        <v>8</v>
      </c>
      <c r="C4" s="26">
        <v>0.16</v>
      </c>
      <c r="D4" s="26">
        <v>0.16200000000000001</v>
      </c>
      <c r="E4" s="8">
        <f t="shared" ref="E4:E11" si="1">(C4/D4)*100</f>
        <v>98.76543209876543</v>
      </c>
      <c r="F4" s="7">
        <f t="shared" ref="F4:F11" si="2">ABS(D4-C4)</f>
        <v>2.0000000000000018E-3</v>
      </c>
      <c r="G4" s="7" t="s">
        <v>7</v>
      </c>
      <c r="H4" s="44">
        <f t="shared" si="0"/>
        <v>0.15384615384615399</v>
      </c>
    </row>
    <row r="5" spans="1:8">
      <c r="A5" s="7">
        <v>105</v>
      </c>
      <c r="B5" s="7" t="s">
        <v>9</v>
      </c>
      <c r="C5" s="26">
        <v>0.16200000000000001</v>
      </c>
      <c r="D5" s="26">
        <v>0.16200000000000001</v>
      </c>
      <c r="E5" s="8">
        <f t="shared" si="1"/>
        <v>100</v>
      </c>
      <c r="F5" s="7">
        <f t="shared" si="2"/>
        <v>0</v>
      </c>
      <c r="G5" s="7" t="s">
        <v>7</v>
      </c>
      <c r="H5" s="44">
        <f t="shared" si="0"/>
        <v>0</v>
      </c>
    </row>
    <row r="6" spans="1:8">
      <c r="A6" s="7">
        <v>198</v>
      </c>
      <c r="B6" s="7" t="s">
        <v>10</v>
      </c>
      <c r="C6" s="26">
        <v>0.16700000000000001</v>
      </c>
      <c r="D6" s="26">
        <v>0.16200000000000001</v>
      </c>
      <c r="E6" s="8">
        <f t="shared" si="1"/>
        <v>103.08641975308643</v>
      </c>
      <c r="F6" s="44">
        <f t="shared" si="2"/>
        <v>5.0000000000000044E-3</v>
      </c>
      <c r="G6" s="7" t="s">
        <v>7</v>
      </c>
      <c r="H6" s="44">
        <f t="shared" si="0"/>
        <v>0.38461538461538497</v>
      </c>
    </row>
    <row r="7" spans="1:8">
      <c r="A7" s="7">
        <v>297</v>
      </c>
      <c r="B7" s="7" t="s">
        <v>11</v>
      </c>
      <c r="C7" s="26">
        <v>0.158</v>
      </c>
      <c r="D7" s="26">
        <v>0.16200000000000001</v>
      </c>
      <c r="E7" s="8">
        <f t="shared" si="1"/>
        <v>97.53086419753086</v>
      </c>
      <c r="F7" s="7">
        <f t="shared" si="2"/>
        <v>4.0000000000000036E-3</v>
      </c>
      <c r="G7" s="7" t="s">
        <v>7</v>
      </c>
      <c r="H7" s="44">
        <f t="shared" si="0"/>
        <v>0.30769230769230799</v>
      </c>
    </row>
    <row r="8" spans="1:8">
      <c r="A8" s="7">
        <v>316</v>
      </c>
      <c r="B8" s="7" t="s">
        <v>12</v>
      </c>
      <c r="C8" s="26">
        <v>0.12330000000000001</v>
      </c>
      <c r="D8" s="26">
        <v>0.16200000000000001</v>
      </c>
      <c r="E8" s="8">
        <f t="shared" si="1"/>
        <v>76.111111111111114</v>
      </c>
      <c r="F8" s="7">
        <f t="shared" si="2"/>
        <v>3.8699999999999998E-2</v>
      </c>
      <c r="G8" s="7" t="s">
        <v>7</v>
      </c>
      <c r="H8" s="44">
        <f t="shared" si="0"/>
        <v>2.976923076923077</v>
      </c>
    </row>
    <row r="9" spans="1:8">
      <c r="A9" s="7">
        <v>318</v>
      </c>
      <c r="B9" s="7" t="s">
        <v>13</v>
      </c>
      <c r="C9" s="26">
        <v>0.1507</v>
      </c>
      <c r="D9" s="26">
        <v>0.16200000000000001</v>
      </c>
      <c r="E9" s="8">
        <f t="shared" si="1"/>
        <v>93.024691358024697</v>
      </c>
      <c r="F9" s="7">
        <f t="shared" si="2"/>
        <v>1.1300000000000004E-2</v>
      </c>
      <c r="G9" s="7" t="s">
        <v>7</v>
      </c>
      <c r="H9" s="44">
        <f t="shared" si="0"/>
        <v>0.86923076923076958</v>
      </c>
    </row>
    <row r="10" spans="1:8">
      <c r="A10" s="7">
        <v>319</v>
      </c>
      <c r="B10" s="7" t="s">
        <v>14</v>
      </c>
      <c r="C10" s="26">
        <v>0.17199999999999999</v>
      </c>
      <c r="D10" s="26">
        <v>0.16200000000000001</v>
      </c>
      <c r="E10" s="8">
        <f t="shared" si="1"/>
        <v>106.17283950617282</v>
      </c>
      <c r="F10" s="7">
        <f t="shared" si="2"/>
        <v>9.9999999999999811E-3</v>
      </c>
      <c r="G10" s="7" t="s">
        <v>7</v>
      </c>
      <c r="H10" s="44">
        <f t="shared" si="0"/>
        <v>0.76923076923076783</v>
      </c>
    </row>
    <row r="11" spans="1:8">
      <c r="A11" s="7">
        <v>320</v>
      </c>
      <c r="B11" s="7" t="s">
        <v>15</v>
      </c>
      <c r="C11" s="26">
        <v>0.16200000000000001</v>
      </c>
      <c r="D11" s="26">
        <v>0.16200000000000001</v>
      </c>
      <c r="E11" s="8">
        <f t="shared" si="1"/>
        <v>100</v>
      </c>
      <c r="F11" s="7">
        <f t="shared" si="2"/>
        <v>0</v>
      </c>
      <c r="G11" s="7" t="s">
        <v>7</v>
      </c>
      <c r="H11" s="44">
        <f t="shared" si="0"/>
        <v>0</v>
      </c>
    </row>
    <row r="12" spans="1:8">
      <c r="A12" s="4"/>
      <c r="B12" s="5"/>
      <c r="C12" s="6"/>
      <c r="D12" s="4"/>
      <c r="E12" s="4"/>
      <c r="F12" s="4"/>
      <c r="G12" s="4"/>
      <c r="H12" s="4"/>
    </row>
    <row r="33" spans="1:8" s="35" customFormat="1" ht="18.75">
      <c r="A33" s="51" t="s">
        <v>43</v>
      </c>
      <c r="B33" s="51"/>
      <c r="C33" s="51"/>
      <c r="D33" s="51"/>
      <c r="E33" s="51"/>
      <c r="F33" s="51"/>
      <c r="G33" s="32" t="s">
        <v>19</v>
      </c>
      <c r="H33" s="33">
        <v>0.02</v>
      </c>
    </row>
    <row r="34" spans="1:8" s="31" customFormat="1" ht="30">
      <c r="A34" s="30" t="s">
        <v>0</v>
      </c>
      <c r="B34" s="30" t="s">
        <v>1</v>
      </c>
      <c r="C34" s="30" t="s">
        <v>2</v>
      </c>
      <c r="D34" s="18" t="s">
        <v>44</v>
      </c>
      <c r="E34" s="19" t="s">
        <v>3</v>
      </c>
      <c r="F34" s="20" t="s">
        <v>4</v>
      </c>
      <c r="G34" s="20" t="s">
        <v>5</v>
      </c>
      <c r="H34" s="20" t="s">
        <v>16</v>
      </c>
    </row>
    <row r="35" spans="1:8">
      <c r="A35" s="2">
        <v>1</v>
      </c>
      <c r="B35" s="2" t="s">
        <v>6</v>
      </c>
      <c r="C35" s="45">
        <v>0.56299999999999994</v>
      </c>
      <c r="D35" s="26">
        <v>0.57199999999999995</v>
      </c>
      <c r="E35" s="8">
        <f>(C35/D35)*100</f>
        <v>98.426573426573427</v>
      </c>
      <c r="F35" s="44">
        <f>ABS(D35-C35)</f>
        <v>9.000000000000008E-3</v>
      </c>
      <c r="G35" s="8" t="s">
        <v>7</v>
      </c>
      <c r="H35" s="8">
        <f>ABS((C35-D35)/$H$33)</f>
        <v>0.4500000000000004</v>
      </c>
    </row>
    <row r="36" spans="1:8">
      <c r="A36" s="7">
        <v>59</v>
      </c>
      <c r="B36" s="7" t="s">
        <v>8</v>
      </c>
      <c r="C36" s="26">
        <v>0.56000000000000005</v>
      </c>
      <c r="D36" s="26">
        <v>0.57199999999999995</v>
      </c>
      <c r="E36" s="8">
        <f t="shared" ref="E36:E40" si="3">(C36/D36)*100</f>
        <v>97.902097902097921</v>
      </c>
      <c r="F36" s="44">
        <f t="shared" ref="F36:F40" si="4">ABS(D36-C36)</f>
        <v>1.19999999999999E-2</v>
      </c>
      <c r="G36" s="7" t="s">
        <v>7</v>
      </c>
      <c r="H36" s="8">
        <f t="shared" ref="H35:H40" si="5">ABS((C36-D36)/$H$33)</f>
        <v>0.59999999999999498</v>
      </c>
    </row>
    <row r="37" spans="1:8">
      <c r="A37" s="7">
        <v>198</v>
      </c>
      <c r="B37" s="7" t="s">
        <v>10</v>
      </c>
      <c r="C37" s="26">
        <v>0.60599999999999998</v>
      </c>
      <c r="D37" s="26">
        <v>0.57199999999999995</v>
      </c>
      <c r="E37" s="8">
        <f t="shared" si="3"/>
        <v>105.94405594405596</v>
      </c>
      <c r="F37" s="44">
        <f t="shared" si="4"/>
        <v>3.400000000000003E-2</v>
      </c>
      <c r="G37" s="7" t="s">
        <v>7</v>
      </c>
      <c r="H37" s="8">
        <f t="shared" si="5"/>
        <v>1.7000000000000015</v>
      </c>
    </row>
    <row r="38" spans="1:8">
      <c r="A38" s="7">
        <v>297</v>
      </c>
      <c r="B38" s="7" t="s">
        <v>11</v>
      </c>
      <c r="C38" s="26">
        <v>0.57299999999999995</v>
      </c>
      <c r="D38" s="26">
        <v>0.57199999999999995</v>
      </c>
      <c r="E38" s="8">
        <f t="shared" si="3"/>
        <v>100.17482517482517</v>
      </c>
      <c r="F38" s="44">
        <f t="shared" si="4"/>
        <v>1.0000000000000009E-3</v>
      </c>
      <c r="G38" s="7" t="s">
        <v>7</v>
      </c>
      <c r="H38" s="8">
        <f t="shared" si="5"/>
        <v>5.0000000000000044E-2</v>
      </c>
    </row>
    <row r="39" spans="1:8">
      <c r="A39" s="7">
        <v>318</v>
      </c>
      <c r="B39" s="7" t="s">
        <v>13</v>
      </c>
      <c r="C39" s="26">
        <v>0.55330000000000001</v>
      </c>
      <c r="D39" s="26">
        <v>0.57199999999999995</v>
      </c>
      <c r="E39" s="8">
        <f t="shared" si="3"/>
        <v>96.730769230769241</v>
      </c>
      <c r="F39" s="44">
        <f t="shared" si="4"/>
        <v>1.8699999999999939E-2</v>
      </c>
      <c r="G39" s="7" t="s">
        <v>7</v>
      </c>
      <c r="H39" s="8">
        <f t="shared" si="5"/>
        <v>0.93499999999999694</v>
      </c>
    </row>
    <row r="40" spans="1:8">
      <c r="A40" s="7">
        <v>319</v>
      </c>
      <c r="B40" s="7" t="s">
        <v>14</v>
      </c>
      <c r="C40" s="26">
        <v>0.56000000000000005</v>
      </c>
      <c r="D40" s="26">
        <v>0.57199999999999995</v>
      </c>
      <c r="E40" s="8">
        <f t="shared" si="3"/>
        <v>97.902097902097921</v>
      </c>
      <c r="F40" s="44">
        <f t="shared" si="4"/>
        <v>1.19999999999999E-2</v>
      </c>
      <c r="G40" s="7" t="s">
        <v>7</v>
      </c>
      <c r="H40" s="8">
        <f t="shared" si="5"/>
        <v>0.59999999999999498</v>
      </c>
    </row>
    <row r="41" spans="1:8">
      <c r="A41" s="7">
        <v>320</v>
      </c>
      <c r="B41" s="7" t="s">
        <v>15</v>
      </c>
      <c r="C41" s="26">
        <v>0.54100000000000004</v>
      </c>
      <c r="D41" s="26">
        <v>0.57199999999999995</v>
      </c>
      <c r="E41" s="8">
        <f t="shared" ref="E41" si="6">(C41/D41)*100</f>
        <v>94.580419580419601</v>
      </c>
      <c r="F41" s="44">
        <f t="shared" ref="F41" si="7">ABS(D41-C41)</f>
        <v>3.0999999999999917E-2</v>
      </c>
      <c r="G41" s="7" t="s">
        <v>7</v>
      </c>
      <c r="H41" s="8">
        <f>ABS((C41-D41)/$H$33)</f>
        <v>1.5499999999999958</v>
      </c>
    </row>
    <row r="42" spans="1:8">
      <c r="B42" s="12"/>
      <c r="C42" s="12"/>
    </row>
    <row r="44" spans="1:8">
      <c r="C44" s="3"/>
    </row>
  </sheetData>
  <mergeCells count="2">
    <mergeCell ref="A1:F1"/>
    <mergeCell ref="A33:F33"/>
  </mergeCells>
  <conditionalFormatting sqref="H3:H11 H35:H40">
    <cfRule type="cellIs" dxfId="35" priority="10" operator="greaterThan">
      <formula>2</formula>
    </cfRule>
    <cfRule type="cellIs" dxfId="34" priority="11" operator="between">
      <formula>1.01</formula>
      <formula>2</formula>
    </cfRule>
    <cfRule type="cellIs" dxfId="33" priority="12" operator="lessThanOrEqual">
      <formula>1</formula>
    </cfRule>
  </conditionalFormatting>
  <conditionalFormatting sqref="H41">
    <cfRule type="cellIs" dxfId="14" priority="1" operator="greaterThan">
      <formula>2</formula>
    </cfRule>
    <cfRule type="cellIs" dxfId="13" priority="2" operator="between">
      <formula>1.01</formula>
      <formula>2</formula>
    </cfRule>
    <cfRule type="cellIs" dxfId="12" priority="3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1"/>
  <sheetViews>
    <sheetView tabSelected="1" topLeftCell="A22" zoomScale="130" zoomScaleNormal="130" workbookViewId="0">
      <selection activeCell="I2" sqref="I2"/>
    </sheetView>
  </sheetViews>
  <sheetFormatPr defaultRowHeight="15"/>
  <cols>
    <col min="2" max="2" width="11.28515625" bestFit="1" customWidth="1"/>
    <col min="3" max="3" width="15" bestFit="1" customWidth="1"/>
    <col min="5" max="5" width="11.85546875" customWidth="1"/>
    <col min="6" max="6" width="16.140625" customWidth="1"/>
    <col min="7" max="7" width="12" bestFit="1" customWidth="1"/>
  </cols>
  <sheetData>
    <row r="1" spans="1:12" s="38" customFormat="1" ht="17.25">
      <c r="A1" s="56" t="s">
        <v>45</v>
      </c>
      <c r="B1" s="56"/>
      <c r="C1" s="56"/>
      <c r="D1" s="56"/>
      <c r="E1" s="56"/>
      <c r="F1" s="56"/>
      <c r="G1" s="37" t="s">
        <v>19</v>
      </c>
      <c r="H1" s="36">
        <v>4.8000000000000001E-2</v>
      </c>
    </row>
    <row r="2" spans="1:12" ht="30">
      <c r="A2" s="17" t="s">
        <v>0</v>
      </c>
      <c r="B2" s="17" t="s">
        <v>1</v>
      </c>
      <c r="C2" s="17" t="s">
        <v>2</v>
      </c>
      <c r="D2" s="18" t="s">
        <v>46</v>
      </c>
      <c r="E2" s="19" t="s">
        <v>3</v>
      </c>
      <c r="F2" s="20" t="s">
        <v>4</v>
      </c>
      <c r="G2" s="20" t="s">
        <v>5</v>
      </c>
      <c r="H2" s="20" t="s">
        <v>16</v>
      </c>
    </row>
    <row r="3" spans="1:12">
      <c r="A3" s="2">
        <v>1</v>
      </c>
      <c r="B3" s="2" t="s">
        <v>6</v>
      </c>
      <c r="C3" s="45">
        <v>0.127</v>
      </c>
      <c r="D3" s="26">
        <v>0.13900000000000001</v>
      </c>
      <c r="E3" s="8">
        <f>(C3/D3)*100</f>
        <v>91.366906474820141</v>
      </c>
      <c r="F3" s="8">
        <f>ABS(D3-C3)</f>
        <v>1.2000000000000011E-2</v>
      </c>
      <c r="G3" s="8" t="s">
        <v>7</v>
      </c>
      <c r="H3" s="44">
        <f>ABS((C3-D3)/$H$1)</f>
        <v>0.25000000000000022</v>
      </c>
    </row>
    <row r="4" spans="1:12">
      <c r="A4" s="7">
        <v>59</v>
      </c>
      <c r="B4" s="7" t="s">
        <v>8</v>
      </c>
      <c r="C4" s="26">
        <v>0.12</v>
      </c>
      <c r="D4" s="26">
        <v>0.13900000000000001</v>
      </c>
      <c r="E4" s="8">
        <f t="shared" ref="E4:E5" si="0">(C4/D4)*100</f>
        <v>86.33093525179855</v>
      </c>
      <c r="F4" s="8">
        <f t="shared" ref="F4" si="1">ABS(D4-C4)</f>
        <v>1.9000000000000017E-2</v>
      </c>
      <c r="G4" s="7" t="s">
        <v>7</v>
      </c>
      <c r="H4" s="44">
        <f t="shared" ref="H4:H5" si="2">ABS((C4-D4)/$H$1)</f>
        <v>0.3958333333333337</v>
      </c>
    </row>
    <row r="5" spans="1:12">
      <c r="A5" s="7">
        <v>319</v>
      </c>
      <c r="B5" s="9" t="s">
        <v>14</v>
      </c>
      <c r="C5" s="46">
        <v>0.11</v>
      </c>
      <c r="D5" s="26">
        <v>0.13900000000000001</v>
      </c>
      <c r="E5" s="8">
        <f t="shared" si="0"/>
        <v>79.136690647482013</v>
      </c>
      <c r="F5" s="8">
        <f>ABS(D5-C5)</f>
        <v>2.9000000000000012E-2</v>
      </c>
      <c r="G5" s="7" t="s">
        <v>7</v>
      </c>
      <c r="H5" s="44">
        <f t="shared" si="2"/>
        <v>0.60416666666666685</v>
      </c>
    </row>
    <row r="6" spans="1:12">
      <c r="B6" s="10"/>
      <c r="C6" s="13"/>
    </row>
    <row r="7" spans="1:12">
      <c r="G7" s="60" t="s">
        <v>47</v>
      </c>
      <c r="H7" s="61"/>
      <c r="I7" s="61"/>
      <c r="J7" s="61"/>
      <c r="K7" s="61"/>
      <c r="L7" s="61"/>
    </row>
    <row r="8" spans="1:12">
      <c r="G8" s="61" t="s">
        <v>9</v>
      </c>
      <c r="H8" s="62" t="s">
        <v>48</v>
      </c>
      <c r="I8" s="62"/>
      <c r="J8" s="62"/>
      <c r="K8" s="62"/>
      <c r="L8" s="62"/>
    </row>
    <row r="26" spans="1:8" s="38" customFormat="1" ht="17.25">
      <c r="A26" s="56" t="s">
        <v>49</v>
      </c>
      <c r="B26" s="56"/>
      <c r="C26" s="56"/>
      <c r="D26" s="56"/>
      <c r="E26" s="56"/>
      <c r="F26" s="56"/>
      <c r="G26" s="37" t="s">
        <v>19</v>
      </c>
      <c r="H26" s="36">
        <v>7.0999999999999994E-2</v>
      </c>
    </row>
    <row r="27" spans="1:8" ht="45" customHeight="1">
      <c r="A27" s="17" t="s">
        <v>0</v>
      </c>
      <c r="B27" s="17" t="s">
        <v>1</v>
      </c>
      <c r="C27" s="17" t="s">
        <v>2</v>
      </c>
      <c r="D27" s="18" t="s">
        <v>50</v>
      </c>
      <c r="E27" s="19" t="s">
        <v>3</v>
      </c>
      <c r="F27" s="20" t="s">
        <v>4</v>
      </c>
      <c r="G27" s="20" t="s">
        <v>5</v>
      </c>
      <c r="H27" s="20" t="s">
        <v>16</v>
      </c>
    </row>
    <row r="28" spans="1:8">
      <c r="A28" s="2">
        <v>1</v>
      </c>
      <c r="B28" s="2" t="s">
        <v>6</v>
      </c>
      <c r="C28" s="45">
        <v>0.626</v>
      </c>
      <c r="D28" s="26">
        <v>0.59</v>
      </c>
      <c r="E28" s="8">
        <f>(C28/D28)*100</f>
        <v>106.10169491525426</v>
      </c>
      <c r="F28" s="8">
        <f>ABS(D28-C28)</f>
        <v>3.6000000000000032E-2</v>
      </c>
      <c r="G28" s="8" t="s">
        <v>7</v>
      </c>
      <c r="H28" s="44">
        <f>ABS((C28-D28)/$H$26)</f>
        <v>0.50704225352112731</v>
      </c>
    </row>
    <row r="29" spans="1:8">
      <c r="A29" s="7">
        <v>59</v>
      </c>
      <c r="B29" s="7" t="s">
        <v>8</v>
      </c>
      <c r="C29" s="26">
        <v>0.57999999999999996</v>
      </c>
      <c r="D29" s="26">
        <v>0.59</v>
      </c>
      <c r="E29" s="8">
        <f t="shared" ref="E29" si="3">(C29/D29)*100</f>
        <v>98.305084745762699</v>
      </c>
      <c r="F29" s="8">
        <f t="shared" ref="F29" si="4">ABS(D29-C29)</f>
        <v>1.0000000000000009E-2</v>
      </c>
      <c r="G29" s="7" t="s">
        <v>7</v>
      </c>
      <c r="H29" s="44">
        <f>ABS((C29-D29)/$H$26)</f>
        <v>0.14084507042253536</v>
      </c>
    </row>
    <row r="30" spans="1:8">
      <c r="A30" s="7">
        <v>319</v>
      </c>
      <c r="B30" s="9" t="s">
        <v>14</v>
      </c>
      <c r="C30" s="46">
        <v>0.38300000000000001</v>
      </c>
      <c r="D30" s="26">
        <v>0.59</v>
      </c>
      <c r="E30" s="8">
        <f>(C30/D30)*100</f>
        <v>64.915254237288138</v>
      </c>
      <c r="F30" s="8">
        <f>ABS(D30-C30)</f>
        <v>0.20699999999999996</v>
      </c>
      <c r="G30" s="7" t="s">
        <v>7</v>
      </c>
      <c r="H30" s="44">
        <f>ABS((C30-D30)/$H$26)</f>
        <v>2.9154929577464785</v>
      </c>
    </row>
    <row r="31" spans="1:8">
      <c r="B31" s="10"/>
      <c r="C31" s="11"/>
    </row>
  </sheetData>
  <mergeCells count="3">
    <mergeCell ref="A1:F1"/>
    <mergeCell ref="A26:F26"/>
    <mergeCell ref="H8:L8"/>
  </mergeCells>
  <conditionalFormatting sqref="H28:H30 H3:H5">
    <cfRule type="cellIs" dxfId="2" priority="4" operator="greaterThan">
      <formula>2</formula>
    </cfRule>
    <cfRule type="cellIs" dxfId="1" priority="5" operator="between">
      <formula>1.01</formula>
      <formula>2</formula>
    </cfRule>
    <cfRule type="cellIs" dxfId="0" priority="6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3"/>
  <sheetViews>
    <sheetView topLeftCell="A34" zoomScale="130" zoomScaleNormal="130" workbookViewId="0">
      <selection activeCell="K62" sqref="K62"/>
    </sheetView>
  </sheetViews>
  <sheetFormatPr defaultRowHeight="15"/>
  <cols>
    <col min="1" max="1" width="9.140625" style="4"/>
    <col min="2" max="2" width="11.28515625" style="4" bestFit="1" customWidth="1"/>
    <col min="3" max="3" width="15" style="4" bestFit="1" customWidth="1"/>
    <col min="4" max="5" width="9.140625" style="4"/>
    <col min="6" max="6" width="9.5703125" style="4" customWidth="1"/>
    <col min="7" max="7" width="12" style="4" bestFit="1" customWidth="1"/>
    <col min="8" max="8" width="9.28515625" style="4" bestFit="1" customWidth="1"/>
    <col min="9" max="16384" width="9.140625" style="4"/>
  </cols>
  <sheetData>
    <row r="1" spans="1:8" s="35" customFormat="1" ht="18.75">
      <c r="A1" s="51" t="s">
        <v>51</v>
      </c>
      <c r="B1" s="51"/>
      <c r="C1" s="51"/>
      <c r="D1" s="51"/>
      <c r="E1" s="51"/>
      <c r="F1" s="51"/>
      <c r="G1" s="32" t="s">
        <v>19</v>
      </c>
      <c r="H1" s="49">
        <v>1.2999999999999999E-2</v>
      </c>
    </row>
    <row r="2" spans="1:8" s="31" customFormat="1" ht="45">
      <c r="A2" s="30" t="s">
        <v>0</v>
      </c>
      <c r="B2" s="30" t="s">
        <v>1</v>
      </c>
      <c r="C2" s="30" t="s">
        <v>2</v>
      </c>
      <c r="D2" s="18" t="s">
        <v>52</v>
      </c>
      <c r="E2" s="19" t="s">
        <v>3</v>
      </c>
      <c r="F2" s="20" t="s">
        <v>4</v>
      </c>
      <c r="G2" s="20" t="s">
        <v>5</v>
      </c>
      <c r="H2" s="20" t="s">
        <v>16</v>
      </c>
    </row>
    <row r="3" spans="1:8">
      <c r="A3" s="2">
        <v>1</v>
      </c>
      <c r="B3" s="2" t="s">
        <v>6</v>
      </c>
      <c r="C3" s="45">
        <v>8.2000000000000003E-2</v>
      </c>
      <c r="D3" s="26">
        <v>9.8000000000000004E-2</v>
      </c>
      <c r="E3" s="8">
        <f>(C3/D3)*100</f>
        <v>83.673469387755105</v>
      </c>
      <c r="F3" s="8">
        <f>ABS(D3-C3)</f>
        <v>1.6E-2</v>
      </c>
      <c r="G3" s="8" t="s">
        <v>7</v>
      </c>
      <c r="H3" s="44">
        <f>ABS((C3-D3)/$H$1)</f>
        <v>1.2307692307692308</v>
      </c>
    </row>
    <row r="4" spans="1:8">
      <c r="A4" s="7">
        <v>59</v>
      </c>
      <c r="B4" s="7" t="s">
        <v>8</v>
      </c>
      <c r="C4" s="26">
        <v>0.09</v>
      </c>
      <c r="D4" s="26">
        <v>9.8000000000000004E-2</v>
      </c>
      <c r="E4" s="8">
        <f t="shared" ref="E4:E8" si="0">(C4/D4)*100</f>
        <v>91.836734693877546</v>
      </c>
      <c r="F4" s="7">
        <f t="shared" ref="F4:F9" si="1">ABS(D4-C4)</f>
        <v>8.0000000000000071E-3</v>
      </c>
      <c r="G4" s="7" t="s">
        <v>7</v>
      </c>
      <c r="H4" s="44">
        <f t="shared" ref="H4:H11" si="2">ABS((C4-D4)/$H$1)</f>
        <v>0.61538461538461597</v>
      </c>
    </row>
    <row r="5" spans="1:8">
      <c r="A5" s="7">
        <v>105</v>
      </c>
      <c r="B5" s="7" t="s">
        <v>9</v>
      </c>
      <c r="C5" s="26">
        <v>0.08</v>
      </c>
      <c r="D5" s="26">
        <v>9.8000000000000004E-2</v>
      </c>
      <c r="E5" s="8">
        <f t="shared" si="0"/>
        <v>81.632653061224488</v>
      </c>
      <c r="F5" s="7">
        <f t="shared" si="1"/>
        <v>1.8000000000000002E-2</v>
      </c>
      <c r="G5" s="7" t="s">
        <v>7</v>
      </c>
      <c r="H5" s="44">
        <f t="shared" si="2"/>
        <v>1.3846153846153848</v>
      </c>
    </row>
    <row r="6" spans="1:8">
      <c r="A6" s="7">
        <v>198</v>
      </c>
      <c r="B6" s="7" t="s">
        <v>10</v>
      </c>
      <c r="C6" s="26">
        <v>9.0999999999999998E-2</v>
      </c>
      <c r="D6" s="26">
        <v>9.8000000000000004E-2</v>
      </c>
      <c r="E6" s="8">
        <f t="shared" si="0"/>
        <v>92.857142857142847</v>
      </c>
      <c r="F6" s="7">
        <f t="shared" si="1"/>
        <v>7.0000000000000062E-3</v>
      </c>
      <c r="G6" s="7" t="s">
        <v>7</v>
      </c>
      <c r="H6" s="44">
        <f t="shared" si="2"/>
        <v>0.53846153846153899</v>
      </c>
    </row>
    <row r="7" spans="1:8">
      <c r="A7" s="7">
        <v>297</v>
      </c>
      <c r="B7" s="7" t="s">
        <v>11</v>
      </c>
      <c r="C7" s="26">
        <v>7.3400000000000007E-2</v>
      </c>
      <c r="D7" s="26">
        <v>9.8000000000000004E-2</v>
      </c>
      <c r="E7" s="8">
        <f t="shared" si="0"/>
        <v>74.897959183673464</v>
      </c>
      <c r="F7" s="7">
        <f t="shared" si="1"/>
        <v>2.4599999999999997E-2</v>
      </c>
      <c r="G7" s="7" t="s">
        <v>7</v>
      </c>
      <c r="H7" s="44">
        <f t="shared" si="2"/>
        <v>1.8923076923076922</v>
      </c>
    </row>
    <row r="8" spans="1:8">
      <c r="A8" s="7">
        <v>316</v>
      </c>
      <c r="B8" s="7" t="s">
        <v>12</v>
      </c>
      <c r="C8" s="26">
        <v>9.0899999999999995E-2</v>
      </c>
      <c r="D8" s="26">
        <v>9.8000000000000004E-2</v>
      </c>
      <c r="E8" s="8">
        <f t="shared" si="0"/>
        <v>92.755102040816311</v>
      </c>
      <c r="F8" s="7">
        <f t="shared" si="1"/>
        <v>7.1000000000000091E-3</v>
      </c>
      <c r="G8" s="7" t="s">
        <v>7</v>
      </c>
      <c r="H8" s="44">
        <f>ABS((C8-D8)/$H$1)</f>
        <v>0.54615384615384688</v>
      </c>
    </row>
    <row r="9" spans="1:8">
      <c r="A9" s="7">
        <v>318</v>
      </c>
      <c r="B9" s="7" t="s">
        <v>13</v>
      </c>
      <c r="C9" s="26">
        <v>9.4200000000000006E-2</v>
      </c>
      <c r="D9" s="26">
        <v>9.8000000000000004E-2</v>
      </c>
      <c r="E9" s="8">
        <f>(C9/D9)*100</f>
        <v>96.122448979591837</v>
      </c>
      <c r="F9" s="7">
        <f t="shared" si="1"/>
        <v>3.7999999999999978E-3</v>
      </c>
      <c r="G9" s="7" t="s">
        <v>7</v>
      </c>
      <c r="H9" s="44">
        <f t="shared" si="2"/>
        <v>0.29230769230769216</v>
      </c>
    </row>
    <row r="10" spans="1:8">
      <c r="A10" s="7">
        <v>319</v>
      </c>
      <c r="B10" s="7" t="s">
        <v>14</v>
      </c>
      <c r="C10" s="26">
        <v>7.8E-2</v>
      </c>
      <c r="D10" s="26">
        <v>9.8000000000000004E-2</v>
      </c>
      <c r="E10" s="8">
        <f>(C10/D10)*100</f>
        <v>79.591836734693871</v>
      </c>
      <c r="F10" s="7">
        <f>ABS(D10-C10)</f>
        <v>2.0000000000000004E-2</v>
      </c>
      <c r="G10" s="7" t="s">
        <v>7</v>
      </c>
      <c r="H10" s="44">
        <f t="shared" si="2"/>
        <v>1.5384615384615388</v>
      </c>
    </row>
    <row r="11" spans="1:8">
      <c r="A11" s="7">
        <v>320</v>
      </c>
      <c r="B11" s="9" t="s">
        <v>18</v>
      </c>
      <c r="C11" s="46">
        <v>9.0300000000000005E-2</v>
      </c>
      <c r="D11" s="26">
        <v>9.8000000000000004E-2</v>
      </c>
      <c r="E11" s="8">
        <f>(C11/D11)*100</f>
        <v>92.142857142857153</v>
      </c>
      <c r="F11" s="7">
        <f>ABS(D11-C11)</f>
        <v>7.6999999999999985E-3</v>
      </c>
      <c r="G11" s="7" t="s">
        <v>7</v>
      </c>
      <c r="H11" s="44">
        <f t="shared" si="2"/>
        <v>0.5923076923076922</v>
      </c>
    </row>
    <row r="12" spans="1:8">
      <c r="B12" s="10"/>
      <c r="C12" s="13"/>
    </row>
    <row r="35" spans="1:8" s="35" customFormat="1" ht="18.75">
      <c r="A35" s="51" t="s">
        <v>53</v>
      </c>
      <c r="B35" s="51"/>
      <c r="C35" s="51"/>
      <c r="D35" s="51"/>
      <c r="E35" s="51"/>
      <c r="F35" s="51"/>
      <c r="G35" s="32" t="s">
        <v>19</v>
      </c>
      <c r="H35" s="33">
        <v>0.104</v>
      </c>
    </row>
    <row r="36" spans="1:8" s="31" customFormat="1" ht="45">
      <c r="A36" s="30" t="s">
        <v>0</v>
      </c>
      <c r="B36" s="30" t="s">
        <v>1</v>
      </c>
      <c r="C36" s="30" t="s">
        <v>2</v>
      </c>
      <c r="D36" s="18" t="s">
        <v>54</v>
      </c>
      <c r="E36" s="19" t="s">
        <v>3</v>
      </c>
      <c r="F36" s="20" t="s">
        <v>4</v>
      </c>
      <c r="G36" s="20" t="s">
        <v>5</v>
      </c>
      <c r="H36" s="20" t="s">
        <v>16</v>
      </c>
    </row>
    <row r="37" spans="1:8">
      <c r="A37" s="2">
        <v>1</v>
      </c>
      <c r="B37" s="2" t="s">
        <v>6</v>
      </c>
      <c r="C37" s="45">
        <v>0.27700000000000002</v>
      </c>
      <c r="D37" s="26">
        <v>0.35</v>
      </c>
      <c r="E37" s="8">
        <f>(C37/D37)*100</f>
        <v>79.142857142857153</v>
      </c>
      <c r="F37" s="8">
        <f>ABS(D37-C37)</f>
        <v>7.2999999999999954E-2</v>
      </c>
      <c r="G37" s="8" t="s">
        <v>7</v>
      </c>
      <c r="H37" s="44">
        <f>ABS((C37-D37)/$H$35)</f>
        <v>0.70192307692307654</v>
      </c>
    </row>
    <row r="38" spans="1:8">
      <c r="A38" s="7">
        <v>59</v>
      </c>
      <c r="B38" s="7" t="s">
        <v>8</v>
      </c>
      <c r="C38" s="26">
        <v>0.43</v>
      </c>
      <c r="D38" s="26">
        <v>0.35</v>
      </c>
      <c r="E38" s="8">
        <f t="shared" ref="E38:E42" si="3">(C38/D38)*100</f>
        <v>122.85714285714286</v>
      </c>
      <c r="F38" s="7">
        <f t="shared" ref="F38:F42" si="4">ABS(D38-C38)</f>
        <v>8.0000000000000016E-2</v>
      </c>
      <c r="G38" s="7" t="s">
        <v>7</v>
      </c>
      <c r="H38" s="44">
        <f t="shared" ref="H38:H42" si="5">ABS((C38-D38)/$H$35)</f>
        <v>0.76923076923076938</v>
      </c>
    </row>
    <row r="39" spans="1:8">
      <c r="A39" s="7">
        <v>198</v>
      </c>
      <c r="B39" s="7" t="s">
        <v>10</v>
      </c>
      <c r="C39" s="26">
        <v>0.45700000000000002</v>
      </c>
      <c r="D39" s="26">
        <v>0.35</v>
      </c>
      <c r="E39" s="8">
        <f t="shared" si="3"/>
        <v>130.57142857142858</v>
      </c>
      <c r="F39" s="7">
        <f t="shared" si="4"/>
        <v>0.10700000000000004</v>
      </c>
      <c r="G39" s="7" t="s">
        <v>7</v>
      </c>
      <c r="H39" s="44">
        <f t="shared" si="5"/>
        <v>1.0288461538461542</v>
      </c>
    </row>
    <row r="40" spans="1:8">
      <c r="A40" s="7">
        <v>297</v>
      </c>
      <c r="B40" s="7" t="s">
        <v>11</v>
      </c>
      <c r="C40" s="26">
        <v>0.19350000000000001</v>
      </c>
      <c r="D40" s="26">
        <v>0.35</v>
      </c>
      <c r="E40" s="8">
        <f t="shared" si="3"/>
        <v>55.285714285714292</v>
      </c>
      <c r="F40" s="7">
        <f t="shared" si="4"/>
        <v>0.15649999999999997</v>
      </c>
      <c r="G40" s="7" t="s">
        <v>7</v>
      </c>
      <c r="H40" s="44">
        <f t="shared" si="5"/>
        <v>1.5048076923076921</v>
      </c>
    </row>
    <row r="41" spans="1:8">
      <c r="A41" s="7">
        <v>318</v>
      </c>
      <c r="B41" s="7" t="s">
        <v>13</v>
      </c>
      <c r="C41" s="26">
        <v>0.4743</v>
      </c>
      <c r="D41" s="26">
        <v>0.35</v>
      </c>
      <c r="E41" s="8">
        <f t="shared" si="3"/>
        <v>135.51428571428573</v>
      </c>
      <c r="F41" s="7">
        <f t="shared" si="4"/>
        <v>0.12430000000000002</v>
      </c>
      <c r="G41" s="7" t="s">
        <v>7</v>
      </c>
      <c r="H41" s="44">
        <f t="shared" si="5"/>
        <v>1.1951923076923079</v>
      </c>
    </row>
    <row r="42" spans="1:8">
      <c r="A42" s="7">
        <v>319</v>
      </c>
      <c r="B42" s="7" t="s">
        <v>14</v>
      </c>
      <c r="C42" s="26">
        <v>0.32400000000000001</v>
      </c>
      <c r="D42" s="26">
        <v>0.35</v>
      </c>
      <c r="E42" s="8">
        <f t="shared" si="3"/>
        <v>92.571428571428584</v>
      </c>
      <c r="F42" s="7">
        <f t="shared" si="4"/>
        <v>2.5999999999999968E-2</v>
      </c>
      <c r="G42" s="7" t="s">
        <v>7</v>
      </c>
      <c r="H42" s="44">
        <f t="shared" si="5"/>
        <v>0.24999999999999969</v>
      </c>
    </row>
    <row r="43" spans="1:8">
      <c r="A43" s="7">
        <v>320</v>
      </c>
      <c r="B43" s="2" t="s">
        <v>15</v>
      </c>
      <c r="C43" s="26">
        <v>0.29499999999999998</v>
      </c>
      <c r="D43" s="26">
        <v>0.35</v>
      </c>
      <c r="E43" s="8">
        <f t="shared" ref="E43" si="6">(C43/D43)*100</f>
        <v>84.285714285714292</v>
      </c>
      <c r="F43" s="7">
        <f t="shared" ref="F43" si="7">ABS(D43-C43)</f>
        <v>5.4999999999999993E-2</v>
      </c>
      <c r="G43" s="7" t="s">
        <v>7</v>
      </c>
      <c r="H43" s="44">
        <f t="shared" ref="H43" si="8">ABS((C43-D43)/$H$35)</f>
        <v>0.52884615384615385</v>
      </c>
    </row>
  </sheetData>
  <mergeCells count="2">
    <mergeCell ref="A1:F1"/>
    <mergeCell ref="A35:F35"/>
  </mergeCells>
  <conditionalFormatting sqref="H3:H11 H37:H42">
    <cfRule type="cellIs" dxfId="32" priority="13" operator="greaterThan">
      <formula>2</formula>
    </cfRule>
    <cfRule type="cellIs" dxfId="31" priority="14" operator="between">
      <formula>1.01</formula>
      <formula>2</formula>
    </cfRule>
    <cfRule type="cellIs" dxfId="30" priority="15" operator="lessThanOrEqual">
      <formula>1</formula>
    </cfRule>
  </conditionalFormatting>
  <conditionalFormatting sqref="H43">
    <cfRule type="cellIs" dxfId="11" priority="1" operator="greaterThan">
      <formula>2</formula>
    </cfRule>
    <cfRule type="cellIs" dxfId="10" priority="2" operator="between">
      <formula>1.01</formula>
      <formula>2</formula>
    </cfRule>
    <cfRule type="cellIs" dxfId="9" priority="3" operator="lessThanOrEqual">
      <formula>1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2"/>
  <sheetViews>
    <sheetView topLeftCell="A28" zoomScale="130" zoomScaleNormal="130" workbookViewId="0">
      <selection activeCell="H30" sqref="H30:H32"/>
    </sheetView>
  </sheetViews>
  <sheetFormatPr defaultRowHeight="15"/>
  <cols>
    <col min="1" max="1" width="9.140625" style="4"/>
    <col min="2" max="2" width="10.42578125" style="4" bestFit="1" customWidth="1"/>
    <col min="3" max="3" width="15" style="4" bestFit="1" customWidth="1"/>
    <col min="4" max="6" width="9.140625" style="4"/>
    <col min="7" max="7" width="12" style="4" bestFit="1" customWidth="1"/>
    <col min="8" max="8" width="9.28515625" style="4" bestFit="1" customWidth="1"/>
    <col min="9" max="16384" width="9.140625" style="4"/>
  </cols>
  <sheetData>
    <row r="1" spans="1:8" s="35" customFormat="1" ht="18.75">
      <c r="A1" s="51" t="s">
        <v>55</v>
      </c>
      <c r="B1" s="51"/>
      <c r="C1" s="51"/>
      <c r="D1" s="51"/>
      <c r="E1" s="51"/>
      <c r="F1" s="51"/>
      <c r="G1" s="32" t="s">
        <v>19</v>
      </c>
      <c r="H1" s="33">
        <v>1.9E-2</v>
      </c>
    </row>
    <row r="2" spans="1:8" s="31" customFormat="1" ht="45">
      <c r="A2" s="30" t="s">
        <v>0</v>
      </c>
      <c r="B2" s="30" t="s">
        <v>1</v>
      </c>
      <c r="C2" s="30" t="s">
        <v>2</v>
      </c>
      <c r="D2" s="18" t="s">
        <v>56</v>
      </c>
      <c r="E2" s="19" t="s">
        <v>3</v>
      </c>
      <c r="F2" s="20" t="s">
        <v>4</v>
      </c>
      <c r="G2" s="20" t="s">
        <v>5</v>
      </c>
      <c r="H2" s="20" t="s">
        <v>16</v>
      </c>
    </row>
    <row r="3" spans="1:8">
      <c r="A3" s="2">
        <v>1</v>
      </c>
      <c r="B3" s="7" t="s">
        <v>6</v>
      </c>
      <c r="C3" s="45">
        <v>0.41899999999999998</v>
      </c>
      <c r="D3" s="26">
        <v>0.41799999999999998</v>
      </c>
      <c r="E3" s="8">
        <f>(C3/D3)*100</f>
        <v>100.23923444976077</v>
      </c>
      <c r="F3" s="8">
        <f>ABS(D3-C3)</f>
        <v>1.0000000000000009E-3</v>
      </c>
      <c r="G3" s="8" t="s">
        <v>7</v>
      </c>
      <c r="H3" s="44">
        <f>ABS((C3-D3)/$H$1)</f>
        <v>5.2631578947368467E-2</v>
      </c>
    </row>
    <row r="4" spans="1:8">
      <c r="A4" s="7">
        <v>59</v>
      </c>
      <c r="B4" s="7" t="s">
        <v>8</v>
      </c>
      <c r="C4" s="26">
        <v>0.41799999999999998</v>
      </c>
      <c r="D4" s="26">
        <v>0.41799999999999998</v>
      </c>
      <c r="E4" s="8">
        <f t="shared" ref="E4:E6" si="0">(C4/D4)*100</f>
        <v>100</v>
      </c>
      <c r="F4" s="7">
        <f t="shared" ref="F4:F6" si="1">ABS(D4-C4)</f>
        <v>0</v>
      </c>
      <c r="G4" s="7" t="s">
        <v>7</v>
      </c>
      <c r="H4" s="44">
        <f>ABS((C4-D4)/$H$1)</f>
        <v>0</v>
      </c>
    </row>
    <row r="5" spans="1:8">
      <c r="A5" s="7">
        <v>105</v>
      </c>
      <c r="B5" s="7" t="s">
        <v>9</v>
      </c>
      <c r="C5" s="26">
        <v>0.42</v>
      </c>
      <c r="D5" s="26">
        <v>0.41799999999999998</v>
      </c>
      <c r="E5" s="8">
        <f t="shared" si="0"/>
        <v>100.47846889952152</v>
      </c>
      <c r="F5" s="7">
        <f t="shared" si="1"/>
        <v>2.0000000000000018E-3</v>
      </c>
      <c r="G5" s="7" t="s">
        <v>7</v>
      </c>
      <c r="H5" s="44">
        <f t="shared" ref="H5" si="2">ABS((C5-D5)/$H$1)</f>
        <v>0.10526315789473693</v>
      </c>
    </row>
    <row r="6" spans="1:8">
      <c r="A6" s="7">
        <v>297</v>
      </c>
      <c r="B6" s="7" t="s">
        <v>11</v>
      </c>
      <c r="C6" s="26">
        <v>0.39600000000000002</v>
      </c>
      <c r="D6" s="26">
        <v>0.41799999999999998</v>
      </c>
      <c r="E6" s="8">
        <f t="shared" si="0"/>
        <v>94.736842105263165</v>
      </c>
      <c r="F6" s="7">
        <f t="shared" si="1"/>
        <v>2.1999999999999964E-2</v>
      </c>
      <c r="G6" s="7" t="s">
        <v>7</v>
      </c>
      <c r="H6" s="26">
        <f>ABS((C6-D6)/$H$1)</f>
        <v>1.1578947368421033</v>
      </c>
    </row>
    <row r="7" spans="1:8">
      <c r="A7" s="7">
        <v>316</v>
      </c>
      <c r="B7" s="9" t="s">
        <v>12</v>
      </c>
      <c r="C7" s="46">
        <v>0.41760000000000003</v>
      </c>
      <c r="D7" s="26">
        <v>0.41799999999999998</v>
      </c>
      <c r="E7" s="8">
        <f>(C7/D7)*100</f>
        <v>99.904306220095705</v>
      </c>
      <c r="F7" s="7">
        <f>ABS(D7-C7)</f>
        <v>3.9999999999995595E-4</v>
      </c>
      <c r="G7" s="7" t="s">
        <v>7</v>
      </c>
      <c r="H7" s="44">
        <f>ABS((C7-D7)/$H$1)</f>
        <v>2.105263157894505E-2</v>
      </c>
    </row>
    <row r="8" spans="1:8">
      <c r="B8" s="10"/>
      <c r="C8" s="13"/>
    </row>
    <row r="28" spans="1:12" s="35" customFormat="1" ht="18.75">
      <c r="A28" s="51" t="s">
        <v>57</v>
      </c>
      <c r="B28" s="51"/>
      <c r="C28" s="51"/>
      <c r="D28" s="51"/>
      <c r="E28" s="51"/>
      <c r="F28" s="51"/>
      <c r="G28" s="32" t="s">
        <v>19</v>
      </c>
      <c r="H28" s="33">
        <v>3.6999999999999998E-2</v>
      </c>
    </row>
    <row r="29" spans="1:12" s="31" customFormat="1" ht="45">
      <c r="A29" s="30" t="s">
        <v>0</v>
      </c>
      <c r="B29" s="30" t="s">
        <v>1</v>
      </c>
      <c r="C29" s="30" t="s">
        <v>2</v>
      </c>
      <c r="D29" s="18" t="s">
        <v>58</v>
      </c>
      <c r="E29" s="19" t="s">
        <v>3</v>
      </c>
      <c r="F29" s="20" t="s">
        <v>4</v>
      </c>
      <c r="G29" s="20" t="s">
        <v>5</v>
      </c>
      <c r="H29" s="20" t="s">
        <v>16</v>
      </c>
    </row>
    <row r="30" spans="1:12">
      <c r="A30" s="2">
        <v>1</v>
      </c>
      <c r="B30" s="2" t="s">
        <v>6</v>
      </c>
      <c r="C30" s="15">
        <v>1.07</v>
      </c>
      <c r="D30" s="16">
        <v>1.06</v>
      </c>
      <c r="E30" s="8">
        <f>(C30/D30)*100</f>
        <v>100.9433962264151</v>
      </c>
      <c r="F30" s="8">
        <f>ABS(D30-C30)</f>
        <v>1.0000000000000009E-2</v>
      </c>
      <c r="G30" s="8" t="s">
        <v>7</v>
      </c>
      <c r="H30" s="8">
        <f>ABS((C30-D30)/$H$28)</f>
        <v>0.27027027027027051</v>
      </c>
      <c r="I30" s="57"/>
      <c r="J30" s="58"/>
      <c r="K30" s="58"/>
      <c r="L30" s="58"/>
    </row>
    <row r="31" spans="1:12">
      <c r="A31" s="7">
        <v>59</v>
      </c>
      <c r="B31" s="7" t="s">
        <v>8</v>
      </c>
      <c r="C31" s="16">
        <v>1.05</v>
      </c>
      <c r="D31" s="16">
        <v>1.06</v>
      </c>
      <c r="E31" s="8">
        <f>(C31/D31)*100</f>
        <v>99.056603773584911</v>
      </c>
      <c r="F31" s="7">
        <f>ABS(D31-C31)</f>
        <v>1.0000000000000009E-2</v>
      </c>
      <c r="G31" s="7" t="s">
        <v>7</v>
      </c>
      <c r="H31" s="8">
        <f t="shared" ref="H31:H32" si="3">ABS((C31-D31)/$H$28)</f>
        <v>0.27027027027027051</v>
      </c>
    </row>
    <row r="32" spans="1:12">
      <c r="A32" s="7">
        <v>297</v>
      </c>
      <c r="B32" s="7" t="s">
        <v>11</v>
      </c>
      <c r="C32" s="16">
        <v>0.97899999999999998</v>
      </c>
      <c r="D32" s="16">
        <v>1.06</v>
      </c>
      <c r="E32" s="8">
        <f>(C32/D32)*100</f>
        <v>92.35849056603773</v>
      </c>
      <c r="F32" s="7">
        <f>ABS(D32-C32)</f>
        <v>8.1000000000000072E-2</v>
      </c>
      <c r="G32" s="7" t="s">
        <v>7</v>
      </c>
      <c r="H32" s="8">
        <f t="shared" si="3"/>
        <v>2.1891891891891913</v>
      </c>
    </row>
  </sheetData>
  <mergeCells count="2">
    <mergeCell ref="A1:F1"/>
    <mergeCell ref="A28:F28"/>
  </mergeCells>
  <conditionalFormatting sqref="H3:H7">
    <cfRule type="cellIs" dxfId="29" priority="13" operator="greaterThan">
      <formula>2</formula>
    </cfRule>
    <cfRule type="cellIs" dxfId="28" priority="14" operator="between">
      <formula>1</formula>
      <formula>2</formula>
    </cfRule>
    <cfRule type="cellIs" dxfId="27" priority="15" operator="lessThanOrEqual">
      <formula>1</formula>
    </cfRule>
  </conditionalFormatting>
  <conditionalFormatting sqref="H30:H32">
    <cfRule type="cellIs" dxfId="26" priority="10" operator="greaterThan">
      <formula>2</formula>
    </cfRule>
    <cfRule type="cellIs" dxfId="25" priority="11" operator="between">
      <formula>1.01</formula>
      <formula>2</formula>
    </cfRule>
    <cfRule type="cellIs" dxfId="24" priority="12" operator="lessThanOrEqual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1"/>
  <sheetViews>
    <sheetView zoomScale="150" zoomScaleNormal="150" workbookViewId="0">
      <selection activeCell="I50" sqref="I50"/>
    </sheetView>
  </sheetViews>
  <sheetFormatPr defaultRowHeight="15"/>
  <cols>
    <col min="2" max="2" width="11.28515625" bestFit="1" customWidth="1"/>
    <col min="3" max="3" width="15" bestFit="1" customWidth="1"/>
    <col min="6" max="6" width="10.7109375" customWidth="1"/>
    <col min="7" max="7" width="12" bestFit="1" customWidth="1"/>
    <col min="8" max="8" width="9.28515625" bestFit="1" customWidth="1"/>
  </cols>
  <sheetData>
    <row r="1" spans="1:8" s="35" customFormat="1" ht="18.75">
      <c r="A1" s="51" t="s">
        <v>59</v>
      </c>
      <c r="B1" s="51"/>
      <c r="C1" s="51"/>
      <c r="D1" s="51"/>
      <c r="E1" s="51"/>
      <c r="F1" s="51"/>
      <c r="G1" s="32" t="s">
        <v>19</v>
      </c>
      <c r="H1" s="33">
        <v>1.4999999999999999E-2</v>
      </c>
    </row>
    <row r="2" spans="1:8" s="31" customFormat="1" ht="30">
      <c r="A2" s="30" t="s">
        <v>0</v>
      </c>
      <c r="B2" s="30" t="s">
        <v>1</v>
      </c>
      <c r="C2" s="30" t="s">
        <v>2</v>
      </c>
      <c r="D2" s="18" t="s">
        <v>56</v>
      </c>
      <c r="E2" s="19" t="s">
        <v>3</v>
      </c>
      <c r="F2" s="20" t="s">
        <v>4</v>
      </c>
      <c r="G2" s="20" t="s">
        <v>5</v>
      </c>
      <c r="H2" s="20" t="s">
        <v>16</v>
      </c>
    </row>
    <row r="3" spans="1:8">
      <c r="A3" s="2">
        <v>1</v>
      </c>
      <c r="B3" s="2" t="s">
        <v>6</v>
      </c>
      <c r="C3" s="45">
        <v>0.42</v>
      </c>
      <c r="D3" s="26">
        <v>0.41799999999999998</v>
      </c>
      <c r="E3" s="8">
        <f>(C3/D3)*100</f>
        <v>100.47846889952152</v>
      </c>
      <c r="F3" s="44">
        <f>ABS(D3-C3)</f>
        <v>2.0000000000000018E-3</v>
      </c>
      <c r="G3" s="8" t="s">
        <v>7</v>
      </c>
      <c r="H3" s="44">
        <f>ABS((C3-D3)/$H$1)</f>
        <v>0.13333333333333347</v>
      </c>
    </row>
    <row r="4" spans="1:8">
      <c r="A4" s="7">
        <v>59</v>
      </c>
      <c r="B4" s="7" t="s">
        <v>8</v>
      </c>
      <c r="C4" s="26">
        <v>0.41899999999999998</v>
      </c>
      <c r="D4" s="26">
        <v>0.41799999999999998</v>
      </c>
      <c r="E4" s="8">
        <f t="shared" ref="E4:E11" si="0">(C4/D4)*100</f>
        <v>100.23923444976077</v>
      </c>
      <c r="F4" s="44">
        <f t="shared" ref="F4:F11" si="1">ABS(D4-C4)</f>
        <v>1.0000000000000009E-3</v>
      </c>
      <c r="G4" s="7" t="s">
        <v>7</v>
      </c>
      <c r="H4" s="44">
        <f t="shared" ref="H4:H11" si="2">ABS((C4-D4)/$H$1)</f>
        <v>6.6666666666666735E-2</v>
      </c>
    </row>
    <row r="5" spans="1:8">
      <c r="A5" s="7">
        <v>105</v>
      </c>
      <c r="B5" s="7" t="s">
        <v>9</v>
      </c>
      <c r="C5" s="26">
        <v>0.42</v>
      </c>
      <c r="D5" s="26">
        <v>0.41799999999999998</v>
      </c>
      <c r="E5" s="8">
        <f t="shared" si="0"/>
        <v>100.47846889952152</v>
      </c>
      <c r="F5" s="44">
        <f t="shared" si="1"/>
        <v>2.0000000000000018E-3</v>
      </c>
      <c r="G5" s="7" t="s">
        <v>7</v>
      </c>
      <c r="H5" s="44">
        <f t="shared" si="2"/>
        <v>0.13333333333333347</v>
      </c>
    </row>
    <row r="6" spans="1:8">
      <c r="A6" s="7">
        <v>198</v>
      </c>
      <c r="B6" s="7" t="s">
        <v>10</v>
      </c>
      <c r="C6" s="26">
        <v>0.41499999999999998</v>
      </c>
      <c r="D6" s="26">
        <v>0.41799999999999998</v>
      </c>
      <c r="E6" s="8">
        <f>(C6/D6)*100</f>
        <v>99.282296650717711</v>
      </c>
      <c r="F6" s="44">
        <f>ABS(D6-C6)</f>
        <v>3.0000000000000027E-3</v>
      </c>
      <c r="G6" s="7" t="s">
        <v>7</v>
      </c>
      <c r="H6" s="44">
        <f>ABS((C6-D6)/$H$1)</f>
        <v>0.20000000000000018</v>
      </c>
    </row>
    <row r="7" spans="1:8">
      <c r="A7" s="7">
        <v>297</v>
      </c>
      <c r="B7" s="7" t="s">
        <v>11</v>
      </c>
      <c r="C7" s="26">
        <v>0.39900000000000002</v>
      </c>
      <c r="D7" s="26">
        <v>0.41799999999999998</v>
      </c>
      <c r="E7" s="8">
        <f t="shared" si="0"/>
        <v>95.454545454545453</v>
      </c>
      <c r="F7" s="44">
        <f t="shared" si="1"/>
        <v>1.8999999999999961E-2</v>
      </c>
      <c r="G7" s="7" t="s">
        <v>7</v>
      </c>
      <c r="H7" s="44">
        <f t="shared" si="2"/>
        <v>1.2666666666666642</v>
      </c>
    </row>
    <row r="8" spans="1:8">
      <c r="A8" s="7">
        <v>316</v>
      </c>
      <c r="B8" s="7" t="s">
        <v>12</v>
      </c>
      <c r="C8" s="26">
        <v>0.41880000000000001</v>
      </c>
      <c r="D8" s="26">
        <v>0.41799999999999998</v>
      </c>
      <c r="E8" s="8">
        <f t="shared" si="0"/>
        <v>100.1913875598086</v>
      </c>
      <c r="F8" s="44">
        <f t="shared" si="1"/>
        <v>8.0000000000002292E-4</v>
      </c>
      <c r="G8" s="7" t="s">
        <v>7</v>
      </c>
      <c r="H8" s="44">
        <f t="shared" si="2"/>
        <v>5.3333333333334863E-2</v>
      </c>
    </row>
    <row r="9" spans="1:8">
      <c r="A9" s="7">
        <v>318</v>
      </c>
      <c r="B9" s="7" t="s">
        <v>13</v>
      </c>
      <c r="C9" s="26">
        <v>0.44690000000000002</v>
      </c>
      <c r="D9" s="26">
        <v>0.41799999999999998</v>
      </c>
      <c r="E9" s="8">
        <f t="shared" si="0"/>
        <v>106.91387559808614</v>
      </c>
      <c r="F9" s="44">
        <f t="shared" si="1"/>
        <v>2.8900000000000037E-2</v>
      </c>
      <c r="G9" s="7" t="s">
        <v>7</v>
      </c>
      <c r="H9" s="44">
        <f t="shared" si="2"/>
        <v>1.9266666666666692</v>
      </c>
    </row>
    <row r="10" spans="1:8">
      <c r="A10" s="7">
        <v>319</v>
      </c>
      <c r="B10" s="7" t="s">
        <v>14</v>
      </c>
      <c r="C10" s="26">
        <v>0.41</v>
      </c>
      <c r="D10" s="26">
        <v>0.41799999999999998</v>
      </c>
      <c r="E10" s="8">
        <f t="shared" si="0"/>
        <v>98.086124401913878</v>
      </c>
      <c r="F10" s="44">
        <f t="shared" si="1"/>
        <v>8.0000000000000071E-3</v>
      </c>
      <c r="G10" s="7" t="s">
        <v>7</v>
      </c>
      <c r="H10" s="44">
        <f t="shared" si="2"/>
        <v>0.53333333333333388</v>
      </c>
    </row>
    <row r="11" spans="1:8">
      <c r="A11" s="7">
        <v>320</v>
      </c>
      <c r="B11" s="9" t="s">
        <v>15</v>
      </c>
      <c r="C11" s="46">
        <v>0.42</v>
      </c>
      <c r="D11" s="26">
        <v>0.41799999999999998</v>
      </c>
      <c r="E11" s="8">
        <f t="shared" si="0"/>
        <v>100.47846889952152</v>
      </c>
      <c r="F11" s="44">
        <f t="shared" si="1"/>
        <v>2.0000000000000018E-3</v>
      </c>
      <c r="G11" s="7" t="s">
        <v>7</v>
      </c>
      <c r="H11" s="44">
        <f t="shared" si="2"/>
        <v>0.13333333333333347</v>
      </c>
    </row>
    <row r="12" spans="1:8">
      <c r="B12" s="10"/>
      <c r="C12" s="13"/>
    </row>
    <row r="13" spans="1:8">
      <c r="B13" s="3"/>
      <c r="C13" s="3"/>
    </row>
    <row r="34" spans="1:8" s="35" customFormat="1" ht="18.75">
      <c r="A34" s="51" t="s">
        <v>60</v>
      </c>
      <c r="B34" s="51"/>
      <c r="C34" s="51"/>
      <c r="D34" s="51"/>
      <c r="E34" s="51"/>
      <c r="F34" s="51"/>
      <c r="G34" s="32" t="s">
        <v>19</v>
      </c>
      <c r="H34" s="33">
        <v>3.6999999999999998E-2</v>
      </c>
    </row>
    <row r="35" spans="1:8" s="31" customFormat="1" ht="30">
      <c r="A35" s="30" t="s">
        <v>0</v>
      </c>
      <c r="B35" s="30" t="s">
        <v>1</v>
      </c>
      <c r="C35" s="30" t="s">
        <v>2</v>
      </c>
      <c r="D35" s="18" t="s">
        <v>61</v>
      </c>
      <c r="E35" s="19" t="s">
        <v>3</v>
      </c>
      <c r="F35" s="20" t="s">
        <v>4</v>
      </c>
      <c r="G35" s="20" t="s">
        <v>5</v>
      </c>
      <c r="H35" s="20" t="s">
        <v>16</v>
      </c>
    </row>
    <row r="36" spans="1:8">
      <c r="A36" s="2">
        <v>1</v>
      </c>
      <c r="B36" s="2" t="s">
        <v>6</v>
      </c>
      <c r="C36" s="15">
        <v>1.1100000000000001</v>
      </c>
      <c r="D36" s="16">
        <v>1.1000000000000001</v>
      </c>
      <c r="E36" s="8">
        <f>(C36/D36)*100</f>
        <v>100.90909090909091</v>
      </c>
      <c r="F36" s="44">
        <f>ABS(D36-C36)</f>
        <v>1.0000000000000009E-2</v>
      </c>
      <c r="G36" s="8" t="s">
        <v>7</v>
      </c>
      <c r="H36" s="8">
        <f>ABS((C36-D36)/$H$34)</f>
        <v>0.27027027027027051</v>
      </c>
    </row>
    <row r="37" spans="1:8">
      <c r="A37" s="2">
        <v>59</v>
      </c>
      <c r="B37" s="2" t="s">
        <v>8</v>
      </c>
      <c r="C37" s="59">
        <v>1.1000000000000001</v>
      </c>
      <c r="D37" s="16">
        <v>1.1000000000000001</v>
      </c>
      <c r="E37" s="15">
        <f t="shared" ref="E37:E41" si="3">(C37/D37)*100</f>
        <v>100</v>
      </c>
      <c r="F37" s="45">
        <f t="shared" ref="F37:F41" si="4">ABS(D37-C37)</f>
        <v>0</v>
      </c>
      <c r="G37" s="2" t="s">
        <v>7</v>
      </c>
      <c r="H37" s="8">
        <f t="shared" ref="H37:H41" si="5">ABS((C37-D37)/$H$34)</f>
        <v>0</v>
      </c>
    </row>
    <row r="38" spans="1:8">
      <c r="A38" s="2">
        <v>198</v>
      </c>
      <c r="B38" s="2" t="s">
        <v>10</v>
      </c>
      <c r="C38" s="59">
        <v>1.099</v>
      </c>
      <c r="D38" s="16">
        <v>1.1000000000000001</v>
      </c>
      <c r="E38" s="15">
        <f t="shared" si="3"/>
        <v>99.909090909090907</v>
      </c>
      <c r="F38" s="45">
        <f t="shared" si="4"/>
        <v>1.0000000000001119E-3</v>
      </c>
      <c r="G38" s="2" t="s">
        <v>7</v>
      </c>
      <c r="H38" s="8">
        <f t="shared" si="5"/>
        <v>2.7027027027030054E-2</v>
      </c>
    </row>
    <row r="39" spans="1:8">
      <c r="A39" s="2">
        <v>297</v>
      </c>
      <c r="B39" s="2" t="s">
        <v>11</v>
      </c>
      <c r="C39" s="59">
        <v>1.02</v>
      </c>
      <c r="D39" s="16">
        <v>1.1000000000000001</v>
      </c>
      <c r="E39" s="15">
        <f t="shared" si="3"/>
        <v>92.72727272727272</v>
      </c>
      <c r="F39" s="45">
        <f t="shared" si="4"/>
        <v>8.0000000000000071E-2</v>
      </c>
      <c r="G39" s="2" t="s">
        <v>7</v>
      </c>
      <c r="H39" s="8">
        <f t="shared" si="5"/>
        <v>2.1621621621621641</v>
      </c>
    </row>
    <row r="40" spans="1:8">
      <c r="A40" s="2">
        <v>318</v>
      </c>
      <c r="B40" s="2" t="s">
        <v>13</v>
      </c>
      <c r="C40" s="59">
        <v>1.1759999999999999</v>
      </c>
      <c r="D40" s="16">
        <v>1.1000000000000001</v>
      </c>
      <c r="E40" s="15">
        <f t="shared" si="3"/>
        <v>106.90909090909089</v>
      </c>
      <c r="F40" s="45">
        <f t="shared" si="4"/>
        <v>7.5999999999999845E-2</v>
      </c>
      <c r="G40" s="2" t="s">
        <v>7</v>
      </c>
      <c r="H40" s="8">
        <f t="shared" si="5"/>
        <v>2.0540540540540499</v>
      </c>
    </row>
    <row r="41" spans="1:8">
      <c r="A41" s="2">
        <v>319</v>
      </c>
      <c r="B41" s="2" t="s">
        <v>14</v>
      </c>
      <c r="C41" s="59">
        <v>1.1499999999999999</v>
      </c>
      <c r="D41" s="16">
        <v>1.1000000000000001</v>
      </c>
      <c r="E41" s="15">
        <f t="shared" si="3"/>
        <v>104.54545454545452</v>
      </c>
      <c r="F41" s="45">
        <f t="shared" si="4"/>
        <v>4.9999999999999822E-2</v>
      </c>
      <c r="G41" s="2" t="s">
        <v>7</v>
      </c>
      <c r="H41" s="8">
        <f t="shared" si="5"/>
        <v>1.3513513513513467</v>
      </c>
    </row>
  </sheetData>
  <mergeCells count="2">
    <mergeCell ref="A1:F1"/>
    <mergeCell ref="A34:F34"/>
  </mergeCells>
  <conditionalFormatting sqref="H3:H11 H36:H41">
    <cfRule type="cellIs" dxfId="23" priority="19" operator="greaterThan">
      <formula>2</formula>
    </cfRule>
    <cfRule type="cellIs" dxfId="22" priority="20" operator="between">
      <formula>1.01</formula>
      <formula>2</formula>
    </cfRule>
    <cfRule type="cellIs" dxfId="21" priority="21" operator="lessThanOrEqual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2"/>
  <sheetViews>
    <sheetView topLeftCell="A19" zoomScale="140" zoomScaleNormal="140" workbookViewId="0">
      <selection activeCell="C36" sqref="C36"/>
    </sheetView>
  </sheetViews>
  <sheetFormatPr defaultRowHeight="15"/>
  <cols>
    <col min="2" max="2" width="11.28515625" bestFit="1" customWidth="1"/>
    <col min="3" max="3" width="15" bestFit="1" customWidth="1"/>
    <col min="6" max="6" width="11.42578125" customWidth="1"/>
    <col min="7" max="7" width="12" bestFit="1" customWidth="1"/>
    <col min="8" max="8" width="9.28515625" bestFit="1" customWidth="1"/>
  </cols>
  <sheetData>
    <row r="1" spans="1:8" s="39" customFormat="1" ht="18.75">
      <c r="A1" s="51" t="s">
        <v>62</v>
      </c>
      <c r="B1" s="51"/>
      <c r="C1" s="51"/>
      <c r="D1" s="51"/>
      <c r="E1" s="51"/>
      <c r="F1" s="51"/>
      <c r="G1" s="32" t="s">
        <v>19</v>
      </c>
      <c r="H1" s="33">
        <v>4.0000000000000001E-3</v>
      </c>
    </row>
    <row r="2" spans="1:8" s="31" customFormat="1" ht="30">
      <c r="A2" s="30" t="s">
        <v>0</v>
      </c>
      <c r="B2" s="30" t="s">
        <v>1</v>
      </c>
      <c r="C2" s="30" t="s">
        <v>2</v>
      </c>
      <c r="D2" s="18" t="s">
        <v>63</v>
      </c>
      <c r="E2" s="19" t="s">
        <v>3</v>
      </c>
      <c r="F2" s="20" t="s">
        <v>4</v>
      </c>
      <c r="G2" s="20" t="s">
        <v>5</v>
      </c>
      <c r="H2" s="20" t="s">
        <v>16</v>
      </c>
    </row>
    <row r="3" spans="1:8">
      <c r="A3" s="2">
        <v>1</v>
      </c>
      <c r="B3" s="2" t="s">
        <v>6</v>
      </c>
      <c r="C3" s="45">
        <v>8.5999999999999993E-2</v>
      </c>
      <c r="D3" s="26">
        <v>8.8999999999999996E-2</v>
      </c>
      <c r="E3" s="8">
        <f>(C3/D3)*100</f>
        <v>96.62921348314606</v>
      </c>
      <c r="F3" s="8">
        <f>ABS(D3-C3)</f>
        <v>3.0000000000000027E-3</v>
      </c>
      <c r="G3" s="8" t="s">
        <v>7</v>
      </c>
      <c r="H3" s="44">
        <f>ABS((C3-D3)/$H$1)</f>
        <v>0.75000000000000067</v>
      </c>
    </row>
    <row r="4" spans="1:8">
      <c r="A4" s="2">
        <v>59</v>
      </c>
      <c r="B4" s="2" t="s">
        <v>8</v>
      </c>
      <c r="C4" s="47">
        <v>8.3000000000000004E-2</v>
      </c>
      <c r="D4" s="26">
        <v>8.8999999999999996E-2</v>
      </c>
      <c r="E4" s="15">
        <f t="shared" ref="E4:E9" si="0">(C4/D4)*100</f>
        <v>93.258426966292134</v>
      </c>
      <c r="F4" s="2">
        <f t="shared" ref="F4:F9" si="1">ABS(D4-C4)</f>
        <v>5.9999999999999915E-3</v>
      </c>
      <c r="G4" s="2" t="s">
        <v>7</v>
      </c>
      <c r="H4" s="44">
        <f t="shared" ref="H4:H11" si="2">ABS((C4-D4)/$H$1)</f>
        <v>1.4999999999999978</v>
      </c>
    </row>
    <row r="5" spans="1:8">
      <c r="A5" s="2">
        <v>105</v>
      </c>
      <c r="B5" s="2" t="s">
        <v>9</v>
      </c>
      <c r="C5" s="47">
        <v>8.5000000000000006E-2</v>
      </c>
      <c r="D5" s="26">
        <v>8.8999999999999996E-2</v>
      </c>
      <c r="E5" s="15">
        <f t="shared" si="0"/>
        <v>95.505617977528104</v>
      </c>
      <c r="F5" s="2">
        <f t="shared" si="1"/>
        <v>3.9999999999999897E-3</v>
      </c>
      <c r="G5" s="2" t="s">
        <v>7</v>
      </c>
      <c r="H5" s="44">
        <f t="shared" si="2"/>
        <v>0.99999999999999745</v>
      </c>
    </row>
    <row r="6" spans="1:8">
      <c r="A6" s="2">
        <v>198</v>
      </c>
      <c r="B6" s="2" t="s">
        <v>10</v>
      </c>
      <c r="C6" s="47">
        <v>8.5999999999999993E-2</v>
      </c>
      <c r="D6" s="26">
        <v>8.8999999999999996E-2</v>
      </c>
      <c r="E6" s="15">
        <f t="shared" si="0"/>
        <v>96.62921348314606</v>
      </c>
      <c r="F6" s="2">
        <f>ABS(D6-C6)</f>
        <v>3.0000000000000027E-3</v>
      </c>
      <c r="G6" s="2" t="s">
        <v>7</v>
      </c>
      <c r="H6" s="44">
        <f t="shared" si="2"/>
        <v>0.75000000000000067</v>
      </c>
    </row>
    <row r="7" spans="1:8">
      <c r="A7" s="2">
        <v>297</v>
      </c>
      <c r="B7" s="2" t="s">
        <v>11</v>
      </c>
      <c r="C7" s="47">
        <v>8.7999999999999995E-2</v>
      </c>
      <c r="D7" s="26">
        <v>8.8999999999999996E-2</v>
      </c>
      <c r="E7" s="15">
        <f>(C7/D7)*100</f>
        <v>98.876404494382015</v>
      </c>
      <c r="F7" s="2">
        <f t="shared" si="1"/>
        <v>1.0000000000000009E-3</v>
      </c>
      <c r="G7" s="2" t="s">
        <v>7</v>
      </c>
      <c r="H7" s="44">
        <f t="shared" si="2"/>
        <v>0.25000000000000022</v>
      </c>
    </row>
    <row r="8" spans="1:8">
      <c r="A8" s="2">
        <v>316</v>
      </c>
      <c r="B8" s="2" t="s">
        <v>12</v>
      </c>
      <c r="C8" s="47">
        <v>8.8700000000000001E-2</v>
      </c>
      <c r="D8" s="26">
        <v>8.8999999999999996E-2</v>
      </c>
      <c r="E8" s="15">
        <f t="shared" si="0"/>
        <v>99.662921348314612</v>
      </c>
      <c r="F8" s="2">
        <f t="shared" si="1"/>
        <v>2.9999999999999472E-4</v>
      </c>
      <c r="G8" s="2" t="s">
        <v>7</v>
      </c>
      <c r="H8" s="44">
        <f t="shared" si="2"/>
        <v>7.4999999999998679E-2</v>
      </c>
    </row>
    <row r="9" spans="1:8">
      <c r="A9" s="2">
        <v>318</v>
      </c>
      <c r="B9" s="2" t="s">
        <v>13</v>
      </c>
      <c r="C9" s="47">
        <v>8.5699999999999998E-2</v>
      </c>
      <c r="D9" s="26">
        <v>8.8999999999999996E-2</v>
      </c>
      <c r="E9" s="15">
        <f t="shared" si="0"/>
        <v>96.292134831460672</v>
      </c>
      <c r="F9" s="2">
        <f t="shared" si="1"/>
        <v>3.2999999999999974E-3</v>
      </c>
      <c r="G9" s="2" t="s">
        <v>7</v>
      </c>
      <c r="H9" s="44">
        <f t="shared" si="2"/>
        <v>0.82499999999999929</v>
      </c>
    </row>
    <row r="10" spans="1:8">
      <c r="A10" s="2">
        <v>319</v>
      </c>
      <c r="B10" s="2" t="s">
        <v>14</v>
      </c>
      <c r="C10" s="47">
        <v>8.4000000000000005E-2</v>
      </c>
      <c r="D10" s="26">
        <v>8.8999999999999996E-2</v>
      </c>
      <c r="E10" s="15">
        <f>(C10/D10)*100</f>
        <v>94.382022471910119</v>
      </c>
      <c r="F10" s="2">
        <f>ABS(D10-C10)</f>
        <v>4.9999999999999906E-3</v>
      </c>
      <c r="G10" s="2" t="s">
        <v>7</v>
      </c>
      <c r="H10" s="44">
        <f t="shared" si="2"/>
        <v>1.2499999999999976</v>
      </c>
    </row>
    <row r="11" spans="1:8">
      <c r="A11" s="28">
        <v>320</v>
      </c>
      <c r="B11" s="28" t="s">
        <v>15</v>
      </c>
      <c r="C11" s="48">
        <v>8.6300000000000002E-2</v>
      </c>
      <c r="D11" s="26">
        <v>8.8999999999999996E-2</v>
      </c>
      <c r="E11" s="15">
        <f>(C11/D11)*100</f>
        <v>96.966292134831463</v>
      </c>
      <c r="F11" s="2">
        <f>ABS(D11-C11)</f>
        <v>2.6999999999999941E-3</v>
      </c>
      <c r="G11" s="2" t="s">
        <v>7</v>
      </c>
      <c r="H11" s="44">
        <f t="shared" si="2"/>
        <v>0.67499999999999849</v>
      </c>
    </row>
    <row r="12" spans="1:8">
      <c r="A12" s="27"/>
      <c r="B12" s="14"/>
      <c r="C12" s="29"/>
    </row>
    <row r="13" spans="1:8">
      <c r="A13" s="3"/>
      <c r="B13" s="3"/>
      <c r="C13" s="3"/>
    </row>
    <row r="34" spans="1:8" s="35" customFormat="1" ht="18.75">
      <c r="A34" s="51" t="s">
        <v>64</v>
      </c>
      <c r="B34" s="51"/>
      <c r="C34" s="51"/>
      <c r="D34" s="51"/>
      <c r="E34" s="51"/>
      <c r="F34" s="51"/>
      <c r="G34" s="32" t="s">
        <v>19</v>
      </c>
      <c r="H34" s="33">
        <v>0.248</v>
      </c>
    </row>
    <row r="35" spans="1:8" s="31" customFormat="1" ht="30">
      <c r="A35" s="30" t="s">
        <v>0</v>
      </c>
      <c r="B35" s="30" t="s">
        <v>1</v>
      </c>
      <c r="C35" s="30" t="s">
        <v>2</v>
      </c>
      <c r="D35" s="18" t="s">
        <v>65</v>
      </c>
      <c r="E35" s="19" t="s">
        <v>3</v>
      </c>
      <c r="F35" s="20" t="s">
        <v>4</v>
      </c>
      <c r="G35" s="20" t="s">
        <v>5</v>
      </c>
      <c r="H35" s="20" t="s">
        <v>16</v>
      </c>
    </row>
    <row r="36" spans="1:8">
      <c r="A36" s="2">
        <v>1</v>
      </c>
      <c r="B36" s="2" t="s">
        <v>6</v>
      </c>
      <c r="C36" s="45">
        <v>0.23200000000000001</v>
      </c>
      <c r="D36" s="26">
        <v>0.46300000000000002</v>
      </c>
      <c r="E36" s="8">
        <f>(C36/D36)*100</f>
        <v>50.107991360691138</v>
      </c>
      <c r="F36" s="8">
        <f>ABS(D36-C36)</f>
        <v>0.23100000000000001</v>
      </c>
      <c r="G36" s="8" t="s">
        <v>7</v>
      </c>
      <c r="H36" s="44">
        <f>ABS((C36-D36)/$H$34)</f>
        <v>0.93145161290322587</v>
      </c>
    </row>
    <row r="37" spans="1:8">
      <c r="A37" s="2">
        <v>59</v>
      </c>
      <c r="B37" s="2" t="s">
        <v>8</v>
      </c>
      <c r="C37" s="47">
        <v>0.55000000000000004</v>
      </c>
      <c r="D37" s="26">
        <v>0.46300000000000002</v>
      </c>
      <c r="E37" s="15">
        <f t="shared" ref="E37:E41" si="3">(C37/D37)*100</f>
        <v>118.79049676025919</v>
      </c>
      <c r="F37" s="2">
        <f t="shared" ref="F37:F41" si="4">ABS(D37-C37)</f>
        <v>8.7000000000000022E-2</v>
      </c>
      <c r="G37" s="2" t="s">
        <v>7</v>
      </c>
      <c r="H37" s="44">
        <f>ABS((C37-D37)/$H$34)</f>
        <v>0.3508064516129033</v>
      </c>
    </row>
    <row r="38" spans="1:8">
      <c r="A38" s="2">
        <v>198</v>
      </c>
      <c r="B38" s="2" t="s">
        <v>10</v>
      </c>
      <c r="C38" s="47">
        <v>0.56799999999999995</v>
      </c>
      <c r="D38" s="26">
        <v>0.46300000000000002</v>
      </c>
      <c r="E38" s="15">
        <f t="shared" si="3"/>
        <v>122.67818574514038</v>
      </c>
      <c r="F38" s="2">
        <f t="shared" si="4"/>
        <v>0.10499999999999993</v>
      </c>
      <c r="G38" s="2" t="s">
        <v>7</v>
      </c>
      <c r="H38" s="44">
        <f t="shared" ref="H38:H41" si="5">ABS((C38-D38)/$H$34)</f>
        <v>0.42338709677419328</v>
      </c>
    </row>
    <row r="39" spans="1:8">
      <c r="A39" s="2">
        <v>297</v>
      </c>
      <c r="B39" s="2" t="s">
        <v>11</v>
      </c>
      <c r="C39" s="47">
        <v>0.54600000000000004</v>
      </c>
      <c r="D39" s="26">
        <v>0.46300000000000002</v>
      </c>
      <c r="E39" s="15">
        <f t="shared" si="3"/>
        <v>117.92656587473003</v>
      </c>
      <c r="F39" s="2">
        <f t="shared" si="4"/>
        <v>8.3000000000000018E-2</v>
      </c>
      <c r="G39" s="2" t="s">
        <v>7</v>
      </c>
      <c r="H39" s="44">
        <f t="shared" si="5"/>
        <v>0.3346774193548388</v>
      </c>
    </row>
    <row r="40" spans="1:8">
      <c r="A40" s="2">
        <v>318</v>
      </c>
      <c r="B40" s="2" t="s">
        <v>13</v>
      </c>
      <c r="C40" s="47">
        <v>0.53320000000000001</v>
      </c>
      <c r="D40" s="26">
        <v>0.46300000000000002</v>
      </c>
      <c r="E40" s="15">
        <f t="shared" si="3"/>
        <v>115.16198704103671</v>
      </c>
      <c r="F40" s="2">
        <f t="shared" si="4"/>
        <v>7.0199999999999985E-2</v>
      </c>
      <c r="G40" s="2" t="s">
        <v>7</v>
      </c>
      <c r="H40" s="44">
        <f t="shared" si="5"/>
        <v>0.28306451612903222</v>
      </c>
    </row>
    <row r="41" spans="1:8">
      <c r="A41" s="2">
        <v>319</v>
      </c>
      <c r="B41" s="2" t="s">
        <v>14</v>
      </c>
      <c r="C41" s="47">
        <v>0.55000000000000004</v>
      </c>
      <c r="D41" s="26">
        <v>0.46300000000000002</v>
      </c>
      <c r="E41" s="15">
        <f t="shared" si="3"/>
        <v>118.79049676025919</v>
      </c>
      <c r="F41" s="2">
        <f t="shared" si="4"/>
        <v>8.7000000000000022E-2</v>
      </c>
      <c r="G41" s="2" t="s">
        <v>7</v>
      </c>
      <c r="H41" s="44">
        <f t="shared" si="5"/>
        <v>0.3508064516129033</v>
      </c>
    </row>
    <row r="42" spans="1:8">
      <c r="A42" s="2">
        <v>320</v>
      </c>
      <c r="B42" s="2" t="s">
        <v>15</v>
      </c>
      <c r="C42" s="47">
        <v>0.53800000000000003</v>
      </c>
      <c r="D42" s="26">
        <v>0.46300000000000002</v>
      </c>
      <c r="E42" s="15">
        <f t="shared" ref="E42" si="6">(C42/D42)*100</f>
        <v>116.1987041036717</v>
      </c>
      <c r="F42" s="2">
        <f t="shared" ref="F42" si="7">ABS(D42-C42)</f>
        <v>7.5000000000000011E-2</v>
      </c>
      <c r="G42" s="2" t="s">
        <v>7</v>
      </c>
      <c r="H42" s="44">
        <f t="shared" ref="H42" si="8">ABS((C42-D42)/$H$34)</f>
        <v>0.30241935483870974</v>
      </c>
    </row>
  </sheetData>
  <mergeCells count="2">
    <mergeCell ref="A1:F1"/>
    <mergeCell ref="A34:F34"/>
  </mergeCells>
  <conditionalFormatting sqref="H3:H11 H36:H41">
    <cfRule type="cellIs" dxfId="20" priority="10" operator="greaterThan">
      <formula>2</formula>
    </cfRule>
    <cfRule type="cellIs" dxfId="19" priority="11" operator="between">
      <formula>1.01</formula>
      <formula>2</formula>
    </cfRule>
    <cfRule type="cellIs" dxfId="18" priority="12" operator="lessThanOrEqual">
      <formula>1</formula>
    </cfRule>
  </conditionalFormatting>
  <conditionalFormatting sqref="H42">
    <cfRule type="cellIs" dxfId="8" priority="1" operator="greaterThan">
      <formula>2</formula>
    </cfRule>
    <cfRule type="cellIs" dxfId="7" priority="2" operator="between">
      <formula>1.01</formula>
      <formula>2</formula>
    </cfRule>
    <cfRule type="cellIs" dxfId="6" priority="3" operator="lessThanOr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TN</vt:lpstr>
      <vt:lpstr>TP</vt:lpstr>
      <vt:lpstr>TKN</vt:lpstr>
      <vt:lpstr>NH3</vt:lpstr>
      <vt:lpstr>NO3</vt:lpstr>
      <vt:lpstr>NO2+NO3</vt:lpstr>
      <vt:lpstr>PO4</vt:lpstr>
    </vt:vector>
  </TitlesOfParts>
  <Company>U.S. EPA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lrubin</dc:creator>
  <cp:lastModifiedBy>lrubin</cp:lastModifiedBy>
  <dcterms:created xsi:type="dcterms:W3CDTF">2013-01-02T20:56:29Z</dcterms:created>
  <dcterms:modified xsi:type="dcterms:W3CDTF">2014-06-18T19:46:39Z</dcterms:modified>
</cp:coreProperties>
</file>