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\FRESH-G\QA\USGS Reference samples\"/>
    </mc:Choice>
  </mc:AlternateContent>
  <bookViews>
    <workbookView xWindow="120" yWindow="90" windowWidth="15180" windowHeight="8070" activeTab="6"/>
  </bookViews>
  <sheets>
    <sheet name="TN" sheetId="1" r:id="rId1"/>
    <sheet name="TP" sheetId="2" r:id="rId2"/>
    <sheet name="TKN" sheetId="3" r:id="rId3"/>
    <sheet name="NH3" sheetId="4" r:id="rId4"/>
    <sheet name="NO3" sheetId="5" r:id="rId5"/>
    <sheet name="PO4" sheetId="7" r:id="rId6"/>
    <sheet name="NO2+NO3" sheetId="6" r:id="rId7"/>
  </sheets>
  <calcPr calcId="152511"/>
</workbook>
</file>

<file path=xl/calcChain.xml><?xml version="1.0" encoding="utf-8"?>
<calcChain xmlns="http://schemas.openxmlformats.org/spreadsheetml/2006/main">
  <c r="E46" i="6" l="1"/>
  <c r="F46" i="6"/>
  <c r="H46" i="6"/>
  <c r="E41" i="6"/>
  <c r="F41" i="6"/>
  <c r="H41" i="6"/>
  <c r="E6" i="6"/>
  <c r="F6" i="6"/>
  <c r="H6" i="6"/>
  <c r="E45" i="7"/>
  <c r="F45" i="7"/>
  <c r="H45" i="7"/>
  <c r="E40" i="7"/>
  <c r="F40" i="7"/>
  <c r="H40" i="7"/>
  <c r="E6" i="7"/>
  <c r="F6" i="7"/>
  <c r="H6" i="7"/>
  <c r="E34" i="5"/>
  <c r="F34" i="5"/>
  <c r="H34" i="5"/>
  <c r="E6" i="5"/>
  <c r="F6" i="5"/>
  <c r="H6" i="5"/>
  <c r="E45" i="4"/>
  <c r="F45" i="4"/>
  <c r="H45" i="4"/>
  <c r="E40" i="4"/>
  <c r="F40" i="4"/>
  <c r="H40" i="4"/>
  <c r="E6" i="4"/>
  <c r="F6" i="4"/>
  <c r="H6" i="4"/>
  <c r="E44" i="2" l="1"/>
  <c r="F44" i="2"/>
  <c r="H44" i="2"/>
  <c r="E39" i="2"/>
  <c r="F39" i="2"/>
  <c r="H39" i="2"/>
  <c r="E6" i="2"/>
  <c r="F6" i="2"/>
  <c r="H6" i="2"/>
  <c r="E43" i="1"/>
  <c r="F43" i="1"/>
  <c r="H43" i="1"/>
  <c r="E38" i="1"/>
  <c r="F38" i="1"/>
  <c r="H38" i="1"/>
  <c r="E6" i="1"/>
  <c r="F6" i="1"/>
  <c r="H6" i="1"/>
  <c r="H5" i="4" l="1"/>
  <c r="E3" i="1"/>
  <c r="H37" i="2"/>
  <c r="H38" i="4"/>
  <c r="H3" i="1"/>
  <c r="H7" i="5"/>
  <c r="H8" i="5"/>
  <c r="H3" i="3"/>
  <c r="H43" i="2"/>
  <c r="H40" i="2"/>
  <c r="H3" i="2"/>
  <c r="H39" i="1"/>
  <c r="H40" i="1"/>
  <c r="H7" i="1"/>
  <c r="H39" i="7"/>
  <c r="H41" i="7"/>
  <c r="H42" i="7"/>
  <c r="H43" i="7"/>
  <c r="H44" i="7"/>
  <c r="H38" i="7"/>
  <c r="F38" i="7"/>
  <c r="E38" i="7"/>
  <c r="E8" i="7"/>
  <c r="F7" i="7"/>
  <c r="H3" i="7"/>
  <c r="H4" i="7"/>
  <c r="H5" i="7"/>
  <c r="H7" i="7"/>
  <c r="H8" i="7"/>
  <c r="H9" i="7"/>
  <c r="H10" i="7"/>
  <c r="H11" i="7"/>
  <c r="H12" i="7"/>
  <c r="F3" i="7"/>
  <c r="E3" i="7"/>
  <c r="H40" i="6"/>
  <c r="H42" i="6"/>
  <c r="H43" i="6"/>
  <c r="H44" i="6"/>
  <c r="H45" i="6"/>
  <c r="H39" i="6"/>
  <c r="F39" i="6"/>
  <c r="E39" i="6"/>
  <c r="H7" i="6"/>
  <c r="E7" i="6"/>
  <c r="F7" i="6"/>
  <c r="F3" i="6"/>
  <c r="H4" i="6"/>
  <c r="H5" i="6"/>
  <c r="H8" i="6"/>
  <c r="H9" i="6"/>
  <c r="H10" i="6"/>
  <c r="H11" i="6"/>
  <c r="H12" i="6"/>
  <c r="H3" i="6"/>
  <c r="E3" i="6"/>
  <c r="H33" i="5"/>
  <c r="H35" i="5"/>
  <c r="H32" i="5"/>
  <c r="F32" i="5"/>
  <c r="E32" i="5"/>
  <c r="E8" i="5"/>
  <c r="F8" i="5"/>
  <c r="F3" i="5"/>
  <c r="H4" i="5"/>
  <c r="H5" i="5"/>
  <c r="H3" i="5"/>
  <c r="E3" i="5"/>
  <c r="H39" i="4"/>
  <c r="H41" i="4"/>
  <c r="H42" i="4"/>
  <c r="H43" i="4"/>
  <c r="H44" i="4"/>
  <c r="F38" i="4"/>
  <c r="E38" i="4"/>
  <c r="H9" i="4"/>
  <c r="H4" i="4"/>
  <c r="H7" i="4"/>
  <c r="H8" i="4"/>
  <c r="H10" i="4"/>
  <c r="H11" i="4"/>
  <c r="H12" i="4"/>
  <c r="H3" i="4"/>
  <c r="F11" i="4"/>
  <c r="F3" i="4"/>
  <c r="E3" i="4"/>
  <c r="E10" i="4"/>
  <c r="H30" i="3"/>
  <c r="F30" i="3"/>
  <c r="E30" i="3"/>
  <c r="E28" i="3"/>
  <c r="H29" i="3"/>
  <c r="H28" i="3"/>
  <c r="F29" i="3"/>
  <c r="E29" i="3"/>
  <c r="F28" i="3"/>
  <c r="H4" i="3"/>
  <c r="H5" i="3"/>
  <c r="F5" i="3"/>
  <c r="F4" i="3"/>
  <c r="E4" i="3"/>
  <c r="E5" i="3"/>
  <c r="F3" i="3"/>
  <c r="E3" i="3"/>
  <c r="H38" i="2"/>
  <c r="H41" i="2"/>
  <c r="H42" i="2"/>
  <c r="F37" i="2"/>
  <c r="F38" i="2"/>
  <c r="F40" i="2"/>
  <c r="F41" i="2"/>
  <c r="F42" i="2"/>
  <c r="F43" i="2"/>
  <c r="E38" i="2"/>
  <c r="E40" i="2"/>
  <c r="E41" i="2"/>
  <c r="E42" i="2"/>
  <c r="E43" i="2"/>
  <c r="E37" i="2"/>
  <c r="F3" i="2"/>
  <c r="E3" i="2"/>
  <c r="H4" i="2"/>
  <c r="H5" i="2"/>
  <c r="H7" i="2"/>
  <c r="H8" i="2"/>
  <c r="H9" i="2"/>
  <c r="H10" i="2"/>
  <c r="H11" i="2"/>
  <c r="H12" i="2"/>
  <c r="H37" i="1"/>
  <c r="H41" i="1"/>
  <c r="H42" i="1"/>
  <c r="H36" i="1"/>
  <c r="F37" i="1"/>
  <c r="F39" i="1"/>
  <c r="F40" i="1"/>
  <c r="F41" i="1"/>
  <c r="F42" i="1"/>
  <c r="F36" i="1"/>
  <c r="E37" i="1"/>
  <c r="E39" i="1"/>
  <c r="E40" i="1"/>
  <c r="E41" i="1"/>
  <c r="E42" i="1"/>
  <c r="E36" i="1"/>
  <c r="H4" i="1"/>
  <c r="H5" i="1"/>
  <c r="H8" i="1"/>
  <c r="H9" i="1"/>
  <c r="H10" i="1"/>
  <c r="H11" i="1"/>
  <c r="H12" i="1"/>
  <c r="F4" i="1"/>
  <c r="F5" i="1"/>
  <c r="F7" i="1"/>
  <c r="F8" i="1"/>
  <c r="F9" i="1"/>
  <c r="F10" i="1"/>
  <c r="F11" i="1"/>
  <c r="F12" i="1"/>
  <c r="F3" i="1"/>
  <c r="E4" i="1"/>
  <c r="E5" i="1"/>
  <c r="E7" i="1"/>
  <c r="E8" i="1"/>
  <c r="E9" i="1"/>
  <c r="E10" i="1"/>
  <c r="E11" i="1"/>
  <c r="E12" i="1"/>
  <c r="F44" i="7"/>
  <c r="E44" i="7"/>
  <c r="F43" i="7"/>
  <c r="E43" i="7"/>
  <c r="F42" i="7"/>
  <c r="E42" i="7"/>
  <c r="F41" i="7"/>
  <c r="E41" i="7"/>
  <c r="F39" i="7"/>
  <c r="E39" i="7"/>
  <c r="F12" i="7"/>
  <c r="E12" i="7"/>
  <c r="F11" i="7"/>
  <c r="E11" i="7"/>
  <c r="F10" i="7"/>
  <c r="E10" i="7"/>
  <c r="F9" i="7"/>
  <c r="E9" i="7"/>
  <c r="F8" i="7"/>
  <c r="E7" i="7"/>
  <c r="F5" i="7"/>
  <c r="E5" i="7"/>
  <c r="F4" i="7"/>
  <c r="E4" i="7"/>
  <c r="F45" i="6"/>
  <c r="E45" i="6"/>
  <c r="F44" i="6"/>
  <c r="E44" i="6"/>
  <c r="F43" i="6"/>
  <c r="E43" i="6"/>
  <c r="F42" i="6"/>
  <c r="E42" i="6"/>
  <c r="F40" i="6"/>
  <c r="E40" i="6"/>
  <c r="F12" i="6"/>
  <c r="E12" i="6"/>
  <c r="F11" i="6"/>
  <c r="E11" i="6"/>
  <c r="F10" i="6"/>
  <c r="E10" i="6"/>
  <c r="F9" i="6"/>
  <c r="E9" i="6"/>
  <c r="F8" i="6"/>
  <c r="E8" i="6"/>
  <c r="F5" i="6"/>
  <c r="E5" i="6"/>
  <c r="F4" i="6"/>
  <c r="E4" i="6"/>
  <c r="F35" i="5"/>
  <c r="E35" i="5"/>
  <c r="F33" i="5"/>
  <c r="E33" i="5"/>
  <c r="F7" i="5"/>
  <c r="E7" i="5"/>
  <c r="F5" i="5"/>
  <c r="E5" i="5"/>
  <c r="F4" i="5"/>
  <c r="E4" i="5"/>
  <c r="F44" i="4"/>
  <c r="E44" i="4"/>
  <c r="F43" i="4"/>
  <c r="E43" i="4"/>
  <c r="F42" i="4"/>
  <c r="E42" i="4"/>
  <c r="F41" i="4"/>
  <c r="E41" i="4"/>
  <c r="F39" i="4"/>
  <c r="E39" i="4"/>
  <c r="F12" i="4"/>
  <c r="E12" i="4"/>
  <c r="E11" i="4"/>
  <c r="F10" i="4"/>
  <c r="F9" i="4"/>
  <c r="E9" i="4"/>
  <c r="F8" i="4"/>
  <c r="E8" i="4"/>
  <c r="F7" i="4"/>
  <c r="E7" i="4"/>
  <c r="F5" i="4"/>
  <c r="E5" i="4"/>
  <c r="F4" i="4"/>
  <c r="E4" i="4"/>
  <c r="F12" i="2"/>
  <c r="E12" i="2"/>
  <c r="F11" i="2"/>
  <c r="E11" i="2"/>
  <c r="F10" i="2"/>
  <c r="E10" i="2"/>
  <c r="F9" i="2"/>
  <c r="E9" i="2"/>
  <c r="F8" i="2"/>
  <c r="E8" i="2"/>
  <c r="F7" i="2"/>
  <c r="E7" i="2"/>
  <c r="F5" i="2"/>
  <c r="E5" i="2"/>
  <c r="F4" i="2"/>
  <c r="E4" i="2"/>
</calcChain>
</file>

<file path=xl/sharedStrings.xml><?xml version="1.0" encoding="utf-8"?>
<sst xmlns="http://schemas.openxmlformats.org/spreadsheetml/2006/main" count="377" uniqueCount="67">
  <si>
    <t>Lab ID</t>
  </si>
  <si>
    <t>Lab</t>
  </si>
  <si>
    <t>Reported Value</t>
  </si>
  <si>
    <t>% Recovery</t>
  </si>
  <si>
    <t>Diff. From MPV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</si>
  <si>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</si>
  <si>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</si>
  <si>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</si>
  <si>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</si>
  <si>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</si>
  <si>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</si>
  <si>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</si>
  <si>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</si>
  <si>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</si>
  <si>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</si>
  <si>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</si>
  <si>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</si>
  <si>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>Fairfax DPW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</si>
  <si>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</si>
  <si>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</si>
  <si>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</si>
  <si>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</si>
  <si>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</si>
  <si>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</si>
  <si>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</si>
  <si>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</si>
  <si>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</si>
  <si>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</si>
  <si>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</si>
  <si>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</si>
  <si>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</si>
  <si>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</si>
  <si>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</si>
  <si>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</si>
  <si>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</si>
  <si>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</si>
  <si>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</si>
  <si>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 xml:space="preserve">N-125 (Low Conc.)  Spring 2015    Total Nitrogen (mg/L)  </t>
  </si>
  <si>
    <t>MPV (0.464)</t>
  </si>
  <si>
    <t>OWML</t>
  </si>
  <si>
    <t xml:space="preserve">N-126 (High Conc.)   Spring 2015    Total Nitrogen (mg/L)  </t>
  </si>
  <si>
    <t>MPV (1.86)</t>
  </si>
  <si>
    <t xml:space="preserve">N-125 (Low Conc.)  Spring 2015  Total Phosphorus (mg/L)  </t>
  </si>
  <si>
    <t>MPV (0.243)</t>
  </si>
  <si>
    <t xml:space="preserve">N-126 (High Conc.)  Spring 2015   Total Phosphorus (mg/L)  </t>
  </si>
  <si>
    <t>MPV (0.491)</t>
  </si>
  <si>
    <t>N-125 (Low Conc.)  Spring 2015  Ammonia + Organic Nitrogen (mg/L)</t>
  </si>
  <si>
    <t>MPV (0.162)</t>
  </si>
  <si>
    <t>&lt; 1.00</t>
  </si>
  <si>
    <t>-</t>
  </si>
  <si>
    <t>N-126 (High Conc.)  Spring 2015  Ammonia + Organic Nitrogen (mg/L)</t>
  </si>
  <si>
    <t>MPV (0.392)</t>
  </si>
  <si>
    <t>N-125 (Low Conc.)  Spring 2015 Ammonia  (mg/L)</t>
  </si>
  <si>
    <t>MPV (0.137)</t>
  </si>
  <si>
    <t>N-126 (High Conc.)  Spring 2015 Ammonia  (mg/L)</t>
  </si>
  <si>
    <t>MPV (0.328)</t>
  </si>
  <si>
    <t>N-125 (Low Conc.)   Spring 2015  Nitrate (mg/L)</t>
  </si>
  <si>
    <t>MPV (0.310)</t>
  </si>
  <si>
    <t>N-126 (High Conc.)   Spring 2015 Nitrate (mg/L)</t>
  </si>
  <si>
    <t>MPV (1.47)</t>
  </si>
  <si>
    <t>N-125 (Low Conc.) Spring 2015   Orthophosphate (mg/L)</t>
  </si>
  <si>
    <t>MPV (0.222)</t>
  </si>
  <si>
    <t>N-126 (High Conc.) Spring 2015  Orthophosphate (mg/L)</t>
  </si>
  <si>
    <t>N-125 (Low Conc.) Spring 2015  Nitrite + Nitrate (mg/L)</t>
  </si>
  <si>
    <t>MPV (0.307)</t>
  </si>
  <si>
    <t>N-126 (High Conc.) Spring 2015 Nitrite + Nitrate (mg/L)</t>
  </si>
  <si>
    <t>MPV (1.48)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</si>
</sst>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/>
    <xf numFmtId="164" fontId="0" fillId="0" borderId="1" xfId="0" applyNumberForma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0" fontId="0" fillId="0" borderId="3" xfId="0" applyFill="1" applyBorder="1" applyAlignment="1"/>
    <xf numFmtId="164" fontId="2" fillId="5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0" fillId="0" borderId="1" xfId="0" applyFont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4" fontId="3" fillId="5" borderId="1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39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TN!$C$3:$C$12</c:f>
              <c:numCache>
                <c:formatCode>0.000</c:formatCode>
                <c:ptCount val="10"/>
                <c:pt idx="0">
                  <c:v>0.46300000000000002</c:v>
                </c:pt>
                <c:pt idx="1">
                  <c:v>0.48299999999999998</c:v>
                </c:pt>
                <c:pt idx="2">
                  <c:v>0.46</c:v>
                </c:pt>
                <c:pt idx="3">
                  <c:v>0.51</c:v>
                </c:pt>
                <c:pt idx="4">
                  <c:v>0.48299999999999998</c:v>
                </c:pt>
                <c:pt idx="5">
                  <c:v>0.48399999999999999</c:v>
                </c:pt>
                <c:pt idx="6">
                  <c:v>0.46500000000000002</c:v>
                </c:pt>
                <c:pt idx="7">
                  <c:v>0.433</c:v>
                </c:pt>
                <c:pt idx="8">
                  <c:v>0.61599999999999999</c:v>
                </c:pt>
                <c:pt idx="9">
                  <c:v>0.439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243243243243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254327590106187E-17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320777066515023E-3"/>
                  <c:y val="-2.8828828828828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9.62057175285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4508655180212375E-17"/>
                  <c:y val="-3.96396396396396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C655D80-794D-4705-ADBF-1B4CF65E332C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2.0320777066514277E-3"/>
                  <c:y val="-5.7657657657657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320777066515023E-3"/>
                  <c:y val="-2.1621621621621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6.8468468468468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6.486486486486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TN!$H$3:$H$12</c:f>
              <c:numCache>
                <c:formatCode>0.00</c:formatCode>
                <c:ptCount val="10"/>
                <c:pt idx="0">
                  <c:v>1.8867924528301903E-2</c:v>
                </c:pt>
                <c:pt idx="1">
                  <c:v>0.3584905660377351</c:v>
                </c:pt>
                <c:pt idx="2">
                  <c:v>7.5471698113207614E-2</c:v>
                </c:pt>
                <c:pt idx="3">
                  <c:v>0.86792452830188649</c:v>
                </c:pt>
                <c:pt idx="4">
                  <c:v>0.3584905660377351</c:v>
                </c:pt>
                <c:pt idx="5">
                  <c:v>0.37735849056603704</c:v>
                </c:pt>
                <c:pt idx="6">
                  <c:v>1.8867924528301903E-2</c:v>
                </c:pt>
                <c:pt idx="7">
                  <c:v>0.58490566037735903</c:v>
                </c:pt>
                <c:pt idx="8">
                  <c:v>2.8679245283018862</c:v>
                </c:pt>
                <c:pt idx="9">
                  <c:v>0.47169811320754762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042712"/>
        <c:axId val="323041928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(0.464)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TN!$D$3:$D$12</c:f>
              <c:numCache>
                <c:formatCode>0.000</c:formatCode>
                <c:ptCount val="10"/>
                <c:pt idx="0">
                  <c:v>0.46400000000000002</c:v>
                </c:pt>
                <c:pt idx="1">
                  <c:v>0.46400000000000002</c:v>
                </c:pt>
                <c:pt idx="2">
                  <c:v>0.46400000000000002</c:v>
                </c:pt>
                <c:pt idx="3">
                  <c:v>0.46400000000000002</c:v>
                </c:pt>
                <c:pt idx="4">
                  <c:v>0.46400000000000002</c:v>
                </c:pt>
                <c:pt idx="5">
                  <c:v>0.46400000000000002</c:v>
                </c:pt>
                <c:pt idx="6">
                  <c:v>0.46400000000000002</c:v>
                </c:pt>
                <c:pt idx="7">
                  <c:v>0.46400000000000002</c:v>
                </c:pt>
                <c:pt idx="8">
                  <c:v>0.46400000000000002</c:v>
                </c:pt>
                <c:pt idx="9">
                  <c:v>0.46400000000000002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042712"/>
        <c:axId val="323041928"/>
      </c:lineChart>
      <c:catAx>
        <c:axId val="323042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3041928"/>
        <c:crosses val="autoZero"/>
        <c:auto val="1"/>
        <c:lblAlgn val="ctr"/>
        <c:lblOffset val="100"/>
        <c:noMultiLvlLbl val="0"/>
      </c:catAx>
      <c:valAx>
        <c:axId val="32304192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r>
                  <a:rPr lang="en-US"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rPr>
                  <a:t>Reported Values (mg/L)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30427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'NO3'!$C$31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</c:strCache>
            </c:strRef>
          </c:cat>
          <c:val>
            <c:numRef>
              <c:f>'NO3'!$C$32:$C$35</c:f>
              <c:numCache>
                <c:formatCode>0.000</c:formatCode>
                <c:ptCount val="4"/>
                <c:pt idx="0">
                  <c:v>1.44</c:v>
                </c:pt>
                <c:pt idx="1">
                  <c:v>1.48</c:v>
                </c:pt>
                <c:pt idx="2">
                  <c:v>1.58</c:v>
                </c:pt>
                <c:pt idx="3">
                  <c:v>1.417</c:v>
                </c:pt>
              </c:numCache>
            </c:numRef>
          </c:val>
        </c:ser>
        <c:ser>
          <c:idx val="2"/>
          <c:order val="2"/>
          <c:tx>
            <c:strRef>
              <c:f>'NO3'!$H$31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438805989728598E-17"/>
                  <c:y val="-8.4925690021231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8349545806718811E-3"/>
                  <c:y val="-5.4672751893274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037888041276032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2314225053078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</c:strCache>
            </c:strRef>
          </c:cat>
          <c:val>
            <c:numRef>
              <c:f>'NO3'!$H$32:$H$35</c:f>
              <c:numCache>
                <c:formatCode>0.00</c:formatCode>
                <c:ptCount val="4"/>
                <c:pt idx="0">
                  <c:v>0.40540540540540576</c:v>
                </c:pt>
                <c:pt idx="1">
                  <c:v>0.13513513513513525</c:v>
                </c:pt>
                <c:pt idx="2">
                  <c:v>1.486486486486488</c:v>
                </c:pt>
                <c:pt idx="3">
                  <c:v>0.71621621621621534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5577768"/>
        <c:axId val="325578160"/>
      </c:barChart>
      <c:lineChart>
        <c:grouping val="standard"/>
        <c:varyColors val="0"/>
        <c:ser>
          <c:idx val="1"/>
          <c:order val="1"/>
          <c:tx>
            <c:strRef>
              <c:f>'NO3'!$D$31</c:f>
              <c:strCache>
                <c:ptCount val="1"/>
                <c:pt idx="0">
                  <c:v>MPV (1.47)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</c:strCache>
            </c:strRef>
          </c:cat>
          <c:val>
            <c:numRef>
              <c:f>'NO3'!$D$32:$D$35</c:f>
              <c:numCache>
                <c:formatCode>0.00</c:formatCode>
                <c:ptCount val="4"/>
                <c:pt idx="0">
                  <c:v>1.47</c:v>
                </c:pt>
                <c:pt idx="1">
                  <c:v>1.47</c:v>
                </c:pt>
                <c:pt idx="2">
                  <c:v>1.47</c:v>
                </c:pt>
                <c:pt idx="3">
                  <c:v>1.47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577768"/>
        <c:axId val="325578160"/>
      </c:lineChart>
      <c:catAx>
        <c:axId val="325577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5578160"/>
        <c:crosses val="autoZero"/>
        <c:auto val="1"/>
        <c:lblAlgn val="ctr"/>
        <c:lblOffset val="100"/>
        <c:noMultiLvlLbl val="0"/>
      </c:catAx>
      <c:valAx>
        <c:axId val="32557816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5577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'PO4'!$C$3:$C$12</c:f>
              <c:numCache>
                <c:formatCode>0.000</c:formatCode>
                <c:ptCount val="10"/>
                <c:pt idx="0">
                  <c:v>0.221</c:v>
                </c:pt>
                <c:pt idx="1">
                  <c:v>0.20499999999999999</c:v>
                </c:pt>
                <c:pt idx="2">
                  <c:v>0.22500000000000001</c:v>
                </c:pt>
                <c:pt idx="3">
                  <c:v>0.23</c:v>
                </c:pt>
                <c:pt idx="4">
                  <c:v>0.222</c:v>
                </c:pt>
                <c:pt idx="5">
                  <c:v>0.221</c:v>
                </c:pt>
                <c:pt idx="6">
                  <c:v>0.22189999999999999</c:v>
                </c:pt>
                <c:pt idx="7">
                  <c:v>0.217</c:v>
                </c:pt>
                <c:pt idx="8">
                  <c:v>0.218</c:v>
                </c:pt>
                <c:pt idx="9">
                  <c:v>0.21199999999999999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4.54896718812005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2162256243168543E-2"/>
                </c:manualLayout>
              </c:layout>
              <c:spPr>
                <a:solidFill>
                  <a:srgbClr val="FF0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690165263916906E-3"/>
                  <c:y val="-7.234180608060603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59352534514087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690165263916906E-3"/>
                  <c:y val="-4.0666123631097839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29630248473582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572570836120532E-4"/>
                  <c:y val="-3.097753364383841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115097920452251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17261258489042E-16"/>
                  <c:y val="-9.84935636361105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9.7207544017210046E-2"/>
                </c:manualLayout>
              </c:layout>
              <c:spPr>
                <a:solidFill>
                  <a:srgbClr val="FFC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'PO4'!$H$3:$H$12</c:f>
              <c:numCache>
                <c:formatCode>0.0</c:formatCode>
                <c:ptCount val="10"/>
                <c:pt idx="0">
                  <c:v>0.12500000000000011</c:v>
                </c:pt>
                <c:pt idx="1">
                  <c:v>2.1250000000000018</c:v>
                </c:pt>
                <c:pt idx="2">
                  <c:v>0.37500000000000033</c:v>
                </c:pt>
                <c:pt idx="3">
                  <c:v>1.0000000000000009</c:v>
                </c:pt>
                <c:pt idx="4">
                  <c:v>0</c:v>
                </c:pt>
                <c:pt idx="5">
                  <c:v>0.12500000000000011</c:v>
                </c:pt>
                <c:pt idx="6">
                  <c:v>1.2500000000002093E-2</c:v>
                </c:pt>
                <c:pt idx="7">
                  <c:v>0.62500000000000056</c:v>
                </c:pt>
                <c:pt idx="8">
                  <c:v>0.50000000000000044</c:v>
                </c:pt>
                <c:pt idx="9">
                  <c:v>1.2500000000000011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5578944"/>
        <c:axId val="326448888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(0.222)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'PO4'!$D$3:$D$12</c:f>
              <c:numCache>
                <c:formatCode>0.000</c:formatCode>
                <c:ptCount val="10"/>
                <c:pt idx="0">
                  <c:v>0.222</c:v>
                </c:pt>
                <c:pt idx="1">
                  <c:v>0.222</c:v>
                </c:pt>
                <c:pt idx="2">
                  <c:v>0.222</c:v>
                </c:pt>
                <c:pt idx="3">
                  <c:v>0.222</c:v>
                </c:pt>
                <c:pt idx="4">
                  <c:v>0.222</c:v>
                </c:pt>
                <c:pt idx="5">
                  <c:v>0.222</c:v>
                </c:pt>
                <c:pt idx="6">
                  <c:v>0.222</c:v>
                </c:pt>
                <c:pt idx="7">
                  <c:v>0.222</c:v>
                </c:pt>
                <c:pt idx="8">
                  <c:v>0.222</c:v>
                </c:pt>
                <c:pt idx="9">
                  <c:v>0.222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578944"/>
        <c:axId val="326448888"/>
      </c:lineChart>
      <c:catAx>
        <c:axId val="325578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6448888"/>
        <c:crosses val="autoZero"/>
        <c:auto val="1"/>
        <c:lblAlgn val="ctr"/>
        <c:lblOffset val="100"/>
        <c:noMultiLvlLbl val="0"/>
      </c:catAx>
      <c:valAx>
        <c:axId val="32644888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55789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'PO4'!$C$37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'PO4'!$C$38:$C$45</c:f>
              <c:numCache>
                <c:formatCode>0.00</c:formatCode>
                <c:ptCount val="8"/>
                <c:pt idx="0" formatCode="0.000">
                  <c:v>0.41699999999999998</c:v>
                </c:pt>
                <c:pt idx="1">
                  <c:v>0.45600000000000002</c:v>
                </c:pt>
                <c:pt idx="2">
                  <c:v>0.44</c:v>
                </c:pt>
                <c:pt idx="3" formatCode="0.000">
                  <c:v>0.49199999999999999</c:v>
                </c:pt>
                <c:pt idx="4" formatCode="0.000">
                  <c:v>0.49</c:v>
                </c:pt>
                <c:pt idx="5" formatCode="0.000">
                  <c:v>0.46</c:v>
                </c:pt>
                <c:pt idx="6" formatCode="0.000">
                  <c:v>0.46300000000000002</c:v>
                </c:pt>
                <c:pt idx="7" formatCode="0.000">
                  <c:v>0.48499999999999999</c:v>
                </c:pt>
              </c:numCache>
            </c:numRef>
          </c:val>
        </c:ser>
        <c:ser>
          <c:idx val="2"/>
          <c:order val="2"/>
          <c:tx>
            <c:strRef>
              <c:f>'PO4'!$H$37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7.52688172043010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359744292838845E-3"/>
                  <c:y val="-0.16487455197132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98490905001571E-17"/>
                  <c:y val="-0.182795698924731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098490905001571E-17"/>
                  <c:y val="-0.16845878136200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196981810003142E-16"/>
                  <c:y val="-3.5842293906810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196981810003142E-16"/>
                  <c:y val="-0.150537634408602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'PO4'!$H$38:$H$45</c:f>
              <c:numCache>
                <c:formatCode>0.0</c:formatCode>
                <c:ptCount val="8"/>
                <c:pt idx="0">
                  <c:v>1.2368421052631591</c:v>
                </c:pt>
                <c:pt idx="1">
                  <c:v>0.21052631578947387</c:v>
                </c:pt>
                <c:pt idx="2">
                  <c:v>0.63157894736842168</c:v>
                </c:pt>
                <c:pt idx="3">
                  <c:v>0.73684210526315708</c:v>
                </c:pt>
                <c:pt idx="4">
                  <c:v>0.6842105263157886</c:v>
                </c:pt>
                <c:pt idx="5">
                  <c:v>0.10526315789473693</c:v>
                </c:pt>
                <c:pt idx="6">
                  <c:v>2.6315789473684233E-2</c:v>
                </c:pt>
                <c:pt idx="7">
                  <c:v>0.55263157894736747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449672"/>
        <c:axId val="326450064"/>
      </c:barChart>
      <c:lineChart>
        <c:grouping val="standard"/>
        <c:varyColors val="0"/>
        <c:ser>
          <c:idx val="1"/>
          <c:order val="1"/>
          <c:tx>
            <c:strRef>
              <c:f>'PO4'!$D$37</c:f>
              <c:strCache>
                <c:ptCount val="1"/>
                <c:pt idx="0">
                  <c:v>MPV (0.464)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'PO4'!$D$38:$D$45</c:f>
              <c:numCache>
                <c:formatCode>0.000</c:formatCode>
                <c:ptCount val="8"/>
                <c:pt idx="0">
                  <c:v>0.46400000000000002</c:v>
                </c:pt>
                <c:pt idx="1">
                  <c:v>0.46400000000000002</c:v>
                </c:pt>
                <c:pt idx="2">
                  <c:v>0.46400000000000002</c:v>
                </c:pt>
                <c:pt idx="3">
                  <c:v>0.46400000000000002</c:v>
                </c:pt>
                <c:pt idx="4">
                  <c:v>0.46400000000000002</c:v>
                </c:pt>
                <c:pt idx="5">
                  <c:v>0.46400000000000002</c:v>
                </c:pt>
                <c:pt idx="6">
                  <c:v>0.46400000000000002</c:v>
                </c:pt>
                <c:pt idx="7">
                  <c:v>0.46400000000000002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49672"/>
        <c:axId val="326450064"/>
      </c:lineChart>
      <c:catAx>
        <c:axId val="326449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6450064"/>
        <c:crosses val="autoZero"/>
        <c:auto val="1"/>
        <c:lblAlgn val="ctr"/>
        <c:lblOffset val="100"/>
        <c:noMultiLvlLbl val="0"/>
      </c:catAx>
      <c:valAx>
        <c:axId val="32645006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64496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'NO2+NO3'!$C$3:$C$12</c:f>
              <c:numCache>
                <c:formatCode>0.000</c:formatCode>
                <c:ptCount val="10"/>
                <c:pt idx="0">
                  <c:v>0.29199999999999998</c:v>
                </c:pt>
                <c:pt idx="1">
                  <c:v>0.30599999999999999</c:v>
                </c:pt>
                <c:pt idx="2">
                  <c:v>0.28999999999999998</c:v>
                </c:pt>
                <c:pt idx="3">
                  <c:v>0.34</c:v>
                </c:pt>
                <c:pt idx="4">
                  <c:v>0.314</c:v>
                </c:pt>
                <c:pt idx="5">
                  <c:v>0.27900000000000003</c:v>
                </c:pt>
                <c:pt idx="6">
                  <c:v>0.31440000000000001</c:v>
                </c:pt>
                <c:pt idx="7">
                  <c:v>0.31</c:v>
                </c:pt>
                <c:pt idx="8">
                  <c:v>0.30599999999999999</c:v>
                </c:pt>
                <c:pt idx="9">
                  <c:v>0.29699999999999999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8851538866374077E-17"/>
                  <c:y val="-0.148867275981123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997915106370059E-3"/>
                  <c:y val="-0.168284746761270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1.9</a:t>
                    </a:r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8.0906128250610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9126206170219868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9.0614863640684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056555269922879E-3"/>
                  <c:y val="-4.8543676950366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2.9126206170219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081231093099262E-16"/>
                  <c:y val="-0.10679608929080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'NO2+NO3'!$H$3:$H$12</c:f>
              <c:numCache>
                <c:formatCode>0.0</c:formatCode>
                <c:ptCount val="10"/>
                <c:pt idx="0">
                  <c:v>0.88235294117647134</c:v>
                </c:pt>
                <c:pt idx="1">
                  <c:v>5.8823529411764754E-2</c:v>
                </c:pt>
                <c:pt idx="2">
                  <c:v>1.0000000000000009</c:v>
                </c:pt>
                <c:pt idx="3">
                  <c:v>1.9411764705882368</c:v>
                </c:pt>
                <c:pt idx="4">
                  <c:v>0.41176470588235325</c:v>
                </c:pt>
                <c:pt idx="5">
                  <c:v>1.6470588235294099</c:v>
                </c:pt>
                <c:pt idx="6">
                  <c:v>0.43529411764705983</c:v>
                </c:pt>
                <c:pt idx="7">
                  <c:v>0.17647058823529427</c:v>
                </c:pt>
                <c:pt idx="8">
                  <c:v>5.8823529411764754E-2</c:v>
                </c:pt>
                <c:pt idx="9">
                  <c:v>0.58823529411764752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450848"/>
        <c:axId val="326451240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(0.307)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'NO2+NO3'!$D$3:$D$12</c:f>
              <c:numCache>
                <c:formatCode>0.000</c:formatCode>
                <c:ptCount val="10"/>
                <c:pt idx="0">
                  <c:v>0.307</c:v>
                </c:pt>
                <c:pt idx="1">
                  <c:v>0.307</c:v>
                </c:pt>
                <c:pt idx="2">
                  <c:v>0.307</c:v>
                </c:pt>
                <c:pt idx="3">
                  <c:v>0.307</c:v>
                </c:pt>
                <c:pt idx="4">
                  <c:v>0.307</c:v>
                </c:pt>
                <c:pt idx="5">
                  <c:v>0.307</c:v>
                </c:pt>
                <c:pt idx="6">
                  <c:v>0.307</c:v>
                </c:pt>
                <c:pt idx="7">
                  <c:v>0.307</c:v>
                </c:pt>
                <c:pt idx="8">
                  <c:v>0.307</c:v>
                </c:pt>
                <c:pt idx="9">
                  <c:v>0.307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50848"/>
        <c:axId val="326451240"/>
      </c:lineChart>
      <c:catAx>
        <c:axId val="32645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326451240"/>
        <c:crosses val="autoZero"/>
        <c:auto val="1"/>
        <c:lblAlgn val="ctr"/>
        <c:lblOffset val="100"/>
        <c:noMultiLvlLbl val="0"/>
      </c:catAx>
      <c:valAx>
        <c:axId val="32645124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6450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'NO2+NO3'!$C$38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'NO2+NO3'!$C$39:$C$46</c:f>
              <c:numCache>
                <c:formatCode>0.000</c:formatCode>
                <c:ptCount val="8"/>
                <c:pt idx="0">
                  <c:v>1.44</c:v>
                </c:pt>
                <c:pt idx="1">
                  <c:v>1.48</c:v>
                </c:pt>
                <c:pt idx="2">
                  <c:v>1.58</c:v>
                </c:pt>
                <c:pt idx="3">
                  <c:v>1.4750000000000001</c:v>
                </c:pt>
                <c:pt idx="4">
                  <c:v>1.419</c:v>
                </c:pt>
                <c:pt idx="5">
                  <c:v>1.5289999999999999</c:v>
                </c:pt>
                <c:pt idx="6">
                  <c:v>1.48</c:v>
                </c:pt>
                <c:pt idx="7">
                  <c:v>1.47</c:v>
                </c:pt>
              </c:numCache>
            </c:numRef>
          </c:val>
        </c:ser>
        <c:ser>
          <c:idx val="2"/>
          <c:order val="2"/>
          <c:tx>
            <c:strRef>
              <c:f>'NO2+NO3'!$H$38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870211549456832E-3"/>
                  <c:y val="-0.105540897097625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3.1662269129287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3.518029903254171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5180299032541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3.8698328935795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2870211549456832E-3"/>
                  <c:y val="-4.9252418645558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'NO2+NO3'!$H$39:$H$46</c:f>
              <c:numCache>
                <c:formatCode>0.00</c:formatCode>
                <c:ptCount val="8"/>
                <c:pt idx="0">
                  <c:v>0.85106382978723483</c:v>
                </c:pt>
                <c:pt idx="1">
                  <c:v>0</c:v>
                </c:pt>
                <c:pt idx="2">
                  <c:v>2.1276595744680868</c:v>
                </c:pt>
                <c:pt idx="3">
                  <c:v>0.10638297872340199</c:v>
                </c:pt>
                <c:pt idx="4">
                  <c:v>1.2978723404255308</c:v>
                </c:pt>
                <c:pt idx="5">
                  <c:v>1.0425531914893602</c:v>
                </c:pt>
                <c:pt idx="6">
                  <c:v>0</c:v>
                </c:pt>
                <c:pt idx="7">
                  <c:v>0.21276595744680871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452024"/>
        <c:axId val="326452416"/>
      </c:barChart>
      <c:lineChart>
        <c:grouping val="standard"/>
        <c:varyColors val="0"/>
        <c:ser>
          <c:idx val="1"/>
          <c:order val="1"/>
          <c:tx>
            <c:strRef>
              <c:f>'NO2+NO3'!$D$38</c:f>
              <c:strCache>
                <c:ptCount val="1"/>
                <c:pt idx="0">
                  <c:v>MPV (1.48)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'NO2+NO3'!$D$39:$D$46</c:f>
              <c:numCache>
                <c:formatCode>0.00</c:formatCode>
                <c:ptCount val="8"/>
                <c:pt idx="0">
                  <c:v>1.48</c:v>
                </c:pt>
                <c:pt idx="1">
                  <c:v>1.48</c:v>
                </c:pt>
                <c:pt idx="2">
                  <c:v>1.48</c:v>
                </c:pt>
                <c:pt idx="3">
                  <c:v>1.48</c:v>
                </c:pt>
                <c:pt idx="4">
                  <c:v>1.48</c:v>
                </c:pt>
                <c:pt idx="5">
                  <c:v>1.48</c:v>
                </c:pt>
                <c:pt idx="6">
                  <c:v>1.48</c:v>
                </c:pt>
                <c:pt idx="7">
                  <c:v>1.48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52024"/>
        <c:axId val="326452416"/>
      </c:lineChart>
      <c:catAx>
        <c:axId val="326452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6452416"/>
        <c:crosses val="autoZero"/>
        <c:auto val="1"/>
        <c:lblAlgn val="ctr"/>
        <c:lblOffset val="100"/>
        <c:noMultiLvlLbl val="0"/>
      </c:catAx>
      <c:valAx>
        <c:axId val="32645241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6452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 DPW</c:v>
                </c:pt>
                <c:pt idx="7">
                  <c:v>Horn Point</c:v>
                </c:pt>
              </c:strCache>
            </c:strRef>
          </c:cat>
          <c:val>
            <c:numRef>
              <c:f>TN!$C$36:$C$43</c:f>
              <c:numCache>
                <c:formatCode>0.00</c:formatCode>
                <c:ptCount val="8"/>
                <c:pt idx="0" formatCode="0.000">
                  <c:v>1.89</c:v>
                </c:pt>
                <c:pt idx="1">
                  <c:v>1.86</c:v>
                </c:pt>
                <c:pt idx="2">
                  <c:v>1.81</c:v>
                </c:pt>
                <c:pt idx="3" formatCode="0.000">
                  <c:v>1.861</c:v>
                </c:pt>
                <c:pt idx="4" formatCode="0.000">
                  <c:v>2.0310000000000001</c:v>
                </c:pt>
                <c:pt idx="5" formatCode="0.000">
                  <c:v>1.8420000000000001</c:v>
                </c:pt>
                <c:pt idx="6" formatCode="0.000">
                  <c:v>1.82</c:v>
                </c:pt>
                <c:pt idx="7" formatCode="0.000">
                  <c:v>1.92</c:v>
                </c:pt>
              </c:numCache>
            </c:numRef>
          </c:val>
        </c:ser>
        <c:ser>
          <c:idx val="2"/>
          <c:order val="2"/>
          <c:tx>
            <c:strRef>
              <c:f>TN!$H$35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260439377949678E-3"/>
                  <c:y val="-6.009389671361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977021927024397E-17"/>
                  <c:y val="-2.253521126760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8.6384976525821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755868544600939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30FDDA6C-FA6D-494C-8354-FC48B7E05E5E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2.1260439377949678E-3"/>
                  <c:y val="-4.131455399061032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B4747D33-AD2E-4470-99E6-68B7756B990F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1.5590808770809759E-16"/>
                  <c:y val="-4.507042253521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6.7605633802816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260439377949678E-3"/>
                  <c:y val="-9.3896713615023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 DPW</c:v>
                </c:pt>
                <c:pt idx="7">
                  <c:v>Horn Point</c:v>
                </c:pt>
              </c:strCache>
            </c:strRef>
          </c:cat>
          <c:val>
            <c:numRef>
              <c:f>TN!$H$36:$H$43</c:f>
              <c:numCache>
                <c:formatCode>0.00</c:formatCode>
                <c:ptCount val="8"/>
                <c:pt idx="0">
                  <c:v>0.39473684210526061</c:v>
                </c:pt>
                <c:pt idx="1">
                  <c:v>0</c:v>
                </c:pt>
                <c:pt idx="2">
                  <c:v>0.65789473684210587</c:v>
                </c:pt>
                <c:pt idx="3">
                  <c:v>1.3157894736840656E-2</c:v>
                </c:pt>
                <c:pt idx="4">
                  <c:v>2.2500000000000004</c:v>
                </c:pt>
                <c:pt idx="5">
                  <c:v>0.2368421052631581</c:v>
                </c:pt>
                <c:pt idx="6">
                  <c:v>0.52631578947368474</c:v>
                </c:pt>
                <c:pt idx="7">
                  <c:v>0.78947368421052411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327280"/>
        <c:axId val="323178520"/>
      </c:barChart>
      <c:lineChart>
        <c:grouping val="standard"/>
        <c:varyColors val="0"/>
        <c:ser>
          <c:idx val="1"/>
          <c:order val="1"/>
          <c:tx>
            <c:strRef>
              <c:f>TN!$D$35</c:f>
              <c:strCache>
                <c:ptCount val="1"/>
                <c:pt idx="0">
                  <c:v>MPV (1.86)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TN!$D$36:$D$43</c:f>
              <c:numCache>
                <c:formatCode>0.00</c:formatCode>
                <c:ptCount val="8"/>
                <c:pt idx="0">
                  <c:v>1.86</c:v>
                </c:pt>
                <c:pt idx="1">
                  <c:v>1.86</c:v>
                </c:pt>
                <c:pt idx="2">
                  <c:v>1.86</c:v>
                </c:pt>
                <c:pt idx="3">
                  <c:v>1.86</c:v>
                </c:pt>
                <c:pt idx="4">
                  <c:v>1.86</c:v>
                </c:pt>
                <c:pt idx="5">
                  <c:v>1.86</c:v>
                </c:pt>
                <c:pt idx="6">
                  <c:v>1.86</c:v>
                </c:pt>
                <c:pt idx="7">
                  <c:v>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327280"/>
        <c:axId val="323178520"/>
      </c:lineChart>
      <c:catAx>
        <c:axId val="32432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3178520"/>
        <c:crosses val="autoZero"/>
        <c:auto val="1"/>
        <c:lblAlgn val="ctr"/>
        <c:lblOffset val="100"/>
        <c:noMultiLvlLbl val="0"/>
      </c:catAx>
      <c:valAx>
        <c:axId val="32317852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43272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TP!$C$3:$C$12</c:f>
              <c:numCache>
                <c:formatCode>0.000</c:formatCode>
                <c:ptCount val="10"/>
                <c:pt idx="0">
                  <c:v>0.247</c:v>
                </c:pt>
                <c:pt idx="1">
                  <c:v>0.23699999999999999</c:v>
                </c:pt>
                <c:pt idx="2">
                  <c:v>0.26200000000000001</c:v>
                </c:pt>
                <c:pt idx="3">
                  <c:v>0.25</c:v>
                </c:pt>
                <c:pt idx="4">
                  <c:v>0.24299999999999999</c:v>
                </c:pt>
                <c:pt idx="5">
                  <c:v>0.24099999999999999</c:v>
                </c:pt>
                <c:pt idx="6">
                  <c:v>0.24590000000000001</c:v>
                </c:pt>
                <c:pt idx="7">
                  <c:v>0.23860000000000001</c:v>
                </c:pt>
                <c:pt idx="8">
                  <c:v>0.24099999999999999</c:v>
                </c:pt>
                <c:pt idx="9">
                  <c:v>0.24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8.355091383812010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EA386C9-7E1F-44FB-AE99-268D4B9DFB5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-0.11836379460400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530603053316587E-7"/>
                  <c:y val="-4.0404329624086306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32288946910356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3.1331592689295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5.918189730200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9612279139869576E-3"/>
                  <c:y val="-6.614447345517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9612279139870296E-3"/>
                  <c:y val="-9.0513489991296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6.2663185378590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3107049608355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TP!$H$3:$H$12</c:f>
              <c:numCache>
                <c:formatCode>0.00</c:formatCode>
                <c:ptCount val="10"/>
                <c:pt idx="0">
                  <c:v>0.44444444444444486</c:v>
                </c:pt>
                <c:pt idx="1">
                  <c:v>0.6666666666666673</c:v>
                </c:pt>
                <c:pt idx="2">
                  <c:v>2.1111111111111129</c:v>
                </c:pt>
                <c:pt idx="3">
                  <c:v>0.77777777777777857</c:v>
                </c:pt>
                <c:pt idx="4">
                  <c:v>0</c:v>
                </c:pt>
                <c:pt idx="5">
                  <c:v>0.22222222222222243</c:v>
                </c:pt>
                <c:pt idx="6">
                  <c:v>0.32222222222222374</c:v>
                </c:pt>
                <c:pt idx="7">
                  <c:v>0.48888888888888749</c:v>
                </c:pt>
                <c:pt idx="8">
                  <c:v>0.22222222222222243</c:v>
                </c:pt>
                <c:pt idx="9">
                  <c:v>0.33333333333333365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179696"/>
        <c:axId val="323180088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(0.243)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TP!$D$3:$D$12</c:f>
              <c:numCache>
                <c:formatCode>0.000</c:formatCode>
                <c:ptCount val="10"/>
                <c:pt idx="0">
                  <c:v>0.24299999999999999</c:v>
                </c:pt>
                <c:pt idx="1">
                  <c:v>0.24299999999999999</c:v>
                </c:pt>
                <c:pt idx="2">
                  <c:v>0.24299999999999999</c:v>
                </c:pt>
                <c:pt idx="3">
                  <c:v>0.24299999999999999</c:v>
                </c:pt>
                <c:pt idx="4">
                  <c:v>0.24299999999999999</c:v>
                </c:pt>
                <c:pt idx="5">
                  <c:v>0.24299999999999999</c:v>
                </c:pt>
                <c:pt idx="6">
                  <c:v>0.24299999999999999</c:v>
                </c:pt>
                <c:pt idx="7">
                  <c:v>0.24299999999999999</c:v>
                </c:pt>
                <c:pt idx="8">
                  <c:v>0.24299999999999999</c:v>
                </c:pt>
                <c:pt idx="9">
                  <c:v>0.24299999999999999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79696"/>
        <c:axId val="323180088"/>
      </c:lineChart>
      <c:catAx>
        <c:axId val="3231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3180088"/>
        <c:crosses val="autoZero"/>
        <c:auto val="1"/>
        <c:lblAlgn val="ctr"/>
        <c:lblOffset val="100"/>
        <c:noMultiLvlLbl val="0"/>
      </c:catAx>
      <c:valAx>
        <c:axId val="32318008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31796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TP!$C$36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TP!$C$37:$C$44</c:f>
              <c:numCache>
                <c:formatCode>0.000</c:formatCode>
                <c:ptCount val="8"/>
                <c:pt idx="0">
                  <c:v>0.47799999999999998</c:v>
                </c:pt>
                <c:pt idx="1">
                  <c:v>0.47</c:v>
                </c:pt>
                <c:pt idx="2">
                  <c:v>0.54</c:v>
                </c:pt>
                <c:pt idx="3">
                  <c:v>0.497</c:v>
                </c:pt>
                <c:pt idx="4">
                  <c:v>0.502</c:v>
                </c:pt>
                <c:pt idx="5">
                  <c:v>0.49559999999999998</c:v>
                </c:pt>
                <c:pt idx="6">
                  <c:v>0.504</c:v>
                </c:pt>
                <c:pt idx="7">
                  <c:v>0.49099999999999999</c:v>
                </c:pt>
              </c:numCache>
            </c:numRef>
          </c:val>
        </c:ser>
        <c:ser>
          <c:idx val="2"/>
          <c:order val="2"/>
          <c:tx>
            <c:strRef>
              <c:f>TP!$H$36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10651974288337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6.6115702479338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8.81542699724517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537201855314502E-16"/>
                  <c:y val="-5.5096418732782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9.9173553719008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2.938475665748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TP!$H$37:$H$44</c:f>
              <c:numCache>
                <c:formatCode>0.00</c:formatCode>
                <c:ptCount val="8"/>
                <c:pt idx="0">
                  <c:v>0.76470588235294179</c:v>
                </c:pt>
                <c:pt idx="1">
                  <c:v>1.2352941176470598</c:v>
                </c:pt>
                <c:pt idx="2">
                  <c:v>2.8823529411764728</c:v>
                </c:pt>
                <c:pt idx="3">
                  <c:v>0.35294117647058854</c:v>
                </c:pt>
                <c:pt idx="4">
                  <c:v>0.64705882352941224</c:v>
                </c:pt>
                <c:pt idx="5">
                  <c:v>0.27058823529411724</c:v>
                </c:pt>
                <c:pt idx="6">
                  <c:v>0.76470588235294179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073760"/>
        <c:axId val="264680688"/>
      </c:barChart>
      <c:lineChart>
        <c:grouping val="standard"/>
        <c:varyColors val="0"/>
        <c:ser>
          <c:idx val="1"/>
          <c:order val="1"/>
          <c:tx>
            <c:strRef>
              <c:f>TP!$D$36</c:f>
              <c:strCache>
                <c:ptCount val="1"/>
                <c:pt idx="0">
                  <c:v>MPV (0.491)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TP!$D$37:$D$44</c:f>
              <c:numCache>
                <c:formatCode>0.000</c:formatCode>
                <c:ptCount val="8"/>
                <c:pt idx="0">
                  <c:v>0.49099999999999999</c:v>
                </c:pt>
                <c:pt idx="1">
                  <c:v>0.49099999999999999</c:v>
                </c:pt>
                <c:pt idx="2">
                  <c:v>0.49099999999999999</c:v>
                </c:pt>
                <c:pt idx="3">
                  <c:v>0.49099999999999999</c:v>
                </c:pt>
                <c:pt idx="4">
                  <c:v>0.49099999999999999</c:v>
                </c:pt>
                <c:pt idx="5">
                  <c:v>0.49099999999999999</c:v>
                </c:pt>
                <c:pt idx="6">
                  <c:v>0.49099999999999999</c:v>
                </c:pt>
                <c:pt idx="7">
                  <c:v>0.49099999999999999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073760"/>
        <c:axId val="264680688"/>
      </c:lineChart>
      <c:catAx>
        <c:axId val="323073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4680688"/>
        <c:crosses val="autoZero"/>
        <c:auto val="1"/>
        <c:lblAlgn val="ctr"/>
        <c:lblOffset val="100"/>
        <c:noMultiLvlLbl val="0"/>
      </c:catAx>
      <c:valAx>
        <c:axId val="26468068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noFill/>
        </c:spPr>
        <c:crossAx val="3230737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TKN!$B$3:$B$5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TKN!$C$3:$C$5</c:f>
              <c:numCache>
                <c:formatCode>0.000</c:formatCode>
                <c:ptCount val="3"/>
                <c:pt idx="0">
                  <c:v>0.14399999999999999</c:v>
                </c:pt>
                <c:pt idx="1">
                  <c:v>0.13</c:v>
                </c:pt>
                <c:pt idx="2">
                  <c:v>0.31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404844102166048E-3"/>
                  <c:y val="-7.8703703703703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024220510830114E-3"/>
                  <c:y val="-0.101851851851851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TKN!$H$3:$H$5</c:f>
              <c:numCache>
                <c:formatCode>0.00</c:formatCode>
                <c:ptCount val="3"/>
                <c:pt idx="0">
                  <c:v>0.38297872340425565</c:v>
                </c:pt>
                <c:pt idx="1">
                  <c:v>0.68085106382978722</c:v>
                </c:pt>
                <c:pt idx="2">
                  <c:v>3.1489361702127656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535616"/>
        <c:axId val="322536008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(0.162)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TKN!$D$3:$D$5</c:f>
              <c:numCache>
                <c:formatCode>0.000</c:formatCode>
                <c:ptCount val="3"/>
                <c:pt idx="0">
                  <c:v>0.16200000000000001</c:v>
                </c:pt>
                <c:pt idx="1">
                  <c:v>0.16200000000000001</c:v>
                </c:pt>
                <c:pt idx="2">
                  <c:v>0.16200000000000001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535616"/>
        <c:axId val="322536008"/>
      </c:lineChart>
      <c:catAx>
        <c:axId val="32253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2536008"/>
        <c:crosses val="autoZero"/>
        <c:auto val="1"/>
        <c:lblAlgn val="ctr"/>
        <c:lblOffset val="100"/>
        <c:noMultiLvlLbl val="0"/>
      </c:catAx>
      <c:valAx>
        <c:axId val="32253600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25356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TKN!$C$28:$C$30</c:f>
              <c:numCache>
                <c:formatCode>0.000</c:formatCode>
                <c:ptCount val="3"/>
                <c:pt idx="0">
                  <c:v>0.40699999999999997</c:v>
                </c:pt>
                <c:pt idx="1">
                  <c:v>0.32</c:v>
                </c:pt>
                <c:pt idx="2">
                  <c:v>0.33700000000000002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4.6296296296296294E-2"/>
                </c:manualLayout>
              </c:layout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E0306AF-A03A-4BCD-AD5A-327CF96E012D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TKN!$H$28:$H$30</c:f>
              <c:numCache>
                <c:formatCode>0.00</c:formatCode>
                <c:ptCount val="3"/>
                <c:pt idx="0">
                  <c:v>0.22727272727272663</c:v>
                </c:pt>
                <c:pt idx="1">
                  <c:v>1.0909090909090911</c:v>
                </c:pt>
                <c:pt idx="2">
                  <c:v>0.83333333333333315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537184"/>
        <c:axId val="325575416"/>
      </c:barChart>
      <c:lineChart>
        <c:grouping val="standard"/>
        <c:varyColors val="0"/>
        <c:ser>
          <c:idx val="1"/>
          <c:order val="1"/>
          <c:tx>
            <c:strRef>
              <c:f>TKN!$D$27</c:f>
              <c:strCache>
                <c:ptCount val="1"/>
                <c:pt idx="0">
                  <c:v>MPV (0.392)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0.39200000000000002</c:v>
                </c:pt>
                <c:pt idx="1">
                  <c:v>0.39200000000000002</c:v>
                </c:pt>
                <c:pt idx="2">
                  <c:v>0.39200000000000002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537184"/>
        <c:axId val="325575416"/>
      </c:lineChart>
      <c:catAx>
        <c:axId val="32253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5575416"/>
        <c:crosses val="autoZero"/>
        <c:auto val="1"/>
        <c:lblAlgn val="ctr"/>
        <c:lblOffset val="100"/>
        <c:noMultiLvlLbl val="0"/>
      </c:catAx>
      <c:valAx>
        <c:axId val="32557541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25371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'NH3'!$C$3:$C$12</c:f>
              <c:numCache>
                <c:formatCode>0.000</c:formatCode>
                <c:ptCount val="10"/>
                <c:pt idx="0">
                  <c:v>0.13</c:v>
                </c:pt>
                <c:pt idx="1">
                  <c:v>0.13100000000000001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0.13400000000000001</c:v>
                </c:pt>
                <c:pt idx="5">
                  <c:v>0.13420000000000001</c:v>
                </c:pt>
                <c:pt idx="6">
                  <c:v>0.13619999999999999</c:v>
                </c:pt>
                <c:pt idx="7">
                  <c:v>0.125</c:v>
                </c:pt>
                <c:pt idx="8">
                  <c:v>0.13700000000000001</c:v>
                </c:pt>
                <c:pt idx="9">
                  <c:v>0.13600000000000001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634214493186357E-3"/>
                  <c:y val="-0.16982831663122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634214493186556E-3"/>
                  <c:y val="-0.148690111263296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9662268388932347E-17"/>
                  <c:y val="-9.0334210974056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289069475116979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8.310747409613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634214493186157E-3"/>
                  <c:y val="-8.310747409613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3024975488843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5864907355572939E-16"/>
                  <c:y val="-0.266176083142754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3.2520315950660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5.0587158145471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'NH3'!$H$3:$H$12</c:f>
              <c:numCache>
                <c:formatCode>0.00</c:formatCode>
                <c:ptCount val="10"/>
                <c:pt idx="0">
                  <c:v>0.50000000000000044</c:v>
                </c:pt>
                <c:pt idx="1">
                  <c:v>0.42857142857142894</c:v>
                </c:pt>
                <c:pt idx="2">
                  <c:v>0.21428571428571447</c:v>
                </c:pt>
                <c:pt idx="3">
                  <c:v>0.92857142857142738</c:v>
                </c:pt>
                <c:pt idx="4">
                  <c:v>0.21428571428571447</c:v>
                </c:pt>
                <c:pt idx="5">
                  <c:v>0.19999999999999979</c:v>
                </c:pt>
                <c:pt idx="6">
                  <c:v>5.7142857142858779E-2</c:v>
                </c:pt>
                <c:pt idx="7">
                  <c:v>0.85714285714285787</c:v>
                </c:pt>
                <c:pt idx="8">
                  <c:v>0</c:v>
                </c:pt>
                <c:pt idx="9">
                  <c:v>7.1428571428571494E-2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536792"/>
        <c:axId val="322535224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(0.137)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'NH3'!$D$3:$D$12</c:f>
              <c:numCache>
                <c:formatCode>0.000</c:formatCode>
                <c:ptCount val="10"/>
                <c:pt idx="0">
                  <c:v>0.13700000000000001</c:v>
                </c:pt>
                <c:pt idx="1">
                  <c:v>0.13700000000000001</c:v>
                </c:pt>
                <c:pt idx="2">
                  <c:v>0.13700000000000001</c:v>
                </c:pt>
                <c:pt idx="3">
                  <c:v>0.13700000000000001</c:v>
                </c:pt>
                <c:pt idx="4">
                  <c:v>0.13700000000000001</c:v>
                </c:pt>
                <c:pt idx="5">
                  <c:v>0.13700000000000001</c:v>
                </c:pt>
                <c:pt idx="6">
                  <c:v>0.13700000000000001</c:v>
                </c:pt>
                <c:pt idx="7">
                  <c:v>0.13700000000000001</c:v>
                </c:pt>
                <c:pt idx="8">
                  <c:v>0.13700000000000001</c:v>
                </c:pt>
                <c:pt idx="9">
                  <c:v>0.13700000000000001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536792"/>
        <c:axId val="322535224"/>
      </c:lineChart>
      <c:catAx>
        <c:axId val="322536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2535224"/>
        <c:crosses val="autoZero"/>
        <c:auto val="1"/>
        <c:lblAlgn val="ctr"/>
        <c:lblOffset val="100"/>
        <c:noMultiLvlLbl val="0"/>
      </c:catAx>
      <c:valAx>
        <c:axId val="32253522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2536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'NH3'!$C$38:$C$45</c:f>
              <c:numCache>
                <c:formatCode>0.000</c:formatCode>
                <c:ptCount val="8"/>
                <c:pt idx="0">
                  <c:v>0.312</c:v>
                </c:pt>
                <c:pt idx="1">
                  <c:v>0.34300000000000003</c:v>
                </c:pt>
                <c:pt idx="2">
                  <c:v>0.34</c:v>
                </c:pt>
                <c:pt idx="3">
                  <c:v>0.33900000000000002</c:v>
                </c:pt>
                <c:pt idx="4">
                  <c:v>0.33169999999999999</c:v>
                </c:pt>
                <c:pt idx="5">
                  <c:v>0.32800000000000001</c:v>
                </c:pt>
                <c:pt idx="6">
                  <c:v>0.32700000000000001</c:v>
                </c:pt>
                <c:pt idx="7">
                  <c:v>0.35</c:v>
                </c:pt>
              </c:numCache>
            </c:numRef>
          </c:val>
        </c:ser>
        <c:ser>
          <c:idx val="2"/>
          <c:order val="2"/>
          <c:tx>
            <c:strRef>
              <c:f>'NH3'!$H$37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207485227034707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2173558805797566E-3"/>
                  <c:y val="-0.187829212449015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086779402898397E-3"/>
                  <c:y val="-0.160524119116480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086779402898783E-3"/>
                  <c:y val="-0.147420109392685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5.896804375707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463459593587669E-16"/>
                  <c:y val="-2.948402187853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3.9312029171383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086779402897239E-3"/>
                  <c:y val="-0.258804192044937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'NH3'!$H$38:$H$45</c:f>
              <c:numCache>
                <c:formatCode>0.00</c:formatCode>
                <c:ptCount val="8"/>
                <c:pt idx="0">
                  <c:v>0.59259259259259311</c:v>
                </c:pt>
                <c:pt idx="1">
                  <c:v>0.55555555555555602</c:v>
                </c:pt>
                <c:pt idx="2">
                  <c:v>0.44444444444444486</c:v>
                </c:pt>
                <c:pt idx="3">
                  <c:v>0.40740740740740777</c:v>
                </c:pt>
                <c:pt idx="4">
                  <c:v>0.13703703703703635</c:v>
                </c:pt>
                <c:pt idx="5">
                  <c:v>0</c:v>
                </c:pt>
                <c:pt idx="6">
                  <c:v>3.703703703703707E-2</c:v>
                </c:pt>
                <c:pt idx="7">
                  <c:v>0.81481481481481344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534440"/>
        <c:axId val="322534048"/>
      </c:barChart>
      <c:lineChart>
        <c:grouping val="standard"/>
        <c:varyColors val="0"/>
        <c:ser>
          <c:idx val="1"/>
          <c:order val="1"/>
          <c:tx>
            <c:strRef>
              <c:f>'NH3'!$D$37</c:f>
              <c:strCache>
                <c:ptCount val="1"/>
                <c:pt idx="0">
                  <c:v>MPV (0.328)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'NH3'!$D$38:$D$45</c:f>
              <c:numCache>
                <c:formatCode>0.000</c:formatCode>
                <c:ptCount val="8"/>
                <c:pt idx="0">
                  <c:v>0.32800000000000001</c:v>
                </c:pt>
                <c:pt idx="1">
                  <c:v>0.32800000000000001</c:v>
                </c:pt>
                <c:pt idx="2">
                  <c:v>0.32800000000000001</c:v>
                </c:pt>
                <c:pt idx="3">
                  <c:v>0.32800000000000001</c:v>
                </c:pt>
                <c:pt idx="4">
                  <c:v>0.32800000000000001</c:v>
                </c:pt>
                <c:pt idx="5">
                  <c:v>0.32800000000000001</c:v>
                </c:pt>
                <c:pt idx="6">
                  <c:v>0.32800000000000001</c:v>
                </c:pt>
                <c:pt idx="7" formatCode="General">
                  <c:v>0.32800000000000001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534440"/>
        <c:axId val="322534048"/>
      </c:lineChart>
      <c:catAx>
        <c:axId val="322534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2534048"/>
        <c:crosses val="autoZero"/>
        <c:auto val="1"/>
        <c:lblAlgn val="ctr"/>
        <c:lblOffset val="100"/>
        <c:noMultiLvlLbl val="0"/>
      </c:catAx>
      <c:valAx>
        <c:axId val="32253404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2534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'NO3'!$C$3:$C$8</c:f>
              <c:numCache>
                <c:formatCode>0.000</c:formatCode>
                <c:ptCount val="6"/>
                <c:pt idx="0">
                  <c:v>0.29199999999999998</c:v>
                </c:pt>
                <c:pt idx="1">
                  <c:v>0.30599999999999999</c:v>
                </c:pt>
                <c:pt idx="2">
                  <c:v>0.28999999999999998</c:v>
                </c:pt>
                <c:pt idx="3">
                  <c:v>0.34</c:v>
                </c:pt>
                <c:pt idx="4">
                  <c:v>0.27900000000000003</c:v>
                </c:pt>
                <c:pt idx="5">
                  <c:v>0.31430000000000002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20317460317460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7.6190476190476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587350217661749E-3"/>
                  <c:y val="-0.22857142857142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7354497354497356"/>
                </c:manualLayout>
              </c:layout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348506220470377E-16"/>
                  <c:y val="-0.2243386243386243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7.195767195767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'NO3'!$H$3:$H$8</c:f>
              <c:numCache>
                <c:formatCode>0.00</c:formatCode>
                <c:ptCount val="6"/>
                <c:pt idx="0">
                  <c:v>0.81818181818181901</c:v>
                </c:pt>
                <c:pt idx="1">
                  <c:v>0.18181818181818199</c:v>
                </c:pt>
                <c:pt idx="2">
                  <c:v>0.90909090909090995</c:v>
                </c:pt>
                <c:pt idx="3">
                  <c:v>1.3636363636363649</c:v>
                </c:pt>
                <c:pt idx="4">
                  <c:v>1.4090909090909078</c:v>
                </c:pt>
                <c:pt idx="5">
                  <c:v>0.19545454545454666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5576592"/>
        <c:axId val="325576984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(0.310)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'NO3'!$D$3:$D$8</c:f>
              <c:numCache>
                <c:formatCode>0.000</c:formatCode>
                <c:ptCount val="6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0.31</c:v>
                </c:pt>
                <c:pt idx="4">
                  <c:v>0.31</c:v>
                </c:pt>
                <c:pt idx="5">
                  <c:v>0.31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576592"/>
        <c:axId val="325576984"/>
      </c:lineChart>
      <c:catAx>
        <c:axId val="32557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5576984"/>
        <c:crosses val="autoZero"/>
        <c:auto val="1"/>
        <c:lblAlgn val="ctr"/>
        <c:lblOffset val="100"/>
        <c:noMultiLvlLbl val="0"/>
      </c:catAx>
      <c:valAx>
        <c:axId val="32557698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3255765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45</xdr:row>
      <xdr:rowOff>28575</xdr:rowOff>
    </xdr:from>
    <xdr:to>
      <xdr:col>2</xdr:col>
      <xdr:colOff>361949</xdr:colOff>
      <xdr:row>46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0</xdr:colOff>
      <xdr:row>14</xdr:row>
      <xdr:rowOff>9525</xdr:rowOff>
    </xdr:from>
    <xdr:to>
      <xdr:col>7</xdr:col>
      <xdr:colOff>657225</xdr:colOff>
      <xdr:row>30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239485</xdr:colOff>
      <xdr:row>44</xdr:row>
      <xdr:rowOff>35377</xdr:rowOff>
    </xdr:from>
    <xdr:to>
      <xdr:col>7</xdr:col>
      <xdr:colOff>620485</xdr:colOff>
      <xdr:row>61</xdr:row>
      <xdr:rowOff>178252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15</xdr:row>
      <xdr:rowOff>133350</xdr:rowOff>
    </xdr:from>
    <xdr:to>
      <xdr:col>10</xdr:col>
      <xdr:colOff>752475</xdr:colOff>
      <xdr:row>17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18</xdr:row>
      <xdr:rowOff>152401</xdr:rowOff>
    </xdr:from>
    <xdr:to>
      <xdr:col>4</xdr:col>
      <xdr:colOff>723900</xdr:colOff>
      <xdr:row>20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13</xdr:row>
      <xdr:rowOff>66674</xdr:rowOff>
    </xdr:from>
    <xdr:to>
      <xdr:col>8</xdr:col>
      <xdr:colOff>66675</xdr:colOff>
      <xdr:row>32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68140</xdr:colOff>
      <xdr:row>45</xdr:row>
      <xdr:rowOff>57882</xdr:rowOff>
    </xdr:from>
    <xdr:to>
      <xdr:col>7</xdr:col>
      <xdr:colOff>125290</xdr:colOff>
      <xdr:row>63</xdr:row>
      <xdr:rowOff>86457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36</xdr:row>
      <xdr:rowOff>38100</xdr:rowOff>
    </xdr:from>
    <xdr:to>
      <xdr:col>5</xdr:col>
      <xdr:colOff>95250</xdr:colOff>
      <xdr:row>37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8</xdr:row>
      <xdr:rowOff>157529</xdr:rowOff>
    </xdr:from>
    <xdr:to>
      <xdr:col>5</xdr:col>
      <xdr:colOff>981075</xdr:colOff>
      <xdr:row>23</xdr:row>
      <xdr:rowOff>43229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5</xdr:col>
      <xdr:colOff>952500</xdr:colOff>
      <xdr:row>45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8</xdr:col>
      <xdr:colOff>228600</xdr:colOff>
      <xdr:row>30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38832</xdr:colOff>
      <xdr:row>46</xdr:row>
      <xdr:rowOff>8060</xdr:rowOff>
    </xdr:from>
    <xdr:to>
      <xdr:col>8</xdr:col>
      <xdr:colOff>419832</xdr:colOff>
      <xdr:row>66</xdr:row>
      <xdr:rowOff>74736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8</xdr:col>
      <xdr:colOff>209550</xdr:colOff>
      <xdr:row>25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35</xdr:row>
      <xdr:rowOff>142875</xdr:rowOff>
    </xdr:from>
    <xdr:to>
      <xdr:col>7</xdr:col>
      <xdr:colOff>380999</xdr:colOff>
      <xdr:row>51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85724</xdr:rowOff>
    </xdr:from>
    <xdr:to>
      <xdr:col>8</xdr:col>
      <xdr:colOff>438150</xdr:colOff>
      <xdr:row>32</xdr:row>
      <xdr:rowOff>57149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46</xdr:row>
      <xdr:rowOff>0</xdr:rowOff>
    </xdr:from>
    <xdr:to>
      <xdr:col>9</xdr:col>
      <xdr:colOff>238125</xdr:colOff>
      <xdr:row>64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52</xdr:row>
      <xdr:rowOff>142875</xdr:rowOff>
    </xdr:from>
    <xdr:to>
      <xdr:col>7</xdr:col>
      <xdr:colOff>476250</xdr:colOff>
      <xdr:row>54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13</xdr:row>
      <xdr:rowOff>171449</xdr:rowOff>
    </xdr:from>
    <xdr:to>
      <xdr:col>8</xdr:col>
      <xdr:colOff>476249</xdr:colOff>
      <xdr:row>34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47</xdr:row>
      <xdr:rowOff>76199</xdr:rowOff>
    </xdr:from>
    <xdr:to>
      <xdr:col>7</xdr:col>
      <xdr:colOff>523874</xdr:colOff>
      <xdr:row>66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34" zoomScale="140" zoomScaleNormal="140" workbookViewId="0">
      <selection activeCell="I52" sqref="I52"/>
    </sheetView>
  </sheetViews>
  <sheetFormatPr defaultRowHeight="15" x14ac:dyDescent="0.25"/>
  <cols>
    <col min="1" max="1" width="7.5703125" customWidth="1"/>
    <col min="2" max="2" width="11.28515625" bestFit="1" customWidth="1"/>
    <col min="3" max="3" width="1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30" customFormat="1" ht="18.75" x14ac:dyDescent="0.3">
      <c r="A1" s="76" t="s">
        <v>37</v>
      </c>
      <c r="B1" s="76"/>
      <c r="C1" s="76"/>
      <c r="D1" s="76"/>
      <c r="E1" s="76"/>
      <c r="F1" s="76"/>
      <c r="G1" s="28" t="s">
        <v>19</v>
      </c>
      <c r="H1" s="29">
        <v>5.2999999999999999E-2</v>
      </c>
    </row>
    <row r="2" spans="1:12" s="27" customFormat="1" x14ac:dyDescent="0.25">
      <c r="A2" s="26" t="s">
        <v>0</v>
      </c>
      <c r="B2" s="26" t="s">
        <v>1</v>
      </c>
      <c r="C2" s="26" t="s">
        <v>2</v>
      </c>
      <c r="D2" s="17" t="s">
        <v>38</v>
      </c>
      <c r="E2" s="18" t="s">
        <v>3</v>
      </c>
      <c r="F2" s="19" t="s">
        <v>4</v>
      </c>
      <c r="G2" s="19" t="s">
        <v>5</v>
      </c>
      <c r="H2" s="19" t="s">
        <v>16</v>
      </c>
      <c r="J2" s="20" t="s">
        <v>16</v>
      </c>
      <c r="K2" s="20" t="s">
        <v>25</v>
      </c>
    </row>
    <row r="3" spans="1:12" x14ac:dyDescent="0.25">
      <c r="A3" s="2">
        <v>1</v>
      </c>
      <c r="B3" s="2" t="s">
        <v>6</v>
      </c>
      <c r="C3" s="58">
        <v>0.46300000000000002</v>
      </c>
      <c r="D3" s="25">
        <v>0.46400000000000002</v>
      </c>
      <c r="E3" s="45">
        <f>(C3/D3)*100</f>
        <v>99.784482758620683</v>
      </c>
      <c r="F3" s="40">
        <f>ABS(D3-C3)</f>
        <v>1.0000000000000009E-3</v>
      </c>
      <c r="G3" s="8" t="s">
        <v>7</v>
      </c>
      <c r="H3" s="8">
        <f>ABS((C3-D3)/$H$1)</f>
        <v>1.8867924528301903E-2</v>
      </c>
      <c r="J3" s="21" t="s">
        <v>24</v>
      </c>
      <c r="K3" s="22" t="s">
        <v>26</v>
      </c>
    </row>
    <row r="4" spans="1:12" x14ac:dyDescent="0.25">
      <c r="A4" s="2">
        <v>59</v>
      </c>
      <c r="B4" s="2" t="s">
        <v>8</v>
      </c>
      <c r="C4" s="41">
        <v>0.48299999999999998</v>
      </c>
      <c r="D4" s="25">
        <v>0.46400000000000002</v>
      </c>
      <c r="E4" s="45">
        <f t="shared" ref="E4:E12" si="0">(C4/D4)*100</f>
        <v>104.09482758620689</v>
      </c>
      <c r="F4" s="40">
        <f t="shared" ref="F4:F12" si="1">ABS(D4-C4)</f>
        <v>1.8999999999999961E-2</v>
      </c>
      <c r="G4" s="14" t="s">
        <v>7</v>
      </c>
      <c r="H4" s="8">
        <f t="shared" ref="H4:H12" si="2">ABS((C4-D4)/$H$1)</f>
        <v>0.3584905660377351</v>
      </c>
      <c r="J4" s="21" t="s">
        <v>20</v>
      </c>
      <c r="K4" s="22" t="s">
        <v>27</v>
      </c>
    </row>
    <row r="5" spans="1:12" x14ac:dyDescent="0.25">
      <c r="A5" s="2">
        <v>105</v>
      </c>
      <c r="B5" s="2" t="s">
        <v>9</v>
      </c>
      <c r="C5" s="41">
        <v>0.46</v>
      </c>
      <c r="D5" s="25">
        <v>0.46400000000000002</v>
      </c>
      <c r="E5" s="45">
        <f t="shared" si="0"/>
        <v>99.137931034482762</v>
      </c>
      <c r="F5" s="40">
        <f t="shared" si="1"/>
        <v>4.0000000000000036E-3</v>
      </c>
      <c r="G5" s="14" t="s">
        <v>7</v>
      </c>
      <c r="H5" s="8">
        <f t="shared" si="2"/>
        <v>7.5471698113207614E-2</v>
      </c>
      <c r="J5" s="21" t="s">
        <v>21</v>
      </c>
      <c r="K5" s="24" t="s">
        <v>28</v>
      </c>
    </row>
    <row r="6" spans="1:12" x14ac:dyDescent="0.25">
      <c r="A6" s="2">
        <v>118</v>
      </c>
      <c r="B6" s="2" t="s">
        <v>39</v>
      </c>
      <c r="C6" s="41">
        <v>0.51</v>
      </c>
      <c r="D6" s="25">
        <v>0.46400000000000002</v>
      </c>
      <c r="E6" s="45">
        <f>(C6/D6)*100</f>
        <v>109.91379310344827</v>
      </c>
      <c r="F6" s="40">
        <f t="shared" ref="F6" si="3">ABS(D6-C6)</f>
        <v>4.5999999999999985E-2</v>
      </c>
      <c r="G6" s="14" t="s">
        <v>7</v>
      </c>
      <c r="H6" s="8">
        <f t="shared" ref="H6" si="4">ABS((C6-D6)/$H$1)</f>
        <v>0.86792452830188649</v>
      </c>
      <c r="J6" s="21" t="s">
        <v>22</v>
      </c>
      <c r="K6" s="24" t="s">
        <v>29</v>
      </c>
    </row>
    <row r="7" spans="1:12" x14ac:dyDescent="0.25">
      <c r="A7" s="61">
        <v>198</v>
      </c>
      <c r="B7" s="61" t="s">
        <v>10</v>
      </c>
      <c r="C7" s="59">
        <v>0.48299999999999998</v>
      </c>
      <c r="D7" s="62">
        <v>0.46400000000000002</v>
      </c>
      <c r="E7" s="63">
        <f t="shared" si="0"/>
        <v>104.09482758620689</v>
      </c>
      <c r="F7" s="64">
        <f t="shared" si="1"/>
        <v>1.8999999999999961E-2</v>
      </c>
      <c r="G7" s="65" t="s">
        <v>7</v>
      </c>
      <c r="H7" s="66">
        <f t="shared" si="2"/>
        <v>0.3584905660377351</v>
      </c>
      <c r="J7" s="21" t="s">
        <v>23</v>
      </c>
      <c r="K7" s="23" t="s">
        <v>30</v>
      </c>
    </row>
    <row r="8" spans="1:12" x14ac:dyDescent="0.25">
      <c r="A8" s="2">
        <v>297</v>
      </c>
      <c r="B8" s="2" t="s">
        <v>11</v>
      </c>
      <c r="C8" s="41">
        <v>0.48399999999999999</v>
      </c>
      <c r="D8" s="25">
        <v>0.46400000000000002</v>
      </c>
      <c r="E8" s="45">
        <f t="shared" si="0"/>
        <v>104.31034482758619</v>
      </c>
      <c r="F8" s="40">
        <f t="shared" si="1"/>
        <v>1.9999999999999962E-2</v>
      </c>
      <c r="G8" s="14" t="s">
        <v>7</v>
      </c>
      <c r="H8" s="8">
        <f t="shared" si="2"/>
        <v>0.37735849056603704</v>
      </c>
    </row>
    <row r="9" spans="1:12" x14ac:dyDescent="0.25">
      <c r="A9" s="2">
        <v>316</v>
      </c>
      <c r="B9" s="2" t="s">
        <v>12</v>
      </c>
      <c r="C9" s="60">
        <v>0.46500000000000002</v>
      </c>
      <c r="D9" s="25">
        <v>0.46400000000000002</v>
      </c>
      <c r="E9" s="45">
        <f t="shared" si="0"/>
        <v>100.21551724137932</v>
      </c>
      <c r="F9" s="40">
        <f t="shared" si="1"/>
        <v>1.0000000000000009E-3</v>
      </c>
      <c r="G9" s="14" t="s">
        <v>7</v>
      </c>
      <c r="H9" s="8">
        <f t="shared" si="2"/>
        <v>1.8867924528301903E-2</v>
      </c>
    </row>
    <row r="10" spans="1:12" x14ac:dyDescent="0.25">
      <c r="A10" s="2">
        <v>318</v>
      </c>
      <c r="B10" s="2" t="s">
        <v>13</v>
      </c>
      <c r="C10" s="60">
        <v>0.433</v>
      </c>
      <c r="D10" s="25">
        <v>0.46400000000000002</v>
      </c>
      <c r="E10" s="45">
        <f t="shared" si="0"/>
        <v>93.318965517241367</v>
      </c>
      <c r="F10" s="40">
        <f t="shared" si="1"/>
        <v>3.1000000000000028E-2</v>
      </c>
      <c r="G10" s="14" t="s">
        <v>7</v>
      </c>
      <c r="H10" s="8">
        <f t="shared" si="2"/>
        <v>0.58490566037735903</v>
      </c>
      <c r="I10" s="3"/>
      <c r="J10" s="3"/>
      <c r="K10" s="3"/>
      <c r="L10" s="3"/>
    </row>
    <row r="11" spans="1:12" x14ac:dyDescent="0.25">
      <c r="A11" s="2">
        <v>319</v>
      </c>
      <c r="B11" s="2" t="s">
        <v>14</v>
      </c>
      <c r="C11" s="67">
        <v>0.61599999999999999</v>
      </c>
      <c r="D11" s="25">
        <v>0.46400000000000002</v>
      </c>
      <c r="E11" s="45">
        <f t="shared" si="0"/>
        <v>132.75862068965517</v>
      </c>
      <c r="F11" s="40">
        <f t="shared" si="1"/>
        <v>0.15199999999999997</v>
      </c>
      <c r="G11" s="14" t="s">
        <v>7</v>
      </c>
      <c r="H11" s="8">
        <f t="shared" si="2"/>
        <v>2.8679245283018862</v>
      </c>
      <c r="I11" s="3"/>
      <c r="J11" s="3"/>
      <c r="K11" s="3"/>
      <c r="L11" s="3"/>
    </row>
    <row r="12" spans="1:12" x14ac:dyDescent="0.25">
      <c r="A12" s="2">
        <v>320</v>
      </c>
      <c r="B12" s="2" t="s">
        <v>15</v>
      </c>
      <c r="C12" s="60">
        <v>0.439</v>
      </c>
      <c r="D12" s="25">
        <v>0.46400000000000002</v>
      </c>
      <c r="E12" s="45">
        <f t="shared" si="0"/>
        <v>94.612068965517238</v>
      </c>
      <c r="F12" s="40">
        <f t="shared" si="1"/>
        <v>2.5000000000000022E-2</v>
      </c>
      <c r="G12" s="14" t="s">
        <v>7</v>
      </c>
      <c r="H12" s="8">
        <f t="shared" si="2"/>
        <v>0.47169811320754762</v>
      </c>
      <c r="I12" s="3"/>
      <c r="J12" s="3"/>
      <c r="K12" s="3"/>
      <c r="L12" s="3"/>
    </row>
    <row r="13" spans="1:12" x14ac:dyDescent="0.25">
      <c r="A13" s="57"/>
      <c r="B13" s="57"/>
      <c r="C13" s="57"/>
      <c r="D13" s="57"/>
      <c r="E13" s="51"/>
      <c r="F13" s="52"/>
      <c r="G13" s="53"/>
      <c r="H13" s="52"/>
      <c r="I13" s="3"/>
      <c r="J13" s="3"/>
      <c r="K13" s="3"/>
      <c r="L13" s="3"/>
    </row>
    <row r="15" spans="1:12" x14ac:dyDescent="0.25">
      <c r="A15" s="1"/>
      <c r="B15" s="3"/>
      <c r="C15" s="3"/>
      <c r="I15" s="80" t="s">
        <v>31</v>
      </c>
      <c r="J15" s="80"/>
      <c r="K15" s="80"/>
    </row>
    <row r="16" spans="1:12" x14ac:dyDescent="0.25">
      <c r="I16" s="37"/>
      <c r="J16" s="38"/>
      <c r="K16" s="39"/>
    </row>
    <row r="17" spans="9:11" x14ac:dyDescent="0.25">
      <c r="I17" s="37"/>
      <c r="J17" s="38"/>
      <c r="K17" s="39"/>
    </row>
    <row r="18" spans="9:11" x14ac:dyDescent="0.25">
      <c r="I18" s="37"/>
      <c r="J18" s="38"/>
      <c r="K18" s="39"/>
    </row>
    <row r="19" spans="9:11" ht="15.75" x14ac:dyDescent="0.25">
      <c r="I19" s="36" t="s">
        <v>19</v>
      </c>
      <c r="J19" s="78" t="s">
        <v>32</v>
      </c>
      <c r="K19" s="79"/>
    </row>
    <row r="20" spans="9:11" ht="30" customHeight="1" x14ac:dyDescent="0.25">
      <c r="I20" s="36" t="s">
        <v>33</v>
      </c>
      <c r="J20" s="77" t="s">
        <v>35</v>
      </c>
      <c r="K20" s="77"/>
    </row>
    <row r="21" spans="9:11" ht="29.25" customHeight="1" x14ac:dyDescent="0.25">
      <c r="I21" s="36" t="s">
        <v>34</v>
      </c>
      <c r="J21" s="77" t="s">
        <v>36</v>
      </c>
      <c r="K21" s="77"/>
    </row>
    <row r="33" spans="1:8" s="31" customFormat="1" ht="18.75" x14ac:dyDescent="0.3">
      <c r="A33"/>
      <c r="B33"/>
      <c r="C33"/>
      <c r="D33"/>
      <c r="E33"/>
      <c r="F33"/>
      <c r="G33"/>
      <c r="H33"/>
    </row>
    <row r="34" spans="1:8" s="27" customFormat="1" ht="18.75" x14ac:dyDescent="0.3">
      <c r="A34" s="76" t="s">
        <v>40</v>
      </c>
      <c r="B34" s="76"/>
      <c r="C34" s="76"/>
      <c r="D34" s="76"/>
      <c r="E34" s="76"/>
      <c r="F34" s="76"/>
      <c r="G34" s="28" t="s">
        <v>19</v>
      </c>
      <c r="H34" s="29">
        <v>7.5999999999999998E-2</v>
      </c>
    </row>
    <row r="35" spans="1:8" ht="30" x14ac:dyDescent="0.25">
      <c r="A35" s="26" t="s">
        <v>0</v>
      </c>
      <c r="B35" s="26" t="s">
        <v>1</v>
      </c>
      <c r="C35" s="26" t="s">
        <v>2</v>
      </c>
      <c r="D35" s="17" t="s">
        <v>41</v>
      </c>
      <c r="E35" s="18" t="s">
        <v>3</v>
      </c>
      <c r="F35" s="19" t="s">
        <v>4</v>
      </c>
      <c r="G35" s="19" t="s">
        <v>5</v>
      </c>
      <c r="H35" s="19" t="s">
        <v>16</v>
      </c>
    </row>
    <row r="36" spans="1:8" x14ac:dyDescent="0.25">
      <c r="A36" s="2">
        <v>1</v>
      </c>
      <c r="B36" s="2" t="s">
        <v>6</v>
      </c>
      <c r="C36" s="41">
        <v>1.89</v>
      </c>
      <c r="D36" s="15">
        <v>1.86</v>
      </c>
      <c r="E36" s="45">
        <f>(C36/D36)*100</f>
        <v>101.61290322580645</v>
      </c>
      <c r="F36" s="40">
        <f>ABS(D36-C36)</f>
        <v>2.9999999999999805E-2</v>
      </c>
      <c r="G36" s="8" t="s">
        <v>7</v>
      </c>
      <c r="H36" s="8">
        <f t="shared" ref="H36:H42" si="5">ABS((C36-D36)/$H$34)</f>
        <v>0.39473684210526061</v>
      </c>
    </row>
    <row r="37" spans="1:8" x14ac:dyDescent="0.25">
      <c r="A37" s="2">
        <v>59</v>
      </c>
      <c r="B37" s="2" t="s">
        <v>8</v>
      </c>
      <c r="C37" s="14">
        <v>1.86</v>
      </c>
      <c r="D37" s="15">
        <v>1.86</v>
      </c>
      <c r="E37" s="45">
        <f t="shared" ref="E37:E42" si="6">(C37/D37)*100</f>
        <v>100</v>
      </c>
      <c r="F37" s="40">
        <f t="shared" ref="F37:F42" si="7">ABS(D37-C37)</f>
        <v>0</v>
      </c>
      <c r="G37" s="2" t="s">
        <v>7</v>
      </c>
      <c r="H37" s="8">
        <f t="shared" si="5"/>
        <v>0</v>
      </c>
    </row>
    <row r="38" spans="1:8" x14ac:dyDescent="0.25">
      <c r="A38" s="2">
        <v>118</v>
      </c>
      <c r="B38" s="2" t="s">
        <v>39</v>
      </c>
      <c r="C38" s="14">
        <v>1.81</v>
      </c>
      <c r="D38" s="15">
        <v>1.86</v>
      </c>
      <c r="E38" s="45">
        <f t="shared" ref="E38" si="8">(C38/D38)*100</f>
        <v>97.311827956989248</v>
      </c>
      <c r="F38" s="40">
        <f t="shared" ref="F38" si="9">ABS(D38-C38)</f>
        <v>5.0000000000000044E-2</v>
      </c>
      <c r="G38" s="2" t="s">
        <v>7</v>
      </c>
      <c r="H38" s="8">
        <f t="shared" ref="H38" si="10">ABS((C38-D38)/$H$34)</f>
        <v>0.65789473684210587</v>
      </c>
    </row>
    <row r="39" spans="1:8" x14ac:dyDescent="0.25">
      <c r="A39" s="2">
        <v>198</v>
      </c>
      <c r="B39" s="2" t="s">
        <v>10</v>
      </c>
      <c r="C39" s="41">
        <v>1.861</v>
      </c>
      <c r="D39" s="15">
        <v>1.86</v>
      </c>
      <c r="E39" s="45">
        <f t="shared" si="6"/>
        <v>100.05376344086021</v>
      </c>
      <c r="F39" s="40">
        <f t="shared" si="7"/>
        <v>9.9999999999988987E-4</v>
      </c>
      <c r="G39" s="2" t="s">
        <v>7</v>
      </c>
      <c r="H39" s="8">
        <f t="shared" si="5"/>
        <v>1.3157894736840656E-2</v>
      </c>
    </row>
    <row r="40" spans="1:8" x14ac:dyDescent="0.25">
      <c r="A40" s="2">
        <v>297</v>
      </c>
      <c r="B40" s="2" t="s">
        <v>11</v>
      </c>
      <c r="C40" s="49">
        <v>2.0310000000000001</v>
      </c>
      <c r="D40" s="15">
        <v>1.86</v>
      </c>
      <c r="E40" s="45">
        <f t="shared" si="6"/>
        <v>109.19354838709678</v>
      </c>
      <c r="F40" s="40">
        <f t="shared" si="7"/>
        <v>0.17100000000000004</v>
      </c>
      <c r="G40" s="2" t="s">
        <v>7</v>
      </c>
      <c r="H40" s="8">
        <f t="shared" si="5"/>
        <v>2.2500000000000004</v>
      </c>
    </row>
    <row r="41" spans="1:8" x14ac:dyDescent="0.25">
      <c r="A41" s="2">
        <v>318</v>
      </c>
      <c r="B41" s="2" t="s">
        <v>13</v>
      </c>
      <c r="C41" s="41">
        <v>1.8420000000000001</v>
      </c>
      <c r="D41" s="15">
        <v>1.86</v>
      </c>
      <c r="E41" s="45">
        <f t="shared" si="6"/>
        <v>99.032258064516128</v>
      </c>
      <c r="F41" s="40">
        <f t="shared" si="7"/>
        <v>1.8000000000000016E-2</v>
      </c>
      <c r="G41" s="2" t="s">
        <v>7</v>
      </c>
      <c r="H41" s="8">
        <f t="shared" si="5"/>
        <v>0.2368421052631581</v>
      </c>
    </row>
    <row r="42" spans="1:8" x14ac:dyDescent="0.25">
      <c r="A42" s="2">
        <v>319</v>
      </c>
      <c r="B42" s="2" t="s">
        <v>17</v>
      </c>
      <c r="C42" s="41">
        <v>1.82</v>
      </c>
      <c r="D42" s="15">
        <v>1.86</v>
      </c>
      <c r="E42" s="45">
        <f t="shared" si="6"/>
        <v>97.849462365591393</v>
      </c>
      <c r="F42" s="40">
        <f t="shared" si="7"/>
        <v>4.0000000000000036E-2</v>
      </c>
      <c r="G42" s="2" t="s">
        <v>7</v>
      </c>
      <c r="H42" s="8">
        <f t="shared" si="5"/>
        <v>0.52631578947368474</v>
      </c>
    </row>
    <row r="43" spans="1:8" x14ac:dyDescent="0.25">
      <c r="A43" s="2">
        <v>320</v>
      </c>
      <c r="B43" s="2" t="s">
        <v>15</v>
      </c>
      <c r="C43" s="41">
        <v>1.92</v>
      </c>
      <c r="D43" s="15">
        <v>1.86</v>
      </c>
      <c r="E43" s="45">
        <f t="shared" ref="E43" si="11">(C43/D43)*100</f>
        <v>103.2258064516129</v>
      </c>
      <c r="F43" s="40">
        <f t="shared" ref="F43" si="12">ABS(D43-C43)</f>
        <v>5.9999999999999831E-2</v>
      </c>
      <c r="G43" s="2" t="s">
        <v>7</v>
      </c>
      <c r="H43" s="8">
        <f t="shared" ref="H43" si="13">ABS((C43-D43)/$H$34)</f>
        <v>0.78947368421052411</v>
      </c>
    </row>
  </sheetData>
  <mergeCells count="6">
    <mergeCell ref="A34:F34"/>
    <mergeCell ref="A1:F1"/>
    <mergeCell ref="J20:K20"/>
    <mergeCell ref="J21:K21"/>
    <mergeCell ref="J19:K19"/>
    <mergeCell ref="I15:K15"/>
  </mergeCells>
  <conditionalFormatting sqref="H3:H13 H36:H43">
    <cfRule type="cellIs" dxfId="26" priority="4" operator="greaterThan">
      <formula>2</formula>
    </cfRule>
    <cfRule type="cellIs" dxfId="25" priority="5" operator="between">
      <formula>1.01</formula>
      <formula>2</formula>
    </cfRule>
    <cfRule type="cellIs" dxfId="24" priority="6" operator="lessThanOrEqual">
      <formula>1</formula>
    </cfRule>
  </conditionalFormatting>
  <pageMargins left="0.7" right="0.7" top="0.75" bottom="0.75" header="0.3" footer="0.3"/>
  <pageSetup orientation="portrait" r:id="rId1"/>
  <ignoredErrors>
    <ignoredError sqref="E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30" zoomScaleNormal="130" workbookViewId="0">
      <selection activeCell="I56" sqref="I56"/>
    </sheetView>
  </sheetViews>
  <sheetFormatPr defaultRowHeight="15" x14ac:dyDescent="0.25"/>
  <cols>
    <col min="1" max="1" width="7.140625" customWidth="1"/>
    <col min="2" max="2" width="11.7109375" bestFit="1" customWidth="1"/>
    <col min="3" max="3" width="15" bestFit="1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</cols>
  <sheetData>
    <row r="1" spans="1:8" s="31" customFormat="1" ht="18.75" x14ac:dyDescent="0.3">
      <c r="A1" s="76" t="s">
        <v>42</v>
      </c>
      <c r="B1" s="76"/>
      <c r="C1" s="76"/>
      <c r="D1" s="76"/>
      <c r="E1" s="76"/>
      <c r="F1" s="76"/>
      <c r="G1" s="28" t="s">
        <v>19</v>
      </c>
      <c r="H1" s="29">
        <v>8.9999999999999993E-3</v>
      </c>
    </row>
    <row r="2" spans="1:8" s="27" customFormat="1" ht="30" x14ac:dyDescent="0.25">
      <c r="A2" s="26" t="s">
        <v>0</v>
      </c>
      <c r="B2" s="26" t="s">
        <v>1</v>
      </c>
      <c r="C2" s="26" t="s">
        <v>2</v>
      </c>
      <c r="D2" s="17" t="s">
        <v>43</v>
      </c>
      <c r="E2" s="18" t="s">
        <v>3</v>
      </c>
      <c r="F2" s="19" t="s">
        <v>4</v>
      </c>
      <c r="G2" s="19" t="s">
        <v>5</v>
      </c>
      <c r="H2" s="19" t="s">
        <v>16</v>
      </c>
    </row>
    <row r="3" spans="1:8" x14ac:dyDescent="0.25">
      <c r="A3" s="2">
        <v>1</v>
      </c>
      <c r="B3" s="2" t="s">
        <v>6</v>
      </c>
      <c r="C3" s="58">
        <v>0.247</v>
      </c>
      <c r="D3" s="25">
        <v>0.24299999999999999</v>
      </c>
      <c r="E3" s="8">
        <f>(C3/D3)*100</f>
        <v>101.64609053497942</v>
      </c>
      <c r="F3" s="8">
        <f>ABS(D3-C3)</f>
        <v>4.0000000000000036E-3</v>
      </c>
      <c r="G3" s="8" t="s">
        <v>7</v>
      </c>
      <c r="H3" s="8">
        <f t="shared" ref="H3:H12" si="0">ABS((C3-D3)/$H$1)</f>
        <v>0.44444444444444486</v>
      </c>
    </row>
    <row r="4" spans="1:8" x14ac:dyDescent="0.25">
      <c r="A4" s="7">
        <v>59</v>
      </c>
      <c r="B4" s="7" t="s">
        <v>8</v>
      </c>
      <c r="C4" s="25">
        <v>0.23699999999999999</v>
      </c>
      <c r="D4" s="25">
        <v>0.24299999999999999</v>
      </c>
      <c r="E4" s="8">
        <f t="shared" ref="E4:E12" si="1">(C4/D4)*100</f>
        <v>97.53086419753086</v>
      </c>
      <c r="F4" s="7">
        <f t="shared" ref="F4:F12" si="2">ABS(D4-C4)</f>
        <v>6.0000000000000053E-3</v>
      </c>
      <c r="G4" s="7" t="s">
        <v>7</v>
      </c>
      <c r="H4" s="8">
        <f t="shared" si="0"/>
        <v>0.6666666666666673</v>
      </c>
    </row>
    <row r="5" spans="1:8" x14ac:dyDescent="0.25">
      <c r="A5" s="7">
        <v>105</v>
      </c>
      <c r="B5" s="7" t="s">
        <v>9</v>
      </c>
      <c r="C5" s="69">
        <v>0.26200000000000001</v>
      </c>
      <c r="D5" s="25">
        <v>0.24299999999999999</v>
      </c>
      <c r="E5" s="8">
        <f t="shared" si="1"/>
        <v>107.81893004115226</v>
      </c>
      <c r="F5" s="7">
        <f t="shared" si="2"/>
        <v>1.9000000000000017E-2</v>
      </c>
      <c r="G5" s="7" t="s">
        <v>7</v>
      </c>
      <c r="H5" s="8">
        <f t="shared" si="0"/>
        <v>2.1111111111111129</v>
      </c>
    </row>
    <row r="6" spans="1:8" x14ac:dyDescent="0.25">
      <c r="A6" s="7">
        <v>118</v>
      </c>
      <c r="B6" s="7" t="s">
        <v>39</v>
      </c>
      <c r="C6" s="25">
        <v>0.25</v>
      </c>
      <c r="D6" s="25">
        <v>0.24299999999999999</v>
      </c>
      <c r="E6" s="8">
        <f t="shared" ref="E6" si="3">(C6/D6)*100</f>
        <v>102.88065843621399</v>
      </c>
      <c r="F6" s="7">
        <f t="shared" ref="F6" si="4">ABS(D6-C6)</f>
        <v>7.0000000000000062E-3</v>
      </c>
      <c r="G6" s="7" t="s">
        <v>7</v>
      </c>
      <c r="H6" s="8">
        <f t="shared" ref="H6" si="5">ABS((C6-D6)/$H$1)</f>
        <v>0.77777777777777857</v>
      </c>
    </row>
    <row r="7" spans="1:8" x14ac:dyDescent="0.25">
      <c r="A7" s="7">
        <v>198</v>
      </c>
      <c r="B7" s="7" t="s">
        <v>10</v>
      </c>
      <c r="C7" s="25">
        <v>0.24299999999999999</v>
      </c>
      <c r="D7" s="25">
        <v>0.24299999999999999</v>
      </c>
      <c r="E7" s="8">
        <f t="shared" si="1"/>
        <v>100</v>
      </c>
      <c r="F7" s="40">
        <f t="shared" si="2"/>
        <v>0</v>
      </c>
      <c r="G7" s="7" t="s">
        <v>7</v>
      </c>
      <c r="H7" s="8">
        <f t="shared" si="0"/>
        <v>0</v>
      </c>
    </row>
    <row r="8" spans="1:8" x14ac:dyDescent="0.25">
      <c r="A8" s="7">
        <v>297</v>
      </c>
      <c r="B8" s="7" t="s">
        <v>11</v>
      </c>
      <c r="C8" s="25">
        <v>0.24099999999999999</v>
      </c>
      <c r="D8" s="25">
        <v>0.24299999999999999</v>
      </c>
      <c r="E8" s="8">
        <f t="shared" si="1"/>
        <v>99.176954732510296</v>
      </c>
      <c r="F8" s="7">
        <f t="shared" si="2"/>
        <v>2.0000000000000018E-3</v>
      </c>
      <c r="G8" s="7" t="s">
        <v>7</v>
      </c>
      <c r="H8" s="8">
        <f t="shared" si="0"/>
        <v>0.22222222222222243</v>
      </c>
    </row>
    <row r="9" spans="1:8" x14ac:dyDescent="0.25">
      <c r="A9" s="7">
        <v>316</v>
      </c>
      <c r="B9" s="7" t="s">
        <v>12</v>
      </c>
      <c r="C9" s="25">
        <v>0.24590000000000001</v>
      </c>
      <c r="D9" s="25">
        <v>0.24299999999999999</v>
      </c>
      <c r="E9" s="8">
        <f t="shared" si="1"/>
        <v>101.19341563786008</v>
      </c>
      <c r="F9" s="7">
        <f t="shared" si="2"/>
        <v>2.9000000000000137E-3</v>
      </c>
      <c r="G9" s="7" t="s">
        <v>7</v>
      </c>
      <c r="H9" s="8">
        <f t="shared" si="0"/>
        <v>0.32222222222222374</v>
      </c>
    </row>
    <row r="10" spans="1:8" x14ac:dyDescent="0.25">
      <c r="A10" s="7">
        <v>318</v>
      </c>
      <c r="B10" s="7" t="s">
        <v>13</v>
      </c>
      <c r="C10" s="25">
        <v>0.23860000000000001</v>
      </c>
      <c r="D10" s="25">
        <v>0.24299999999999999</v>
      </c>
      <c r="E10" s="8">
        <f t="shared" si="1"/>
        <v>98.189300411522638</v>
      </c>
      <c r="F10" s="7">
        <f t="shared" si="2"/>
        <v>4.3999999999999873E-3</v>
      </c>
      <c r="G10" s="7" t="s">
        <v>7</v>
      </c>
      <c r="H10" s="8">
        <f t="shared" si="0"/>
        <v>0.48888888888888749</v>
      </c>
    </row>
    <row r="11" spans="1:8" x14ac:dyDescent="0.25">
      <c r="A11" s="7">
        <v>319</v>
      </c>
      <c r="B11" s="7" t="s">
        <v>14</v>
      </c>
      <c r="C11" s="25">
        <v>0.24099999999999999</v>
      </c>
      <c r="D11" s="25">
        <v>0.24299999999999999</v>
      </c>
      <c r="E11" s="8">
        <f t="shared" si="1"/>
        <v>99.176954732510296</v>
      </c>
      <c r="F11" s="7">
        <f t="shared" si="2"/>
        <v>2.0000000000000018E-3</v>
      </c>
      <c r="G11" s="7" t="s">
        <v>7</v>
      </c>
      <c r="H11" s="8">
        <f t="shared" si="0"/>
        <v>0.22222222222222243</v>
      </c>
    </row>
    <row r="12" spans="1:8" x14ac:dyDescent="0.25">
      <c r="A12" s="7">
        <v>320</v>
      </c>
      <c r="B12" s="7" t="s">
        <v>15</v>
      </c>
      <c r="C12" s="25">
        <v>0.24</v>
      </c>
      <c r="D12" s="25">
        <v>0.24299999999999999</v>
      </c>
      <c r="E12" s="8">
        <f t="shared" si="1"/>
        <v>98.76543209876543</v>
      </c>
      <c r="F12" s="7">
        <f t="shared" si="2"/>
        <v>3.0000000000000027E-3</v>
      </c>
      <c r="G12" s="7" t="s">
        <v>7</v>
      </c>
      <c r="H12" s="8">
        <f t="shared" si="0"/>
        <v>0.33333333333333365</v>
      </c>
    </row>
    <row r="13" spans="1:8" x14ac:dyDescent="0.25">
      <c r="A13" s="68"/>
      <c r="B13" s="68"/>
      <c r="C13" s="68"/>
      <c r="D13" s="68"/>
      <c r="E13" s="68"/>
      <c r="F13" s="54"/>
      <c r="G13" s="54"/>
      <c r="H13" s="52"/>
    </row>
    <row r="14" spans="1:8" x14ac:dyDescent="0.25">
      <c r="A14" s="4"/>
      <c r="B14" s="5"/>
      <c r="C14" s="6"/>
      <c r="D14" s="4"/>
      <c r="E14" s="4"/>
      <c r="F14" s="4"/>
      <c r="G14" s="4"/>
      <c r="H14" s="4"/>
    </row>
    <row r="35" spans="1:8" s="31" customFormat="1" ht="18.75" x14ac:dyDescent="0.3">
      <c r="A35" s="76" t="s">
        <v>44</v>
      </c>
      <c r="B35" s="76"/>
      <c r="C35" s="76"/>
      <c r="D35" s="76"/>
      <c r="E35" s="76"/>
      <c r="F35" s="76"/>
      <c r="G35" s="28" t="s">
        <v>19</v>
      </c>
      <c r="H35" s="29">
        <v>1.7000000000000001E-2</v>
      </c>
    </row>
    <row r="36" spans="1:8" s="27" customFormat="1" ht="30" x14ac:dyDescent="0.25">
      <c r="A36" s="26" t="s">
        <v>0</v>
      </c>
      <c r="B36" s="26" t="s">
        <v>1</v>
      </c>
      <c r="C36" s="26" t="s">
        <v>2</v>
      </c>
      <c r="D36" s="17" t="s">
        <v>45</v>
      </c>
      <c r="E36" s="18" t="s">
        <v>3</v>
      </c>
      <c r="F36" s="19" t="s">
        <v>4</v>
      </c>
      <c r="G36" s="19" t="s">
        <v>5</v>
      </c>
      <c r="H36" s="19" t="s">
        <v>16</v>
      </c>
    </row>
    <row r="37" spans="1:8" x14ac:dyDescent="0.25">
      <c r="A37" s="2">
        <v>1</v>
      </c>
      <c r="B37" s="2" t="s">
        <v>6</v>
      </c>
      <c r="C37" s="41">
        <v>0.47799999999999998</v>
      </c>
      <c r="D37" s="25">
        <v>0.49099999999999999</v>
      </c>
      <c r="E37" s="8">
        <f>(C37/D37)*100</f>
        <v>97.352342158859472</v>
      </c>
      <c r="F37" s="40">
        <f>ABS(D37-C37)</f>
        <v>1.3000000000000012E-2</v>
      </c>
      <c r="G37" s="8" t="s">
        <v>7</v>
      </c>
      <c r="H37" s="8">
        <f>ABS((C37-D37)/$H$35)</f>
        <v>0.76470588235294179</v>
      </c>
    </row>
    <row r="38" spans="1:8" x14ac:dyDescent="0.25">
      <c r="A38" s="7">
        <v>59</v>
      </c>
      <c r="B38" s="7" t="s">
        <v>8</v>
      </c>
      <c r="C38" s="75">
        <v>0.47</v>
      </c>
      <c r="D38" s="25">
        <v>0.49099999999999999</v>
      </c>
      <c r="E38" s="8">
        <f t="shared" ref="E38:E43" si="6">(C38/D38)*100</f>
        <v>95.723014256619138</v>
      </c>
      <c r="F38" s="40">
        <f t="shared" ref="F38:F43" si="7">ABS(D38-C38)</f>
        <v>2.1000000000000019E-2</v>
      </c>
      <c r="G38" s="7" t="s">
        <v>7</v>
      </c>
      <c r="H38" s="8">
        <f t="shared" ref="H38:H43" si="8">ABS((C38-D38)/$H$35)</f>
        <v>1.2352941176470598</v>
      </c>
    </row>
    <row r="39" spans="1:8" x14ac:dyDescent="0.25">
      <c r="A39" s="7">
        <v>118</v>
      </c>
      <c r="B39" s="7" t="s">
        <v>39</v>
      </c>
      <c r="C39" s="69">
        <v>0.54</v>
      </c>
      <c r="D39" s="25">
        <v>0.49099999999999999</v>
      </c>
      <c r="E39" s="8">
        <f t="shared" ref="E39" si="9">(C39/D39)*100</f>
        <v>109.979633401222</v>
      </c>
      <c r="F39" s="40">
        <f t="shared" ref="F39" si="10">ABS(D39-C39)</f>
        <v>4.9000000000000044E-2</v>
      </c>
      <c r="G39" s="7" t="s">
        <v>7</v>
      </c>
      <c r="H39" s="8">
        <f t="shared" ref="H39" si="11">ABS((C39-D39)/$H$35)</f>
        <v>2.8823529411764728</v>
      </c>
    </row>
    <row r="40" spans="1:8" x14ac:dyDescent="0.25">
      <c r="A40" s="7">
        <v>198</v>
      </c>
      <c r="B40" s="7" t="s">
        <v>10</v>
      </c>
      <c r="C40" s="25">
        <v>0.497</v>
      </c>
      <c r="D40" s="25">
        <v>0.49099999999999999</v>
      </c>
      <c r="E40" s="8">
        <f t="shared" si="6"/>
        <v>101.22199592668024</v>
      </c>
      <c r="F40" s="40">
        <f t="shared" si="7"/>
        <v>6.0000000000000053E-3</v>
      </c>
      <c r="G40" s="7" t="s">
        <v>7</v>
      </c>
      <c r="H40" s="8">
        <f t="shared" si="8"/>
        <v>0.35294117647058854</v>
      </c>
    </row>
    <row r="41" spans="1:8" x14ac:dyDescent="0.25">
      <c r="A41" s="7">
        <v>297</v>
      </c>
      <c r="B41" s="7" t="s">
        <v>11</v>
      </c>
      <c r="C41" s="25">
        <v>0.502</v>
      </c>
      <c r="D41" s="25">
        <v>0.49099999999999999</v>
      </c>
      <c r="E41" s="8">
        <f t="shared" si="6"/>
        <v>102.24032586558044</v>
      </c>
      <c r="F41" s="40">
        <f t="shared" si="7"/>
        <v>1.100000000000001E-2</v>
      </c>
      <c r="G41" s="7" t="s">
        <v>7</v>
      </c>
      <c r="H41" s="8">
        <f t="shared" si="8"/>
        <v>0.64705882352941224</v>
      </c>
    </row>
    <row r="42" spans="1:8" x14ac:dyDescent="0.25">
      <c r="A42" s="7">
        <v>318</v>
      </c>
      <c r="B42" s="7" t="s">
        <v>13</v>
      </c>
      <c r="C42" s="25">
        <v>0.49559999999999998</v>
      </c>
      <c r="D42" s="25">
        <v>0.49099999999999999</v>
      </c>
      <c r="E42" s="8">
        <f t="shared" si="6"/>
        <v>100.93686354378819</v>
      </c>
      <c r="F42" s="40">
        <f t="shared" si="7"/>
        <v>4.599999999999993E-3</v>
      </c>
      <c r="G42" s="7" t="s">
        <v>7</v>
      </c>
      <c r="H42" s="8">
        <f t="shared" si="8"/>
        <v>0.27058823529411724</v>
      </c>
    </row>
    <row r="43" spans="1:8" x14ac:dyDescent="0.25">
      <c r="A43" s="7">
        <v>319</v>
      </c>
      <c r="B43" s="7" t="s">
        <v>14</v>
      </c>
      <c r="C43" s="25">
        <v>0.504</v>
      </c>
      <c r="D43" s="25">
        <v>0.49099999999999999</v>
      </c>
      <c r="E43" s="8">
        <f t="shared" si="6"/>
        <v>102.64765784114054</v>
      </c>
      <c r="F43" s="40">
        <f t="shared" si="7"/>
        <v>1.3000000000000012E-2</v>
      </c>
      <c r="G43" s="7" t="s">
        <v>7</v>
      </c>
      <c r="H43" s="8">
        <f t="shared" si="8"/>
        <v>0.76470588235294179</v>
      </c>
    </row>
    <row r="44" spans="1:8" x14ac:dyDescent="0.25">
      <c r="A44" s="7">
        <v>320</v>
      </c>
      <c r="B44" s="7" t="s">
        <v>15</v>
      </c>
      <c r="C44" s="25">
        <v>0.49099999999999999</v>
      </c>
      <c r="D44" s="25">
        <v>0.49099999999999999</v>
      </c>
      <c r="E44" s="8">
        <f t="shared" ref="E44" si="12">(C44/D44)*100</f>
        <v>100</v>
      </c>
      <c r="F44" s="40">
        <f t="shared" ref="F44" si="13">ABS(D44-C44)</f>
        <v>0</v>
      </c>
      <c r="G44" s="7" t="s">
        <v>7</v>
      </c>
      <c r="H44" s="8">
        <f t="shared" ref="H44" si="14">ABS((C44-D44)/$H$35)</f>
        <v>0</v>
      </c>
    </row>
    <row r="46" spans="1:8" x14ac:dyDescent="0.25">
      <c r="C46" s="3"/>
    </row>
  </sheetData>
  <mergeCells count="2">
    <mergeCell ref="A1:F1"/>
    <mergeCell ref="A35:F35"/>
  </mergeCells>
  <conditionalFormatting sqref="H3:H13 H37:H44">
    <cfRule type="cellIs" dxfId="23" priority="10" operator="greaterThan">
      <formula>2</formula>
    </cfRule>
    <cfRule type="cellIs" dxfId="22" priority="11" operator="between">
      <formula>1.01</formula>
      <formula>2</formula>
    </cfRule>
    <cfRule type="cellIs" dxfId="21" priority="12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workbookViewId="0">
      <selection activeCell="H39" sqref="H39"/>
    </sheetView>
  </sheetViews>
  <sheetFormatPr defaultRowHeight="15" x14ac:dyDescent="0.25"/>
  <cols>
    <col min="2" max="2" width="11.28515625" bestFit="1" customWidth="1"/>
    <col min="3" max="3" width="15" bestFit="1" customWidth="1"/>
    <col min="5" max="5" width="11.85546875" customWidth="1"/>
    <col min="6" max="6" width="16.140625" customWidth="1"/>
    <col min="7" max="7" width="12" bestFit="1" customWidth="1"/>
  </cols>
  <sheetData>
    <row r="1" spans="1:12" s="34" customFormat="1" ht="17.25" x14ac:dyDescent="0.3">
      <c r="A1" s="81" t="s">
        <v>46</v>
      </c>
      <c r="B1" s="81"/>
      <c r="C1" s="81"/>
      <c r="D1" s="81"/>
      <c r="E1" s="81"/>
      <c r="F1" s="81"/>
      <c r="G1" s="33" t="s">
        <v>19</v>
      </c>
      <c r="H1" s="32">
        <v>4.7E-2</v>
      </c>
    </row>
    <row r="2" spans="1:12" ht="30" x14ac:dyDescent="0.25">
      <c r="A2" s="16" t="s">
        <v>0</v>
      </c>
      <c r="B2" s="16" t="s">
        <v>1</v>
      </c>
      <c r="C2" s="16" t="s">
        <v>2</v>
      </c>
      <c r="D2" s="17" t="s">
        <v>47</v>
      </c>
      <c r="E2" s="18" t="s">
        <v>3</v>
      </c>
      <c r="F2" s="19" t="s">
        <v>4</v>
      </c>
      <c r="G2" s="19" t="s">
        <v>5</v>
      </c>
      <c r="H2" s="19" t="s">
        <v>16</v>
      </c>
    </row>
    <row r="3" spans="1:12" x14ac:dyDescent="0.25">
      <c r="A3" s="2">
        <v>1</v>
      </c>
      <c r="B3" s="2" t="s">
        <v>6</v>
      </c>
      <c r="C3" s="41">
        <v>0.14399999999999999</v>
      </c>
      <c r="D3" s="25">
        <v>0.16200000000000001</v>
      </c>
      <c r="E3" s="8">
        <f>(C3/D3)*100</f>
        <v>88.888888888888886</v>
      </c>
      <c r="F3" s="8">
        <f>ABS(D3-C3)</f>
        <v>1.8000000000000016E-2</v>
      </c>
      <c r="G3" s="8" t="s">
        <v>7</v>
      </c>
      <c r="H3" s="8">
        <f>ABS((C3-D3)/$H$1)</f>
        <v>0.38297872340425565</v>
      </c>
    </row>
    <row r="4" spans="1:12" x14ac:dyDescent="0.25">
      <c r="A4" s="7">
        <v>59</v>
      </c>
      <c r="B4" s="7" t="s">
        <v>8</v>
      </c>
      <c r="C4" s="25">
        <v>0.13</v>
      </c>
      <c r="D4" s="25">
        <v>0.16200000000000001</v>
      </c>
      <c r="E4" s="8">
        <f t="shared" ref="E4:E5" si="0">(C4/D4)*100</f>
        <v>80.246913580246911</v>
      </c>
      <c r="F4" s="8">
        <f t="shared" ref="F4" si="1">ABS(D4-C4)</f>
        <v>3.2000000000000001E-2</v>
      </c>
      <c r="G4" s="7" t="s">
        <v>7</v>
      </c>
      <c r="H4" s="8">
        <f t="shared" ref="H4:H5" si="2">ABS((C4-D4)/$H$1)</f>
        <v>0.68085106382978722</v>
      </c>
    </row>
    <row r="5" spans="1:12" x14ac:dyDescent="0.25">
      <c r="A5" s="7">
        <v>319</v>
      </c>
      <c r="B5" s="9" t="s">
        <v>14</v>
      </c>
      <c r="C5" s="74">
        <v>0.31</v>
      </c>
      <c r="D5" s="25">
        <v>0.16200000000000001</v>
      </c>
      <c r="E5" s="8">
        <f t="shared" si="0"/>
        <v>191.358024691358</v>
      </c>
      <c r="F5" s="8">
        <f>ABS(D5-C5)</f>
        <v>0.14799999999999999</v>
      </c>
      <c r="G5" s="7" t="s">
        <v>7</v>
      </c>
      <c r="H5" s="8">
        <f t="shared" si="2"/>
        <v>3.1489361702127656</v>
      </c>
    </row>
    <row r="6" spans="1:12" x14ac:dyDescent="0.25">
      <c r="A6" s="71">
        <v>105</v>
      </c>
      <c r="B6" s="71" t="s">
        <v>9</v>
      </c>
      <c r="C6" s="73" t="s">
        <v>48</v>
      </c>
      <c r="D6" s="2">
        <v>0.16200000000000001</v>
      </c>
      <c r="E6" s="72" t="s">
        <v>49</v>
      </c>
      <c r="F6" s="2" t="s">
        <v>49</v>
      </c>
      <c r="G6" s="7" t="s">
        <v>7</v>
      </c>
      <c r="H6" s="2" t="s">
        <v>49</v>
      </c>
    </row>
    <row r="7" spans="1:12" x14ac:dyDescent="0.25">
      <c r="G7" s="70"/>
      <c r="H7" s="12"/>
      <c r="I7" s="12"/>
      <c r="J7" s="12"/>
      <c r="K7" s="12"/>
      <c r="L7" s="12"/>
    </row>
    <row r="8" spans="1:12" x14ac:dyDescent="0.25">
      <c r="G8" s="12"/>
      <c r="H8" s="57"/>
      <c r="I8" s="57"/>
      <c r="J8" s="57"/>
      <c r="K8" s="57"/>
      <c r="L8" s="57"/>
    </row>
    <row r="26" spans="1:8" s="34" customFormat="1" ht="17.25" x14ac:dyDescent="0.3">
      <c r="A26" s="81" t="s">
        <v>50</v>
      </c>
      <c r="B26" s="81"/>
      <c r="C26" s="81"/>
      <c r="D26" s="81"/>
      <c r="E26" s="81"/>
      <c r="F26" s="81"/>
      <c r="G26" s="33" t="s">
        <v>19</v>
      </c>
      <c r="H26" s="32">
        <v>6.6000000000000003E-2</v>
      </c>
    </row>
    <row r="27" spans="1:8" ht="45" customHeight="1" x14ac:dyDescent="0.25">
      <c r="A27" s="16" t="s">
        <v>0</v>
      </c>
      <c r="B27" s="16" t="s">
        <v>1</v>
      </c>
      <c r="C27" s="16" t="s">
        <v>2</v>
      </c>
      <c r="D27" s="17" t="s">
        <v>51</v>
      </c>
      <c r="E27" s="18" t="s">
        <v>3</v>
      </c>
      <c r="F27" s="19" t="s">
        <v>4</v>
      </c>
      <c r="G27" s="19" t="s">
        <v>5</v>
      </c>
      <c r="H27" s="19" t="s">
        <v>16</v>
      </c>
    </row>
    <row r="28" spans="1:8" x14ac:dyDescent="0.25">
      <c r="A28" s="2">
        <v>1</v>
      </c>
      <c r="B28" s="2" t="s">
        <v>6</v>
      </c>
      <c r="C28" s="41">
        <v>0.40699999999999997</v>
      </c>
      <c r="D28" s="25">
        <v>0.39200000000000002</v>
      </c>
      <c r="E28" s="8">
        <f>(C28/D28)*100</f>
        <v>103.82653061224489</v>
      </c>
      <c r="F28" s="8">
        <f>ABS(D28-C28)</f>
        <v>1.4999999999999958E-2</v>
      </c>
      <c r="G28" s="8" t="s">
        <v>7</v>
      </c>
      <c r="H28" s="8">
        <f>ABS((C28-D28)/$H$26)</f>
        <v>0.22727272727272663</v>
      </c>
    </row>
    <row r="29" spans="1:8" x14ac:dyDescent="0.25">
      <c r="A29" s="7">
        <v>59</v>
      </c>
      <c r="B29" s="7" t="s">
        <v>8</v>
      </c>
      <c r="C29" s="25">
        <v>0.32</v>
      </c>
      <c r="D29" s="25">
        <v>0.39200000000000002</v>
      </c>
      <c r="E29" s="8">
        <f t="shared" ref="E29" si="3">(C29/D29)*100</f>
        <v>81.632653061224488</v>
      </c>
      <c r="F29" s="8">
        <f t="shared" ref="F29" si="4">ABS(D29-C29)</f>
        <v>7.2000000000000008E-2</v>
      </c>
      <c r="G29" s="7" t="s">
        <v>7</v>
      </c>
      <c r="H29" s="8">
        <f>ABS((C29-D29)/$H$26)</f>
        <v>1.0909090909090911</v>
      </c>
    </row>
    <row r="30" spans="1:8" x14ac:dyDescent="0.25">
      <c r="A30" s="7">
        <v>319</v>
      </c>
      <c r="B30" s="9" t="s">
        <v>14</v>
      </c>
      <c r="C30" s="42">
        <v>0.33700000000000002</v>
      </c>
      <c r="D30" s="25">
        <v>0.39200000000000002</v>
      </c>
      <c r="E30" s="8">
        <f>(C30/D30)*100</f>
        <v>85.969387755102048</v>
      </c>
      <c r="F30" s="8">
        <f>ABS(D30-C30)</f>
        <v>5.4999999999999993E-2</v>
      </c>
      <c r="G30" s="7" t="s">
        <v>7</v>
      </c>
      <c r="H30" s="8">
        <f>ABS((C30-D30)/$H$26)</f>
        <v>0.83333333333333315</v>
      </c>
    </row>
    <row r="31" spans="1:8" x14ac:dyDescent="0.25">
      <c r="B31" s="10"/>
      <c r="C31" s="11"/>
    </row>
  </sheetData>
  <mergeCells count="2">
    <mergeCell ref="A1:F1"/>
    <mergeCell ref="A26:F26"/>
  </mergeCells>
  <conditionalFormatting sqref="H28:H30 H3:H5">
    <cfRule type="cellIs" dxfId="20" priority="4" operator="greaterThan">
      <formula>2</formula>
    </cfRule>
    <cfRule type="cellIs" dxfId="19" priority="5" operator="between">
      <formula>1.01</formula>
      <formula>2</formula>
    </cfRule>
    <cfRule type="cellIs" dxfId="18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130" zoomScaleNormal="130" workbookViewId="0">
      <selection activeCell="K59" sqref="K59"/>
    </sheetView>
  </sheetViews>
  <sheetFormatPr defaultRowHeight="15" x14ac:dyDescent="0.25"/>
  <cols>
    <col min="1" max="1" width="9.140625" style="4"/>
    <col min="2" max="2" width="11.28515625" style="4" bestFit="1" customWidth="1"/>
    <col min="3" max="3" width="15" style="4" bestFit="1" customWidth="1"/>
    <col min="4" max="5" width="9.140625" style="4"/>
    <col min="6" max="6" width="9.5703125" style="4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1" customFormat="1" ht="18.75" x14ac:dyDescent="0.3">
      <c r="A1" s="76" t="s">
        <v>52</v>
      </c>
      <c r="B1" s="76"/>
      <c r="C1" s="76"/>
      <c r="D1" s="76"/>
      <c r="E1" s="76"/>
      <c r="F1" s="76"/>
      <c r="G1" s="28" t="s">
        <v>19</v>
      </c>
      <c r="H1" s="44">
        <v>1.4E-2</v>
      </c>
    </row>
    <row r="2" spans="1:8" s="27" customFormat="1" ht="45" x14ac:dyDescent="0.25">
      <c r="A2" s="26" t="s">
        <v>0</v>
      </c>
      <c r="B2" s="26" t="s">
        <v>1</v>
      </c>
      <c r="C2" s="26" t="s">
        <v>2</v>
      </c>
      <c r="D2" s="17" t="s">
        <v>53</v>
      </c>
      <c r="E2" s="18" t="s">
        <v>3</v>
      </c>
      <c r="F2" s="19" t="s">
        <v>4</v>
      </c>
      <c r="G2" s="19" t="s">
        <v>5</v>
      </c>
      <c r="H2" s="19" t="s">
        <v>16</v>
      </c>
    </row>
    <row r="3" spans="1:8" x14ac:dyDescent="0.25">
      <c r="A3" s="2">
        <v>1</v>
      </c>
      <c r="B3" s="2" t="s">
        <v>6</v>
      </c>
      <c r="C3" s="41">
        <v>0.13</v>
      </c>
      <c r="D3" s="25">
        <v>0.13700000000000001</v>
      </c>
      <c r="E3" s="8">
        <f>(C3/D3)*100</f>
        <v>94.890510948905103</v>
      </c>
      <c r="F3" s="8">
        <f>ABS(D3-C3)</f>
        <v>7.0000000000000062E-3</v>
      </c>
      <c r="G3" s="8" t="s">
        <v>7</v>
      </c>
      <c r="H3" s="8">
        <f>ABS((C3-D3)/$H$1)</f>
        <v>0.50000000000000044</v>
      </c>
    </row>
    <row r="4" spans="1:8" x14ac:dyDescent="0.25">
      <c r="A4" s="7">
        <v>59</v>
      </c>
      <c r="B4" s="7" t="s">
        <v>8</v>
      </c>
      <c r="C4" s="25">
        <v>0.13100000000000001</v>
      </c>
      <c r="D4" s="25">
        <v>0.13700000000000001</v>
      </c>
      <c r="E4" s="8">
        <f t="shared" ref="E4:E9" si="0">(C4/D4)*100</f>
        <v>95.62043795620437</v>
      </c>
      <c r="F4" s="7">
        <f t="shared" ref="F4:F10" si="1">ABS(D4-C4)</f>
        <v>6.0000000000000053E-3</v>
      </c>
      <c r="G4" s="7" t="s">
        <v>7</v>
      </c>
      <c r="H4" s="8">
        <f t="shared" ref="H4:H12" si="2">ABS((C4-D4)/$H$1)</f>
        <v>0.42857142857142894</v>
      </c>
    </row>
    <row r="5" spans="1:8" x14ac:dyDescent="0.25">
      <c r="A5" s="7">
        <v>105</v>
      </c>
      <c r="B5" s="7" t="s">
        <v>9</v>
      </c>
      <c r="C5" s="25">
        <v>0.14000000000000001</v>
      </c>
      <c r="D5" s="25">
        <v>0.13700000000000001</v>
      </c>
      <c r="E5" s="8">
        <f t="shared" si="0"/>
        <v>102.18978102189782</v>
      </c>
      <c r="F5" s="7">
        <f t="shared" si="1"/>
        <v>3.0000000000000027E-3</v>
      </c>
      <c r="G5" s="7" t="s">
        <v>7</v>
      </c>
      <c r="H5" s="8">
        <f>ABS((C5-D5)/$H$1)</f>
        <v>0.21428571428571447</v>
      </c>
    </row>
    <row r="6" spans="1:8" x14ac:dyDescent="0.25">
      <c r="A6" s="7">
        <v>118</v>
      </c>
      <c r="B6" s="7" t="s">
        <v>39</v>
      </c>
      <c r="C6" s="25">
        <v>0.15</v>
      </c>
      <c r="D6" s="25">
        <v>0.13700000000000001</v>
      </c>
      <c r="E6" s="8">
        <f t="shared" ref="E6" si="3">(C6/D6)*100</f>
        <v>109.48905109489048</v>
      </c>
      <c r="F6" s="7">
        <f t="shared" ref="F6" si="4">ABS(D6-C6)</f>
        <v>1.2999999999999984E-2</v>
      </c>
      <c r="G6" s="7" t="s">
        <v>7</v>
      </c>
      <c r="H6" s="8">
        <f>ABS((C6-D6)/$H$1)</f>
        <v>0.92857142857142738</v>
      </c>
    </row>
    <row r="7" spans="1:8" x14ac:dyDescent="0.25">
      <c r="A7" s="7">
        <v>198</v>
      </c>
      <c r="B7" s="7" t="s">
        <v>10</v>
      </c>
      <c r="C7" s="25">
        <v>0.13400000000000001</v>
      </c>
      <c r="D7" s="25">
        <v>0.13700000000000001</v>
      </c>
      <c r="E7" s="8">
        <f t="shared" si="0"/>
        <v>97.810218978102199</v>
      </c>
      <c r="F7" s="7">
        <f t="shared" si="1"/>
        <v>3.0000000000000027E-3</v>
      </c>
      <c r="G7" s="7" t="s">
        <v>7</v>
      </c>
      <c r="H7" s="8">
        <f t="shared" si="2"/>
        <v>0.21428571428571447</v>
      </c>
    </row>
    <row r="8" spans="1:8" x14ac:dyDescent="0.25">
      <c r="A8" s="7">
        <v>297</v>
      </c>
      <c r="B8" s="7" t="s">
        <v>11</v>
      </c>
      <c r="C8" s="25">
        <v>0.13420000000000001</v>
      </c>
      <c r="D8" s="25">
        <v>0.13700000000000001</v>
      </c>
      <c r="E8" s="8">
        <f t="shared" si="0"/>
        <v>97.956204379562053</v>
      </c>
      <c r="F8" s="7">
        <f t="shared" si="1"/>
        <v>2.7999999999999969E-3</v>
      </c>
      <c r="G8" s="7" t="s">
        <v>7</v>
      </c>
      <c r="H8" s="8">
        <f t="shared" si="2"/>
        <v>0.19999999999999979</v>
      </c>
    </row>
    <row r="9" spans="1:8" x14ac:dyDescent="0.25">
      <c r="A9" s="7">
        <v>316</v>
      </c>
      <c r="B9" s="7" t="s">
        <v>12</v>
      </c>
      <c r="C9" s="25">
        <v>0.13619999999999999</v>
      </c>
      <c r="D9" s="25">
        <v>0.13700000000000001</v>
      </c>
      <c r="E9" s="8">
        <f t="shared" si="0"/>
        <v>99.416058394160572</v>
      </c>
      <c r="F9" s="7">
        <f t="shared" si="1"/>
        <v>8.0000000000002292E-4</v>
      </c>
      <c r="G9" s="7" t="s">
        <v>7</v>
      </c>
      <c r="H9" s="8">
        <f>ABS((C9-D9)/$H$1)</f>
        <v>5.7142857142858779E-2</v>
      </c>
    </row>
    <row r="10" spans="1:8" x14ac:dyDescent="0.25">
      <c r="A10" s="7">
        <v>318</v>
      </c>
      <c r="B10" s="7" t="s">
        <v>13</v>
      </c>
      <c r="C10" s="25">
        <v>0.125</v>
      </c>
      <c r="D10" s="25">
        <v>0.13700000000000001</v>
      </c>
      <c r="E10" s="8">
        <f>(C10/D10)*100</f>
        <v>91.240875912408754</v>
      </c>
      <c r="F10" s="7">
        <f t="shared" si="1"/>
        <v>1.2000000000000011E-2</v>
      </c>
      <c r="G10" s="7" t="s">
        <v>7</v>
      </c>
      <c r="H10" s="8">
        <f t="shared" si="2"/>
        <v>0.85714285714285787</v>
      </c>
    </row>
    <row r="11" spans="1:8" x14ac:dyDescent="0.25">
      <c r="A11" s="7">
        <v>319</v>
      </c>
      <c r="B11" s="7" t="s">
        <v>14</v>
      </c>
      <c r="C11" s="25">
        <v>0.13700000000000001</v>
      </c>
      <c r="D11" s="25">
        <v>0.13700000000000001</v>
      </c>
      <c r="E11" s="8">
        <f>(C11/D11)*100</f>
        <v>100</v>
      </c>
      <c r="F11" s="7">
        <f>ABS(D11-C11)</f>
        <v>0</v>
      </c>
      <c r="G11" s="7" t="s">
        <v>7</v>
      </c>
      <c r="H11" s="8">
        <f t="shared" si="2"/>
        <v>0</v>
      </c>
    </row>
    <row r="12" spans="1:8" x14ac:dyDescent="0.25">
      <c r="A12" s="7">
        <v>320</v>
      </c>
      <c r="B12" s="9" t="s">
        <v>18</v>
      </c>
      <c r="C12" s="42">
        <v>0.13600000000000001</v>
      </c>
      <c r="D12" s="25">
        <v>0.13700000000000001</v>
      </c>
      <c r="E12" s="8">
        <f>(C12/D12)*100</f>
        <v>99.270072992700733</v>
      </c>
      <c r="F12" s="7">
        <f>ABS(D12-C12)</f>
        <v>1.0000000000000009E-3</v>
      </c>
      <c r="G12" s="7" t="s">
        <v>7</v>
      </c>
      <c r="H12" s="8">
        <f t="shared" si="2"/>
        <v>7.1428571428571494E-2</v>
      </c>
    </row>
    <row r="13" spans="1:8" x14ac:dyDescent="0.25">
      <c r="B13" s="10"/>
      <c r="C13" s="13"/>
    </row>
    <row r="36" spans="1:8" s="31" customFormat="1" ht="18.75" x14ac:dyDescent="0.3">
      <c r="A36" s="76" t="s">
        <v>54</v>
      </c>
      <c r="B36" s="76"/>
      <c r="C36" s="76"/>
      <c r="D36" s="76"/>
      <c r="E36" s="76"/>
      <c r="F36" s="76"/>
      <c r="G36" s="28" t="s">
        <v>19</v>
      </c>
      <c r="H36" s="29">
        <v>2.7E-2</v>
      </c>
    </row>
    <row r="37" spans="1:8" s="27" customFormat="1" ht="45" x14ac:dyDescent="0.25">
      <c r="A37" s="26" t="s">
        <v>0</v>
      </c>
      <c r="B37" s="26" t="s">
        <v>1</v>
      </c>
      <c r="C37" s="26" t="s">
        <v>2</v>
      </c>
      <c r="D37" s="17" t="s">
        <v>55</v>
      </c>
      <c r="E37" s="18" t="s">
        <v>3</v>
      </c>
      <c r="F37" s="19" t="s">
        <v>4</v>
      </c>
      <c r="G37" s="19" t="s">
        <v>5</v>
      </c>
      <c r="H37" s="19" t="s">
        <v>16</v>
      </c>
    </row>
    <row r="38" spans="1:8" x14ac:dyDescent="0.25">
      <c r="A38" s="2">
        <v>1</v>
      </c>
      <c r="B38" s="2" t="s">
        <v>6</v>
      </c>
      <c r="C38" s="41">
        <v>0.312</v>
      </c>
      <c r="D38" s="25">
        <v>0.32800000000000001</v>
      </c>
      <c r="E38" s="8">
        <f>(C38/D38)*100</f>
        <v>95.121951219512198</v>
      </c>
      <c r="F38" s="8">
        <f>ABS(D38-C38)</f>
        <v>1.6000000000000014E-2</v>
      </c>
      <c r="G38" s="8" t="s">
        <v>7</v>
      </c>
      <c r="H38" s="8">
        <f>ABS((C38-D38)/$H$36)</f>
        <v>0.59259259259259311</v>
      </c>
    </row>
    <row r="39" spans="1:8" x14ac:dyDescent="0.25">
      <c r="A39" s="7">
        <v>59</v>
      </c>
      <c r="B39" s="7" t="s">
        <v>8</v>
      </c>
      <c r="C39" s="25">
        <v>0.34300000000000003</v>
      </c>
      <c r="D39" s="25">
        <v>0.32800000000000001</v>
      </c>
      <c r="E39" s="8">
        <f t="shared" ref="E39:E44" si="5">(C39/D39)*100</f>
        <v>104.57317073170731</v>
      </c>
      <c r="F39" s="7">
        <f t="shared" ref="F39:F44" si="6">ABS(D39-C39)</f>
        <v>1.5000000000000013E-2</v>
      </c>
      <c r="G39" s="7" t="s">
        <v>7</v>
      </c>
      <c r="H39" s="8">
        <f t="shared" ref="H39:H44" si="7">ABS((C39-D39)/$H$36)</f>
        <v>0.55555555555555602</v>
      </c>
    </row>
    <row r="40" spans="1:8" x14ac:dyDescent="0.25">
      <c r="A40" s="7">
        <v>118</v>
      </c>
      <c r="B40" s="7" t="s">
        <v>39</v>
      </c>
      <c r="C40" s="25">
        <v>0.34</v>
      </c>
      <c r="D40" s="25">
        <v>0.32800000000000001</v>
      </c>
      <c r="E40" s="8">
        <f t="shared" ref="E40" si="8">(C40/D40)*100</f>
        <v>103.65853658536585</v>
      </c>
      <c r="F40" s="7">
        <f t="shared" ref="F40" si="9">ABS(D40-C40)</f>
        <v>1.2000000000000011E-2</v>
      </c>
      <c r="G40" s="7" t="s">
        <v>7</v>
      </c>
      <c r="H40" s="8">
        <f t="shared" ref="H40" si="10">ABS((C40-D40)/$H$36)</f>
        <v>0.44444444444444486</v>
      </c>
    </row>
    <row r="41" spans="1:8" x14ac:dyDescent="0.25">
      <c r="A41" s="7">
        <v>198</v>
      </c>
      <c r="B41" s="7" t="s">
        <v>10</v>
      </c>
      <c r="C41" s="25">
        <v>0.33900000000000002</v>
      </c>
      <c r="D41" s="25">
        <v>0.32800000000000001</v>
      </c>
      <c r="E41" s="8">
        <f t="shared" si="5"/>
        <v>103.35365853658536</v>
      </c>
      <c r="F41" s="7">
        <f t="shared" si="6"/>
        <v>1.100000000000001E-2</v>
      </c>
      <c r="G41" s="7" t="s">
        <v>7</v>
      </c>
      <c r="H41" s="8">
        <f t="shared" si="7"/>
        <v>0.40740740740740777</v>
      </c>
    </row>
    <row r="42" spans="1:8" x14ac:dyDescent="0.25">
      <c r="A42" s="7">
        <v>297</v>
      </c>
      <c r="B42" s="7" t="s">
        <v>11</v>
      </c>
      <c r="C42" s="25">
        <v>0.33169999999999999</v>
      </c>
      <c r="D42" s="25">
        <v>0.32800000000000001</v>
      </c>
      <c r="E42" s="8">
        <f t="shared" si="5"/>
        <v>101.1280487804878</v>
      </c>
      <c r="F42" s="7">
        <f t="shared" si="6"/>
        <v>3.6999999999999811E-3</v>
      </c>
      <c r="G42" s="7" t="s">
        <v>7</v>
      </c>
      <c r="H42" s="8">
        <f t="shared" si="7"/>
        <v>0.13703703703703635</v>
      </c>
    </row>
    <row r="43" spans="1:8" x14ac:dyDescent="0.25">
      <c r="A43" s="7">
        <v>318</v>
      </c>
      <c r="B43" s="7" t="s">
        <v>13</v>
      </c>
      <c r="C43" s="25">
        <v>0.32800000000000001</v>
      </c>
      <c r="D43" s="25">
        <v>0.32800000000000001</v>
      </c>
      <c r="E43" s="8">
        <f t="shared" si="5"/>
        <v>100</v>
      </c>
      <c r="F43" s="7">
        <f t="shared" si="6"/>
        <v>0</v>
      </c>
      <c r="G43" s="7" t="s">
        <v>7</v>
      </c>
      <c r="H43" s="8">
        <f t="shared" si="7"/>
        <v>0</v>
      </c>
    </row>
    <row r="44" spans="1:8" x14ac:dyDescent="0.25">
      <c r="A44" s="7">
        <v>319</v>
      </c>
      <c r="B44" s="7" t="s">
        <v>14</v>
      </c>
      <c r="C44" s="25">
        <v>0.32700000000000001</v>
      </c>
      <c r="D44" s="25">
        <v>0.32800000000000001</v>
      </c>
      <c r="E44" s="8">
        <f t="shared" si="5"/>
        <v>99.695121951219505</v>
      </c>
      <c r="F44" s="7">
        <f t="shared" si="6"/>
        <v>1.0000000000000009E-3</v>
      </c>
      <c r="G44" s="7" t="s">
        <v>7</v>
      </c>
      <c r="H44" s="8">
        <f t="shared" si="7"/>
        <v>3.703703703703707E-2</v>
      </c>
    </row>
    <row r="45" spans="1:8" x14ac:dyDescent="0.25">
      <c r="A45" s="71">
        <v>320</v>
      </c>
      <c r="B45" s="71" t="s">
        <v>15</v>
      </c>
      <c r="C45" s="25">
        <v>0.35</v>
      </c>
      <c r="D45" s="82">
        <v>0.32800000000000001</v>
      </c>
      <c r="E45" s="8">
        <f t="shared" ref="E45" si="11">(C45/D45)*100</f>
        <v>106.70731707317071</v>
      </c>
      <c r="F45" s="7">
        <f t="shared" ref="F45" si="12">ABS(D45-C45)</f>
        <v>2.1999999999999964E-2</v>
      </c>
      <c r="G45" s="7" t="s">
        <v>7</v>
      </c>
      <c r="H45" s="8">
        <f t="shared" ref="H45" si="13">ABS((C45-D45)/$H$36)</f>
        <v>0.81481481481481344</v>
      </c>
    </row>
  </sheetData>
  <mergeCells count="2">
    <mergeCell ref="A1:F1"/>
    <mergeCell ref="A36:F36"/>
  </mergeCells>
  <conditionalFormatting sqref="H3:H12 H38:H45">
    <cfRule type="cellIs" dxfId="17" priority="13" operator="greaterThan">
      <formula>2</formula>
    </cfRule>
    <cfRule type="cellIs" dxfId="16" priority="14" operator="between">
      <formula>1.01</formula>
      <formula>2</formula>
    </cfRule>
    <cfRule type="cellIs" dxfId="15" priority="15" operator="lessThanOrEqual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130" zoomScaleNormal="130" workbookViewId="0">
      <selection activeCell="J43" sqref="J43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1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1" customFormat="1" ht="18.75" x14ac:dyDescent="0.3">
      <c r="A1" s="76" t="s">
        <v>56</v>
      </c>
      <c r="B1" s="76"/>
      <c r="C1" s="76"/>
      <c r="D1" s="76"/>
      <c r="E1" s="76"/>
      <c r="F1" s="76"/>
      <c r="G1" s="28" t="s">
        <v>19</v>
      </c>
      <c r="H1" s="29">
        <v>2.1999999999999999E-2</v>
      </c>
    </row>
    <row r="2" spans="1:8" s="27" customFormat="1" ht="45" x14ac:dyDescent="0.25">
      <c r="A2" s="26" t="s">
        <v>0</v>
      </c>
      <c r="B2" s="26" t="s">
        <v>1</v>
      </c>
      <c r="C2" s="26" t="s">
        <v>2</v>
      </c>
      <c r="D2" s="17" t="s">
        <v>57</v>
      </c>
      <c r="E2" s="18" t="s">
        <v>3</v>
      </c>
      <c r="F2" s="19" t="s">
        <v>4</v>
      </c>
      <c r="G2" s="19" t="s">
        <v>5</v>
      </c>
      <c r="H2" s="19" t="s">
        <v>16</v>
      </c>
    </row>
    <row r="3" spans="1:8" x14ac:dyDescent="0.25">
      <c r="A3" s="2">
        <v>1</v>
      </c>
      <c r="B3" s="7" t="s">
        <v>6</v>
      </c>
      <c r="C3" s="58">
        <v>0.29199999999999998</v>
      </c>
      <c r="D3" s="25">
        <v>0.31</v>
      </c>
      <c r="E3" s="8">
        <f>(C3/D3)*100</f>
        <v>94.193548387096769</v>
      </c>
      <c r="F3" s="8">
        <f>ABS(D3-C3)</f>
        <v>1.8000000000000016E-2</v>
      </c>
      <c r="G3" s="8" t="s">
        <v>7</v>
      </c>
      <c r="H3" s="8">
        <f>ABS((C3-D3)/$H$1)</f>
        <v>0.81818181818181901</v>
      </c>
    </row>
    <row r="4" spans="1:8" x14ac:dyDescent="0.25">
      <c r="A4" s="7">
        <v>59</v>
      </c>
      <c r="B4" s="7" t="s">
        <v>8</v>
      </c>
      <c r="C4" s="25">
        <v>0.30599999999999999</v>
      </c>
      <c r="D4" s="25">
        <v>0.31</v>
      </c>
      <c r="E4" s="8">
        <f t="shared" ref="E4:E7" si="0">(C4/D4)*100</f>
        <v>98.709677419354833</v>
      </c>
      <c r="F4" s="7">
        <f t="shared" ref="F4:F7" si="1">ABS(D4-C4)</f>
        <v>4.0000000000000036E-3</v>
      </c>
      <c r="G4" s="7" t="s">
        <v>7</v>
      </c>
      <c r="H4" s="8">
        <f>ABS((C4-D4)/$H$1)</f>
        <v>0.18181818181818199</v>
      </c>
    </row>
    <row r="5" spans="1:8" x14ac:dyDescent="0.25">
      <c r="A5" s="7">
        <v>105</v>
      </c>
      <c r="B5" s="7" t="s">
        <v>9</v>
      </c>
      <c r="C5" s="25">
        <v>0.28999999999999998</v>
      </c>
      <c r="D5" s="25">
        <v>0.31</v>
      </c>
      <c r="E5" s="8">
        <f t="shared" si="0"/>
        <v>93.548387096774192</v>
      </c>
      <c r="F5" s="7">
        <f t="shared" si="1"/>
        <v>2.0000000000000018E-2</v>
      </c>
      <c r="G5" s="7" t="s">
        <v>7</v>
      </c>
      <c r="H5" s="8">
        <f t="shared" ref="H5" si="2">ABS((C5-D5)/$H$1)</f>
        <v>0.90909090909090995</v>
      </c>
    </row>
    <row r="6" spans="1:8" x14ac:dyDescent="0.25">
      <c r="A6" s="7">
        <v>118</v>
      </c>
      <c r="B6" s="7" t="s">
        <v>39</v>
      </c>
      <c r="C6" s="25">
        <v>0.34</v>
      </c>
      <c r="D6" s="25">
        <v>0.31</v>
      </c>
      <c r="E6" s="8">
        <f t="shared" ref="E6" si="3">(C6/D6)*100</f>
        <v>109.67741935483872</v>
      </c>
      <c r="F6" s="7">
        <f t="shared" ref="F6" si="4">ABS(D6-C6)</f>
        <v>3.0000000000000027E-2</v>
      </c>
      <c r="G6" s="7" t="s">
        <v>7</v>
      </c>
      <c r="H6" s="8">
        <f t="shared" ref="H6" si="5">ABS((C6-D6)/$H$1)</f>
        <v>1.3636363636363649</v>
      </c>
    </row>
    <row r="7" spans="1:8" x14ac:dyDescent="0.25">
      <c r="A7" s="7">
        <v>297</v>
      </c>
      <c r="B7" s="7" t="s">
        <v>11</v>
      </c>
      <c r="C7" s="25">
        <v>0.27900000000000003</v>
      </c>
      <c r="D7" s="25">
        <v>0.31</v>
      </c>
      <c r="E7" s="8">
        <f t="shared" si="0"/>
        <v>90.000000000000014</v>
      </c>
      <c r="F7" s="7">
        <f t="shared" si="1"/>
        <v>3.0999999999999972E-2</v>
      </c>
      <c r="G7" s="7" t="s">
        <v>7</v>
      </c>
      <c r="H7" s="15">
        <f>ABS((C7-D7)/$H$1)</f>
        <v>1.4090909090909078</v>
      </c>
    </row>
    <row r="8" spans="1:8" x14ac:dyDescent="0.25">
      <c r="A8" s="7">
        <v>316</v>
      </c>
      <c r="B8" s="7" t="s">
        <v>12</v>
      </c>
      <c r="C8" s="25">
        <v>0.31430000000000002</v>
      </c>
      <c r="D8" s="25">
        <v>0.31</v>
      </c>
      <c r="E8" s="8">
        <f>(C8/D8)*100</f>
        <v>101.38709677419355</v>
      </c>
      <c r="F8" s="7">
        <f>ABS(D8-C8)</f>
        <v>4.300000000000026E-3</v>
      </c>
      <c r="G8" s="7" t="s">
        <v>7</v>
      </c>
      <c r="H8" s="8">
        <f>ABS((C8-D8)/$H$1)</f>
        <v>0.19545454545454666</v>
      </c>
    </row>
    <row r="9" spans="1:8" x14ac:dyDescent="0.25">
      <c r="A9" s="57"/>
      <c r="B9" s="57"/>
      <c r="C9" s="57"/>
      <c r="D9" s="57"/>
    </row>
    <row r="10" spans="1:8" x14ac:dyDescent="0.25">
      <c r="B10" s="55"/>
      <c r="C10" s="56"/>
    </row>
    <row r="30" spans="1:12" s="31" customFormat="1" ht="18.75" x14ac:dyDescent="0.3">
      <c r="A30" s="76" t="s">
        <v>58</v>
      </c>
      <c r="B30" s="76"/>
      <c r="C30" s="76"/>
      <c r="D30" s="76"/>
      <c r="E30" s="76"/>
      <c r="F30" s="76"/>
      <c r="G30" s="28" t="s">
        <v>19</v>
      </c>
      <c r="H30" s="29">
        <v>7.3999999999999996E-2</v>
      </c>
    </row>
    <row r="31" spans="1:12" s="27" customFormat="1" ht="45" x14ac:dyDescent="0.25">
      <c r="A31" s="26" t="s">
        <v>0</v>
      </c>
      <c r="B31" s="26" t="s">
        <v>1</v>
      </c>
      <c r="C31" s="26" t="s">
        <v>2</v>
      </c>
      <c r="D31" s="17" t="s">
        <v>59</v>
      </c>
      <c r="E31" s="18" t="s">
        <v>3</v>
      </c>
      <c r="F31" s="19" t="s">
        <v>4</v>
      </c>
      <c r="G31" s="19" t="s">
        <v>5</v>
      </c>
      <c r="H31" s="19" t="s">
        <v>16</v>
      </c>
    </row>
    <row r="32" spans="1:12" x14ac:dyDescent="0.25">
      <c r="A32" s="2">
        <v>1</v>
      </c>
      <c r="B32" s="2" t="s">
        <v>6</v>
      </c>
      <c r="C32" s="41">
        <v>1.44</v>
      </c>
      <c r="D32" s="15">
        <v>1.47</v>
      </c>
      <c r="E32" s="8">
        <f>(C32/D32)*100</f>
        <v>97.959183673469383</v>
      </c>
      <c r="F32" s="8">
        <f>ABS(D32-C32)</f>
        <v>3.0000000000000027E-2</v>
      </c>
      <c r="G32" s="8" t="s">
        <v>7</v>
      </c>
      <c r="H32" s="8">
        <f>ABS((C32-D32)/$H$30)</f>
        <v>0.40540540540540576</v>
      </c>
      <c r="I32" s="46"/>
      <c r="J32" s="47"/>
      <c r="K32" s="47"/>
      <c r="L32" s="47"/>
    </row>
    <row r="33" spans="1:8" x14ac:dyDescent="0.25">
      <c r="A33" s="7">
        <v>59</v>
      </c>
      <c r="B33" s="7" t="s">
        <v>8</v>
      </c>
      <c r="C33" s="25">
        <v>1.48</v>
      </c>
      <c r="D33" s="15">
        <v>1.47</v>
      </c>
      <c r="E33" s="8">
        <f>(C33/D33)*100</f>
        <v>100.68027210884354</v>
      </c>
      <c r="F33" s="7">
        <f>ABS(D33-C33)</f>
        <v>1.0000000000000009E-2</v>
      </c>
      <c r="G33" s="7" t="s">
        <v>7</v>
      </c>
      <c r="H33" s="8">
        <f t="shared" ref="H33:H35" si="6">ABS((C33-D33)/$H$30)</f>
        <v>0.13513513513513525</v>
      </c>
    </row>
    <row r="34" spans="1:8" x14ac:dyDescent="0.25">
      <c r="A34" s="7">
        <v>118</v>
      </c>
      <c r="B34" s="7" t="s">
        <v>39</v>
      </c>
      <c r="C34" s="25">
        <v>1.58</v>
      </c>
      <c r="D34" s="15">
        <v>1.47</v>
      </c>
      <c r="E34" s="8">
        <f>(C34/D34)*100</f>
        <v>107.48299319727892</v>
      </c>
      <c r="F34" s="7">
        <f>ABS(D34-C34)</f>
        <v>0.1100000000000001</v>
      </c>
      <c r="G34" s="7" t="s">
        <v>7</v>
      </c>
      <c r="H34" s="8">
        <f t="shared" ref="H34" si="7">ABS((C34-D34)/$H$30)</f>
        <v>1.486486486486488</v>
      </c>
    </row>
    <row r="35" spans="1:8" x14ac:dyDescent="0.25">
      <c r="A35" s="7">
        <v>297</v>
      </c>
      <c r="B35" s="7" t="s">
        <v>11</v>
      </c>
      <c r="C35" s="25">
        <v>1.417</v>
      </c>
      <c r="D35" s="15">
        <v>1.47</v>
      </c>
      <c r="E35" s="8">
        <f>(C35/D35)*100</f>
        <v>96.394557823129261</v>
      </c>
      <c r="F35" s="7">
        <f>ABS(D35-C35)</f>
        <v>5.2999999999999936E-2</v>
      </c>
      <c r="G35" s="7" t="s">
        <v>7</v>
      </c>
      <c r="H35" s="8">
        <f t="shared" si="6"/>
        <v>0.71621621621621534</v>
      </c>
    </row>
  </sheetData>
  <mergeCells count="2">
    <mergeCell ref="A1:F1"/>
    <mergeCell ref="A30:F30"/>
  </mergeCells>
  <conditionalFormatting sqref="H3:H8">
    <cfRule type="cellIs" dxfId="14" priority="13" operator="greaterThan">
      <formula>2</formula>
    </cfRule>
    <cfRule type="cellIs" dxfId="13" priority="14" operator="between">
      <formula>1</formula>
      <formula>2</formula>
    </cfRule>
    <cfRule type="cellIs" dxfId="12" priority="15" operator="lessThanOrEqual">
      <formula>1</formula>
    </cfRule>
  </conditionalFormatting>
  <conditionalFormatting sqref="H32:H35">
    <cfRule type="cellIs" dxfId="11" priority="10" operator="greaterThan">
      <formula>2</formula>
    </cfRule>
    <cfRule type="cellIs" dxfId="10" priority="11" operator="between">
      <formula>1.01</formula>
      <formula>2</formula>
    </cfRule>
    <cfRule type="cellIs" dxfId="9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140" zoomScaleNormal="140" workbookViewId="0">
      <selection activeCell="K58" sqref="K58"/>
    </sheetView>
  </sheetViews>
  <sheetFormatPr defaultRowHeight="15" x14ac:dyDescent="0.25"/>
  <cols>
    <col min="2" max="2" width="11.28515625" bestFit="1" customWidth="1"/>
    <col min="3" max="3" width="15" bestFit="1" customWidth="1"/>
    <col min="6" max="6" width="11.42578125" customWidth="1"/>
    <col min="7" max="7" width="12" bestFit="1" customWidth="1"/>
    <col min="8" max="8" width="9.28515625" bestFit="1" customWidth="1"/>
  </cols>
  <sheetData>
    <row r="1" spans="1:8" s="35" customFormat="1" ht="18.75" x14ac:dyDescent="0.3">
      <c r="A1" s="76" t="s">
        <v>60</v>
      </c>
      <c r="B1" s="76"/>
      <c r="C1" s="76"/>
      <c r="D1" s="76"/>
      <c r="E1" s="76"/>
      <c r="F1" s="76"/>
      <c r="G1" s="28" t="s">
        <v>19</v>
      </c>
      <c r="H1" s="29">
        <v>8.0000000000000002E-3</v>
      </c>
    </row>
    <row r="2" spans="1:8" s="27" customFormat="1" ht="30" x14ac:dyDescent="0.25">
      <c r="A2" s="26" t="s">
        <v>0</v>
      </c>
      <c r="B2" s="26" t="s">
        <v>1</v>
      </c>
      <c r="C2" s="26" t="s">
        <v>2</v>
      </c>
      <c r="D2" s="17" t="s">
        <v>61</v>
      </c>
      <c r="E2" s="18" t="s">
        <v>3</v>
      </c>
      <c r="F2" s="19" t="s">
        <v>4</v>
      </c>
      <c r="G2" s="19" t="s">
        <v>5</v>
      </c>
      <c r="H2" s="19" t="s">
        <v>16</v>
      </c>
    </row>
    <row r="3" spans="1:8" x14ac:dyDescent="0.25">
      <c r="A3" s="2">
        <v>1</v>
      </c>
      <c r="B3" s="2" t="s">
        <v>6</v>
      </c>
      <c r="C3" s="41">
        <v>0.221</v>
      </c>
      <c r="D3" s="25">
        <v>0.222</v>
      </c>
      <c r="E3" s="8">
        <f>(C3/D3)*100</f>
        <v>99.549549549549553</v>
      </c>
      <c r="F3" s="8">
        <f>ABS(D3-C3)</f>
        <v>1.0000000000000009E-3</v>
      </c>
      <c r="G3" s="8" t="s">
        <v>7</v>
      </c>
      <c r="H3" s="45">
        <f>ABS((C3-D3)/$H$1)</f>
        <v>0.12500000000000011</v>
      </c>
    </row>
    <row r="4" spans="1:8" x14ac:dyDescent="0.25">
      <c r="A4" s="2">
        <v>59</v>
      </c>
      <c r="B4" s="2" t="s">
        <v>8</v>
      </c>
      <c r="C4" s="86">
        <v>0.20499999999999999</v>
      </c>
      <c r="D4" s="25">
        <v>0.222</v>
      </c>
      <c r="E4" s="14">
        <f t="shared" ref="E4:E10" si="0">(C4/D4)*100</f>
        <v>92.342342342342334</v>
      </c>
      <c r="F4" s="2">
        <f t="shared" ref="F4:F10" si="1">ABS(D4-C4)</f>
        <v>1.7000000000000015E-2</v>
      </c>
      <c r="G4" s="2" t="s">
        <v>7</v>
      </c>
      <c r="H4" s="45">
        <f t="shared" ref="H4:H12" si="2">ABS((C4-D4)/$H$1)</f>
        <v>2.1250000000000018</v>
      </c>
    </row>
    <row r="5" spans="1:8" x14ac:dyDescent="0.25">
      <c r="A5" s="2">
        <v>105</v>
      </c>
      <c r="B5" s="2" t="s">
        <v>9</v>
      </c>
      <c r="C5" s="43">
        <v>0.22500000000000001</v>
      </c>
      <c r="D5" s="25">
        <v>0.222</v>
      </c>
      <c r="E5" s="14">
        <f t="shared" si="0"/>
        <v>101.35135135135135</v>
      </c>
      <c r="F5" s="2">
        <f t="shared" si="1"/>
        <v>3.0000000000000027E-3</v>
      </c>
      <c r="G5" s="2" t="s">
        <v>7</v>
      </c>
      <c r="H5" s="45">
        <f t="shared" si="2"/>
        <v>0.37500000000000033</v>
      </c>
    </row>
    <row r="6" spans="1:8" x14ac:dyDescent="0.25">
      <c r="A6" s="2">
        <v>118</v>
      </c>
      <c r="B6" s="2" t="s">
        <v>39</v>
      </c>
      <c r="C6" s="43">
        <v>0.23</v>
      </c>
      <c r="D6" s="25">
        <v>0.222</v>
      </c>
      <c r="E6" s="14">
        <f t="shared" ref="E6" si="3">(C6/D6)*100</f>
        <v>103.60360360360362</v>
      </c>
      <c r="F6" s="2">
        <f t="shared" ref="F6" si="4">ABS(D6-C6)</f>
        <v>8.0000000000000071E-3</v>
      </c>
      <c r="G6" s="2" t="s">
        <v>7</v>
      </c>
      <c r="H6" s="45">
        <f t="shared" ref="H6" si="5">ABS((C6-D6)/$H$1)</f>
        <v>1.0000000000000009</v>
      </c>
    </row>
    <row r="7" spans="1:8" x14ac:dyDescent="0.25">
      <c r="A7" s="2">
        <v>198</v>
      </c>
      <c r="B7" s="2" t="s">
        <v>10</v>
      </c>
      <c r="C7" s="43">
        <v>0.222</v>
      </c>
      <c r="D7" s="25">
        <v>0.222</v>
      </c>
      <c r="E7" s="14">
        <f t="shared" si="0"/>
        <v>100</v>
      </c>
      <c r="F7" s="2">
        <f>ABS(D7-C7)</f>
        <v>0</v>
      </c>
      <c r="G7" s="2" t="s">
        <v>7</v>
      </c>
      <c r="H7" s="45">
        <f t="shared" si="2"/>
        <v>0</v>
      </c>
    </row>
    <row r="8" spans="1:8" x14ac:dyDescent="0.25">
      <c r="A8" s="2">
        <v>297</v>
      </c>
      <c r="B8" s="2" t="s">
        <v>11</v>
      </c>
      <c r="C8" s="43">
        <v>0.221</v>
      </c>
      <c r="D8" s="25">
        <v>0.222</v>
      </c>
      <c r="E8" s="14">
        <f>(C8/D8)*100</f>
        <v>99.549549549549553</v>
      </c>
      <c r="F8" s="2">
        <f t="shared" si="1"/>
        <v>1.0000000000000009E-3</v>
      </c>
      <c r="G8" s="2" t="s">
        <v>7</v>
      </c>
      <c r="H8" s="45">
        <f t="shared" si="2"/>
        <v>0.12500000000000011</v>
      </c>
    </row>
    <row r="9" spans="1:8" x14ac:dyDescent="0.25">
      <c r="A9" s="2">
        <v>316</v>
      </c>
      <c r="B9" s="2" t="s">
        <v>12</v>
      </c>
      <c r="C9" s="43">
        <v>0.22189999999999999</v>
      </c>
      <c r="D9" s="25">
        <v>0.222</v>
      </c>
      <c r="E9" s="14">
        <f t="shared" si="0"/>
        <v>99.954954954954943</v>
      </c>
      <c r="F9" s="2">
        <f t="shared" si="1"/>
        <v>1.0000000000001674E-4</v>
      </c>
      <c r="G9" s="2" t="s">
        <v>7</v>
      </c>
      <c r="H9" s="45">
        <f t="shared" si="2"/>
        <v>1.2500000000002093E-2</v>
      </c>
    </row>
    <row r="10" spans="1:8" x14ac:dyDescent="0.25">
      <c r="A10" s="2">
        <v>318</v>
      </c>
      <c r="B10" s="2" t="s">
        <v>13</v>
      </c>
      <c r="C10" s="43">
        <v>0.217</v>
      </c>
      <c r="D10" s="25">
        <v>0.222</v>
      </c>
      <c r="E10" s="14">
        <f t="shared" si="0"/>
        <v>97.747747747747752</v>
      </c>
      <c r="F10" s="2">
        <f t="shared" si="1"/>
        <v>5.0000000000000044E-3</v>
      </c>
      <c r="G10" s="2" t="s">
        <v>7</v>
      </c>
      <c r="H10" s="45">
        <f t="shared" si="2"/>
        <v>0.62500000000000056</v>
      </c>
    </row>
    <row r="11" spans="1:8" x14ac:dyDescent="0.25">
      <c r="A11" s="2">
        <v>319</v>
      </c>
      <c r="B11" s="2" t="s">
        <v>14</v>
      </c>
      <c r="C11" s="43">
        <v>0.218</v>
      </c>
      <c r="D11" s="25">
        <v>0.222</v>
      </c>
      <c r="E11" s="14">
        <f>(C11/D11)*100</f>
        <v>98.198198198198199</v>
      </c>
      <c r="F11" s="2">
        <f>ABS(D11-C11)</f>
        <v>4.0000000000000036E-3</v>
      </c>
      <c r="G11" s="2" t="s">
        <v>7</v>
      </c>
      <c r="H11" s="45">
        <f t="shared" si="2"/>
        <v>0.50000000000000044</v>
      </c>
    </row>
    <row r="12" spans="1:8" x14ac:dyDescent="0.25">
      <c r="A12" s="2">
        <v>320</v>
      </c>
      <c r="B12" s="2" t="s">
        <v>15</v>
      </c>
      <c r="C12" s="43">
        <v>0.21199999999999999</v>
      </c>
      <c r="D12" s="25">
        <v>0.222</v>
      </c>
      <c r="E12" s="14">
        <f>(C12/D12)*100</f>
        <v>95.495495495495504</v>
      </c>
      <c r="F12" s="2">
        <f>ABS(D12-C12)</f>
        <v>1.0000000000000009E-2</v>
      </c>
      <c r="G12" s="2" t="s">
        <v>7</v>
      </c>
      <c r="H12" s="45">
        <f t="shared" si="2"/>
        <v>1.2500000000000011</v>
      </c>
    </row>
    <row r="13" spans="1:8" x14ac:dyDescent="0.25">
      <c r="A13" s="85"/>
      <c r="B13" s="85"/>
      <c r="C13" s="85"/>
      <c r="D13" s="85"/>
      <c r="E13" s="85"/>
      <c r="F13" s="50"/>
      <c r="G13" s="50"/>
      <c r="H13" s="52"/>
    </row>
    <row r="14" spans="1:8" x14ac:dyDescent="0.25">
      <c r="A14" s="3"/>
      <c r="B14" s="83"/>
      <c r="C14" s="84"/>
    </row>
    <row r="15" spans="1:8" x14ac:dyDescent="0.25">
      <c r="A15" s="3"/>
      <c r="B15" s="3"/>
      <c r="C15" s="3"/>
    </row>
    <row r="36" spans="1:8" s="31" customFormat="1" ht="18.75" x14ac:dyDescent="0.3">
      <c r="A36" s="76" t="s">
        <v>62</v>
      </c>
      <c r="B36" s="76"/>
      <c r="C36" s="76"/>
      <c r="D36" s="76"/>
      <c r="E36" s="76"/>
      <c r="F36" s="76"/>
      <c r="G36" s="28" t="s">
        <v>19</v>
      </c>
      <c r="H36" s="29">
        <v>3.7999999999999999E-2</v>
      </c>
    </row>
    <row r="37" spans="1:8" s="27" customFormat="1" ht="30" x14ac:dyDescent="0.25">
      <c r="A37" s="26" t="s">
        <v>0</v>
      </c>
      <c r="B37" s="26" t="s">
        <v>1</v>
      </c>
      <c r="C37" s="26" t="s">
        <v>2</v>
      </c>
      <c r="D37" s="17" t="s">
        <v>38</v>
      </c>
      <c r="E37" s="18" t="s">
        <v>3</v>
      </c>
      <c r="F37" s="19" t="s">
        <v>4</v>
      </c>
      <c r="G37" s="19" t="s">
        <v>5</v>
      </c>
      <c r="H37" s="19" t="s">
        <v>16</v>
      </c>
    </row>
    <row r="38" spans="1:8" x14ac:dyDescent="0.25">
      <c r="A38" s="2">
        <v>1</v>
      </c>
      <c r="B38" s="2" t="s">
        <v>6</v>
      </c>
      <c r="C38" s="41">
        <v>0.41699999999999998</v>
      </c>
      <c r="D38" s="25">
        <v>0.46400000000000002</v>
      </c>
      <c r="E38" s="8">
        <f>(C38/D38)*100</f>
        <v>89.870689655172413</v>
      </c>
      <c r="F38" s="8">
        <f>ABS(D38-C38)</f>
        <v>4.7000000000000042E-2</v>
      </c>
      <c r="G38" s="8" t="s">
        <v>7</v>
      </c>
      <c r="H38" s="45">
        <f>ABS((C38-D38)/$H$36)</f>
        <v>1.2368421052631591</v>
      </c>
    </row>
    <row r="39" spans="1:8" x14ac:dyDescent="0.25">
      <c r="A39" s="2">
        <v>59</v>
      </c>
      <c r="B39" s="2" t="s">
        <v>8</v>
      </c>
      <c r="C39" s="48">
        <v>0.45600000000000002</v>
      </c>
      <c r="D39" s="25">
        <v>0.46400000000000002</v>
      </c>
      <c r="E39" s="14">
        <f t="shared" ref="E39:E44" si="6">(C39/D39)*100</f>
        <v>98.275862068965509</v>
      </c>
      <c r="F39" s="2">
        <f t="shared" ref="F39:F44" si="7">ABS(D39-C39)</f>
        <v>8.0000000000000071E-3</v>
      </c>
      <c r="G39" s="2" t="s">
        <v>7</v>
      </c>
      <c r="H39" s="45">
        <f>ABS((C39-D39)/$H$36)</f>
        <v>0.21052631578947387</v>
      </c>
    </row>
    <row r="40" spans="1:8" x14ac:dyDescent="0.25">
      <c r="A40" s="2">
        <v>118</v>
      </c>
      <c r="B40" s="2" t="s">
        <v>39</v>
      </c>
      <c r="C40" s="48">
        <v>0.44</v>
      </c>
      <c r="D40" s="25">
        <v>0.46400000000000002</v>
      </c>
      <c r="E40" s="14">
        <f t="shared" ref="E40" si="8">(C40/D40)*100</f>
        <v>94.827586206896555</v>
      </c>
      <c r="F40" s="2">
        <f t="shared" ref="F40" si="9">ABS(D40-C40)</f>
        <v>2.4000000000000021E-2</v>
      </c>
      <c r="G40" s="2" t="s">
        <v>7</v>
      </c>
      <c r="H40" s="45">
        <f>ABS((C40-D40)/$H$36)</f>
        <v>0.63157894736842168</v>
      </c>
    </row>
    <row r="41" spans="1:8" x14ac:dyDescent="0.25">
      <c r="A41" s="2">
        <v>198</v>
      </c>
      <c r="B41" s="2" t="s">
        <v>10</v>
      </c>
      <c r="C41" s="43">
        <v>0.49199999999999999</v>
      </c>
      <c r="D41" s="25">
        <v>0.46400000000000002</v>
      </c>
      <c r="E41" s="14">
        <f t="shared" si="6"/>
        <v>106.03448275862068</v>
      </c>
      <c r="F41" s="2">
        <f t="shared" si="7"/>
        <v>2.7999999999999969E-2</v>
      </c>
      <c r="G41" s="2" t="s">
        <v>7</v>
      </c>
      <c r="H41" s="45">
        <f t="shared" ref="H41:H44" si="10">ABS((C41-D41)/$H$36)</f>
        <v>0.73684210526315708</v>
      </c>
    </row>
    <row r="42" spans="1:8" x14ac:dyDescent="0.25">
      <c r="A42" s="2">
        <v>297</v>
      </c>
      <c r="B42" s="2" t="s">
        <v>11</v>
      </c>
      <c r="C42" s="43">
        <v>0.49</v>
      </c>
      <c r="D42" s="25">
        <v>0.46400000000000002</v>
      </c>
      <c r="E42" s="14">
        <f t="shared" si="6"/>
        <v>105.60344827586205</v>
      </c>
      <c r="F42" s="2">
        <f t="shared" si="7"/>
        <v>2.5999999999999968E-2</v>
      </c>
      <c r="G42" s="2" t="s">
        <v>7</v>
      </c>
      <c r="H42" s="45">
        <f t="shared" si="10"/>
        <v>0.6842105263157886</v>
      </c>
    </row>
    <row r="43" spans="1:8" x14ac:dyDescent="0.25">
      <c r="A43" s="2">
        <v>318</v>
      </c>
      <c r="B43" s="2" t="s">
        <v>13</v>
      </c>
      <c r="C43" s="43">
        <v>0.46</v>
      </c>
      <c r="D43" s="25">
        <v>0.46400000000000002</v>
      </c>
      <c r="E43" s="14">
        <f t="shared" si="6"/>
        <v>99.137931034482762</v>
      </c>
      <c r="F43" s="2">
        <f t="shared" si="7"/>
        <v>4.0000000000000036E-3</v>
      </c>
      <c r="G43" s="2" t="s">
        <v>7</v>
      </c>
      <c r="H43" s="45">
        <f t="shared" si="10"/>
        <v>0.10526315789473693</v>
      </c>
    </row>
    <row r="44" spans="1:8" x14ac:dyDescent="0.25">
      <c r="A44" s="2">
        <v>319</v>
      </c>
      <c r="B44" s="2" t="s">
        <v>14</v>
      </c>
      <c r="C44" s="43">
        <v>0.46300000000000002</v>
      </c>
      <c r="D44" s="25">
        <v>0.46400000000000002</v>
      </c>
      <c r="E44" s="14">
        <f t="shared" si="6"/>
        <v>99.784482758620683</v>
      </c>
      <c r="F44" s="2">
        <f t="shared" si="7"/>
        <v>1.0000000000000009E-3</v>
      </c>
      <c r="G44" s="2" t="s">
        <v>7</v>
      </c>
      <c r="H44" s="45">
        <f t="shared" si="10"/>
        <v>2.6315789473684233E-2</v>
      </c>
    </row>
    <row r="45" spans="1:8" x14ac:dyDescent="0.25">
      <c r="A45" s="2">
        <v>320</v>
      </c>
      <c r="B45" s="2" t="s">
        <v>15</v>
      </c>
      <c r="C45" s="43">
        <v>0.48499999999999999</v>
      </c>
      <c r="D45" s="25">
        <v>0.46400000000000002</v>
      </c>
      <c r="E45" s="14">
        <f t="shared" ref="E45" si="11">(C45/D45)*100</f>
        <v>104.52586206896551</v>
      </c>
      <c r="F45" s="2">
        <f t="shared" ref="F45" si="12">ABS(D45-C45)</f>
        <v>2.0999999999999963E-2</v>
      </c>
      <c r="G45" s="2" t="s">
        <v>7</v>
      </c>
      <c r="H45" s="45">
        <f t="shared" ref="H45" si="13">ABS((C45-D45)/$H$36)</f>
        <v>0.55263157894736747</v>
      </c>
    </row>
  </sheetData>
  <mergeCells count="2">
    <mergeCell ref="A1:F1"/>
    <mergeCell ref="A36:F36"/>
  </mergeCells>
  <conditionalFormatting sqref="H3:H13 H38:H45">
    <cfRule type="cellIs" dxfId="8" priority="10" operator="greaterThan">
      <formula>2</formula>
    </cfRule>
    <cfRule type="cellIs" dxfId="7" priority="11" operator="between">
      <formula>1.01</formula>
      <formula>2</formula>
    </cfRule>
    <cfRule type="cellIs" dxfId="6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50" zoomScaleNormal="150" workbookViewId="0">
      <selection activeCell="I58" sqref="I58"/>
    </sheetView>
  </sheetViews>
  <sheetFormatPr defaultRowHeight="15" x14ac:dyDescent="0.25"/>
  <cols>
    <col min="2" max="2" width="11.28515625" bestFit="1" customWidth="1"/>
    <col min="3" max="3" width="15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1" customFormat="1" ht="18.75" x14ac:dyDescent="0.3">
      <c r="A1" s="76" t="s">
        <v>63</v>
      </c>
      <c r="B1" s="76"/>
      <c r="C1" s="76"/>
      <c r="D1" s="76"/>
      <c r="E1" s="76"/>
      <c r="F1" s="76"/>
      <c r="G1" s="28" t="s">
        <v>19</v>
      </c>
      <c r="H1" s="29">
        <v>1.7000000000000001E-2</v>
      </c>
    </row>
    <row r="2" spans="1:8" s="27" customFormat="1" ht="30" x14ac:dyDescent="0.25">
      <c r="A2" s="26" t="s">
        <v>0</v>
      </c>
      <c r="B2" s="26" t="s">
        <v>1</v>
      </c>
      <c r="C2" s="26" t="s">
        <v>2</v>
      </c>
      <c r="D2" s="17" t="s">
        <v>64</v>
      </c>
      <c r="E2" s="18" t="s">
        <v>3</v>
      </c>
      <c r="F2" s="19" t="s">
        <v>4</v>
      </c>
      <c r="G2" s="19" t="s">
        <v>5</v>
      </c>
      <c r="H2" s="19" t="s">
        <v>16</v>
      </c>
    </row>
    <row r="3" spans="1:8" x14ac:dyDescent="0.25">
      <c r="A3" s="2">
        <v>1</v>
      </c>
      <c r="B3" s="2" t="s">
        <v>6</v>
      </c>
      <c r="C3" s="41">
        <v>0.29199999999999998</v>
      </c>
      <c r="D3" s="25">
        <v>0.307</v>
      </c>
      <c r="E3" s="8">
        <f>(C3/D3)*100</f>
        <v>95.114006514657973</v>
      </c>
      <c r="F3" s="40">
        <f>ABS(D3-C3)</f>
        <v>1.5000000000000013E-2</v>
      </c>
      <c r="G3" s="8" t="s">
        <v>7</v>
      </c>
      <c r="H3" s="45">
        <f>ABS((C3-D3)/$H$1)</f>
        <v>0.88235294117647134</v>
      </c>
    </row>
    <row r="4" spans="1:8" x14ac:dyDescent="0.25">
      <c r="A4" s="7">
        <v>59</v>
      </c>
      <c r="B4" s="7" t="s">
        <v>8</v>
      </c>
      <c r="C4" s="25">
        <v>0.30599999999999999</v>
      </c>
      <c r="D4" s="25">
        <v>0.307</v>
      </c>
      <c r="E4" s="8">
        <f t="shared" ref="E4:E12" si="0">(C4/D4)*100</f>
        <v>99.674267100977204</v>
      </c>
      <c r="F4" s="40">
        <f t="shared" ref="F4:F12" si="1">ABS(D4-C4)</f>
        <v>1.0000000000000009E-3</v>
      </c>
      <c r="G4" s="7" t="s">
        <v>7</v>
      </c>
      <c r="H4" s="45">
        <f t="shared" ref="H4:H12" si="2">ABS((C4-D4)/$H$1)</f>
        <v>5.8823529411764754E-2</v>
      </c>
    </row>
    <row r="5" spans="1:8" x14ac:dyDescent="0.25">
      <c r="A5" s="7">
        <v>105</v>
      </c>
      <c r="B5" s="7" t="s">
        <v>9</v>
      </c>
      <c r="C5" s="25">
        <v>0.28999999999999998</v>
      </c>
      <c r="D5" s="25">
        <v>0.307</v>
      </c>
      <c r="E5" s="8">
        <f t="shared" si="0"/>
        <v>94.462540716612381</v>
      </c>
      <c r="F5" s="40">
        <f t="shared" si="1"/>
        <v>1.7000000000000015E-2</v>
      </c>
      <c r="G5" s="7" t="s">
        <v>7</v>
      </c>
      <c r="H5" s="45">
        <f t="shared" si="2"/>
        <v>1.0000000000000009</v>
      </c>
    </row>
    <row r="6" spans="1:8" x14ac:dyDescent="0.25">
      <c r="A6" s="7">
        <v>118</v>
      </c>
      <c r="B6" s="7" t="s">
        <v>39</v>
      </c>
      <c r="C6" s="25">
        <v>0.34</v>
      </c>
      <c r="D6" s="25">
        <v>0.307</v>
      </c>
      <c r="E6" s="8">
        <f t="shared" ref="E6" si="3">(C6/D6)*100</f>
        <v>110.74918566775244</v>
      </c>
      <c r="F6" s="40">
        <f t="shared" ref="F6" si="4">ABS(D6-C6)</f>
        <v>3.3000000000000029E-2</v>
      </c>
      <c r="G6" s="7" t="s">
        <v>7</v>
      </c>
      <c r="H6" s="45">
        <f t="shared" ref="H6" si="5">ABS((C6-D6)/$H$1)</f>
        <v>1.9411764705882368</v>
      </c>
    </row>
    <row r="7" spans="1:8" x14ac:dyDescent="0.25">
      <c r="A7" s="7">
        <v>198</v>
      </c>
      <c r="B7" s="7" t="s">
        <v>10</v>
      </c>
      <c r="C7" s="25">
        <v>0.314</v>
      </c>
      <c r="D7" s="25">
        <v>0.307</v>
      </c>
      <c r="E7" s="8">
        <f>(C7/D7)*100</f>
        <v>102.28013029315962</v>
      </c>
      <c r="F7" s="40">
        <f>ABS(D7-C7)</f>
        <v>7.0000000000000062E-3</v>
      </c>
      <c r="G7" s="7" t="s">
        <v>7</v>
      </c>
      <c r="H7" s="45">
        <f>ABS((C7-D7)/$H$1)</f>
        <v>0.41176470588235325</v>
      </c>
    </row>
    <row r="8" spans="1:8" x14ac:dyDescent="0.25">
      <c r="A8" s="7">
        <v>297</v>
      </c>
      <c r="B8" s="7" t="s">
        <v>11</v>
      </c>
      <c r="C8" s="25">
        <v>0.27900000000000003</v>
      </c>
      <c r="D8" s="25">
        <v>0.307</v>
      </c>
      <c r="E8" s="8">
        <f t="shared" si="0"/>
        <v>90.879478827361567</v>
      </c>
      <c r="F8" s="40">
        <f t="shared" si="1"/>
        <v>2.7999999999999969E-2</v>
      </c>
      <c r="G8" s="7" t="s">
        <v>7</v>
      </c>
      <c r="H8" s="45">
        <f t="shared" si="2"/>
        <v>1.6470588235294099</v>
      </c>
    </row>
    <row r="9" spans="1:8" x14ac:dyDescent="0.25">
      <c r="A9" s="7">
        <v>316</v>
      </c>
      <c r="B9" s="7" t="s">
        <v>12</v>
      </c>
      <c r="C9" s="25">
        <v>0.31440000000000001</v>
      </c>
      <c r="D9" s="25">
        <v>0.307</v>
      </c>
      <c r="E9" s="8">
        <f t="shared" si="0"/>
        <v>102.41042345276874</v>
      </c>
      <c r="F9" s="40">
        <f t="shared" si="1"/>
        <v>7.4000000000000177E-3</v>
      </c>
      <c r="G9" s="7" t="s">
        <v>7</v>
      </c>
      <c r="H9" s="45">
        <f t="shared" si="2"/>
        <v>0.43529411764705983</v>
      </c>
    </row>
    <row r="10" spans="1:8" x14ac:dyDescent="0.25">
      <c r="A10" s="7">
        <v>318</v>
      </c>
      <c r="B10" s="7" t="s">
        <v>13</v>
      </c>
      <c r="C10" s="25">
        <v>0.31</v>
      </c>
      <c r="D10" s="25">
        <v>0.307</v>
      </c>
      <c r="E10" s="8">
        <f t="shared" si="0"/>
        <v>100.9771986970684</v>
      </c>
      <c r="F10" s="40">
        <f t="shared" si="1"/>
        <v>3.0000000000000027E-3</v>
      </c>
      <c r="G10" s="7" t="s">
        <v>7</v>
      </c>
      <c r="H10" s="45">
        <f t="shared" si="2"/>
        <v>0.17647058823529427</v>
      </c>
    </row>
    <row r="11" spans="1:8" x14ac:dyDescent="0.25">
      <c r="A11" s="7">
        <v>319</v>
      </c>
      <c r="B11" s="7" t="s">
        <v>14</v>
      </c>
      <c r="C11" s="25">
        <v>0.30599999999999999</v>
      </c>
      <c r="D11" s="25">
        <v>0.307</v>
      </c>
      <c r="E11" s="8">
        <f t="shared" si="0"/>
        <v>99.674267100977204</v>
      </c>
      <c r="F11" s="40">
        <f t="shared" si="1"/>
        <v>1.0000000000000009E-3</v>
      </c>
      <c r="G11" s="7" t="s">
        <v>7</v>
      </c>
      <c r="H11" s="45">
        <f t="shared" si="2"/>
        <v>5.8823529411764754E-2</v>
      </c>
    </row>
    <row r="12" spans="1:8" x14ac:dyDescent="0.25">
      <c r="A12" s="7">
        <v>320</v>
      </c>
      <c r="B12" s="9" t="s">
        <v>15</v>
      </c>
      <c r="C12" s="42">
        <v>0.29699999999999999</v>
      </c>
      <c r="D12" s="25">
        <v>0.307</v>
      </c>
      <c r="E12" s="8">
        <f t="shared" si="0"/>
        <v>96.742671009771982</v>
      </c>
      <c r="F12" s="40">
        <f t="shared" si="1"/>
        <v>1.0000000000000009E-2</v>
      </c>
      <c r="G12" s="7" t="s">
        <v>7</v>
      </c>
      <c r="H12" s="45">
        <f t="shared" si="2"/>
        <v>0.58823529411764752</v>
      </c>
    </row>
    <row r="13" spans="1:8" x14ac:dyDescent="0.25">
      <c r="A13" s="68"/>
      <c r="B13" s="68"/>
      <c r="C13" s="68"/>
      <c r="D13" s="68"/>
      <c r="E13" s="68"/>
      <c r="F13" s="52"/>
      <c r="G13" s="54"/>
      <c r="H13" s="52"/>
    </row>
    <row r="14" spans="1:8" x14ac:dyDescent="0.25">
      <c r="B14" s="55"/>
      <c r="C14" s="56"/>
    </row>
    <row r="15" spans="1:8" x14ac:dyDescent="0.25">
      <c r="B15" s="3"/>
      <c r="C15" s="3"/>
    </row>
    <row r="37" spans="1:8" s="31" customFormat="1" ht="18.75" x14ac:dyDescent="0.3">
      <c r="A37" s="76" t="s">
        <v>65</v>
      </c>
      <c r="B37" s="76"/>
      <c r="C37" s="76"/>
      <c r="D37" s="76"/>
      <c r="E37" s="76"/>
      <c r="F37" s="76"/>
      <c r="G37" s="28" t="s">
        <v>19</v>
      </c>
      <c r="H37" s="29">
        <v>4.7E-2</v>
      </c>
    </row>
    <row r="38" spans="1:8" s="27" customFormat="1" ht="30" x14ac:dyDescent="0.25">
      <c r="A38" s="26" t="s">
        <v>0</v>
      </c>
      <c r="B38" s="26" t="s">
        <v>1</v>
      </c>
      <c r="C38" s="26" t="s">
        <v>2</v>
      </c>
      <c r="D38" s="17" t="s">
        <v>66</v>
      </c>
      <c r="E38" s="18" t="s">
        <v>3</v>
      </c>
      <c r="F38" s="19" t="s">
        <v>4</v>
      </c>
      <c r="G38" s="19" t="s">
        <v>5</v>
      </c>
      <c r="H38" s="19" t="s">
        <v>16</v>
      </c>
    </row>
    <row r="39" spans="1:8" x14ac:dyDescent="0.25">
      <c r="A39" s="2">
        <v>1</v>
      </c>
      <c r="B39" s="2" t="s">
        <v>6</v>
      </c>
      <c r="C39" s="41">
        <v>1.44</v>
      </c>
      <c r="D39" s="15">
        <v>1.48</v>
      </c>
      <c r="E39" s="8">
        <f>(C39/D39)*100</f>
        <v>97.297297297297291</v>
      </c>
      <c r="F39" s="40">
        <f>ABS(D39-C39)</f>
        <v>4.0000000000000036E-2</v>
      </c>
      <c r="G39" s="8" t="s">
        <v>7</v>
      </c>
      <c r="H39" s="8">
        <f>ABS((C39-D39)/$H$37)</f>
        <v>0.85106382978723483</v>
      </c>
    </row>
    <row r="40" spans="1:8" x14ac:dyDescent="0.25">
      <c r="A40" s="2">
        <v>59</v>
      </c>
      <c r="B40" s="2" t="s">
        <v>8</v>
      </c>
      <c r="C40" s="43">
        <v>1.48</v>
      </c>
      <c r="D40" s="15">
        <v>1.48</v>
      </c>
      <c r="E40" s="14">
        <f t="shared" ref="E40:E45" si="6">(C40/D40)*100</f>
        <v>100</v>
      </c>
      <c r="F40" s="41">
        <f t="shared" ref="F40:F45" si="7">ABS(D40-C40)</f>
        <v>0</v>
      </c>
      <c r="G40" s="2" t="s">
        <v>7</v>
      </c>
      <c r="H40" s="8">
        <f t="shared" ref="H40:H45" si="8">ABS((C40-D40)/$H$37)</f>
        <v>0</v>
      </c>
    </row>
    <row r="41" spans="1:8" x14ac:dyDescent="0.25">
      <c r="A41" s="2">
        <v>118</v>
      </c>
      <c r="B41" s="2" t="s">
        <v>39</v>
      </c>
      <c r="C41" s="86">
        <v>1.58</v>
      </c>
      <c r="D41" s="15">
        <v>1.48</v>
      </c>
      <c r="E41" s="14">
        <f t="shared" ref="E41" si="9">(C41/D41)*100</f>
        <v>106.75675675675676</v>
      </c>
      <c r="F41" s="41">
        <f t="shared" ref="F41" si="10">ABS(D41-C41)</f>
        <v>0.10000000000000009</v>
      </c>
      <c r="G41" s="2" t="s">
        <v>7</v>
      </c>
      <c r="H41" s="8">
        <f t="shared" ref="H41" si="11">ABS((C41-D41)/$H$37)</f>
        <v>2.1276595744680868</v>
      </c>
    </row>
    <row r="42" spans="1:8" x14ac:dyDescent="0.25">
      <c r="A42" s="2">
        <v>198</v>
      </c>
      <c r="B42" s="2" t="s">
        <v>10</v>
      </c>
      <c r="C42" s="43">
        <v>1.4750000000000001</v>
      </c>
      <c r="D42" s="15">
        <v>1.48</v>
      </c>
      <c r="E42" s="14">
        <f t="shared" si="6"/>
        <v>99.662162162162176</v>
      </c>
      <c r="F42" s="41">
        <f t="shared" si="7"/>
        <v>4.9999999999998934E-3</v>
      </c>
      <c r="G42" s="2" t="s">
        <v>7</v>
      </c>
      <c r="H42" s="8">
        <f t="shared" si="8"/>
        <v>0.10638297872340199</v>
      </c>
    </row>
    <row r="43" spans="1:8" x14ac:dyDescent="0.25">
      <c r="A43" s="2">
        <v>297</v>
      </c>
      <c r="B43" s="2" t="s">
        <v>11</v>
      </c>
      <c r="C43" s="43">
        <v>1.419</v>
      </c>
      <c r="D43" s="15">
        <v>1.48</v>
      </c>
      <c r="E43" s="14">
        <f t="shared" si="6"/>
        <v>95.878378378378386</v>
      </c>
      <c r="F43" s="41">
        <f t="shared" si="7"/>
        <v>6.0999999999999943E-2</v>
      </c>
      <c r="G43" s="2" t="s">
        <v>7</v>
      </c>
      <c r="H43" s="8">
        <f t="shared" si="8"/>
        <v>1.2978723404255308</v>
      </c>
    </row>
    <row r="44" spans="1:8" x14ac:dyDescent="0.25">
      <c r="A44" s="2">
        <v>318</v>
      </c>
      <c r="B44" s="2" t="s">
        <v>13</v>
      </c>
      <c r="C44" s="43">
        <v>1.5289999999999999</v>
      </c>
      <c r="D44" s="15">
        <v>1.48</v>
      </c>
      <c r="E44" s="14">
        <f t="shared" si="6"/>
        <v>103.31081081081082</v>
      </c>
      <c r="F44" s="41">
        <f t="shared" si="7"/>
        <v>4.8999999999999932E-2</v>
      </c>
      <c r="G44" s="2" t="s">
        <v>7</v>
      </c>
      <c r="H44" s="8">
        <f t="shared" si="8"/>
        <v>1.0425531914893602</v>
      </c>
    </row>
    <row r="45" spans="1:8" x14ac:dyDescent="0.25">
      <c r="A45" s="2">
        <v>319</v>
      </c>
      <c r="B45" s="2" t="s">
        <v>14</v>
      </c>
      <c r="C45" s="43">
        <v>1.48</v>
      </c>
      <c r="D45" s="15">
        <v>1.48</v>
      </c>
      <c r="E45" s="14">
        <f t="shared" si="6"/>
        <v>100</v>
      </c>
      <c r="F45" s="41">
        <f t="shared" si="7"/>
        <v>0</v>
      </c>
      <c r="G45" s="2" t="s">
        <v>7</v>
      </c>
      <c r="H45" s="8">
        <f t="shared" si="8"/>
        <v>0</v>
      </c>
    </row>
    <row r="46" spans="1:8" x14ac:dyDescent="0.25">
      <c r="A46" s="2">
        <v>320</v>
      </c>
      <c r="B46" s="2" t="s">
        <v>15</v>
      </c>
      <c r="C46" s="43">
        <v>1.47</v>
      </c>
      <c r="D46" s="15">
        <v>1.48</v>
      </c>
      <c r="E46" s="14">
        <f t="shared" ref="E46" si="12">(C46/D46)*100</f>
        <v>99.324324324324323</v>
      </c>
      <c r="F46" s="41">
        <f t="shared" ref="F46" si="13">ABS(D46-C46)</f>
        <v>1.0000000000000009E-2</v>
      </c>
      <c r="G46" s="2" t="s">
        <v>7</v>
      </c>
      <c r="H46" s="8">
        <f t="shared" ref="H46" si="14">ABS((C46-D46)/$H$37)</f>
        <v>0.21276595744680871</v>
      </c>
    </row>
    <row r="47" spans="1:8" x14ac:dyDescent="0.25">
      <c r="A47" s="50"/>
      <c r="B47" s="50"/>
      <c r="C47" s="87"/>
      <c r="D47" s="88"/>
      <c r="E47" s="53"/>
      <c r="F47" s="89"/>
      <c r="G47" s="50"/>
      <c r="H47" s="90"/>
    </row>
  </sheetData>
  <mergeCells count="2">
    <mergeCell ref="A1:F1"/>
    <mergeCell ref="A37:F37"/>
  </mergeCells>
  <conditionalFormatting sqref="H3:H13 H39:H47">
    <cfRule type="cellIs" dxfId="5" priority="19" operator="greaterThan">
      <formula>2</formula>
    </cfRule>
    <cfRule type="cellIs" dxfId="4" priority="20" operator="between">
      <formula>1.01</formula>
      <formula>2</formula>
    </cfRule>
    <cfRule type="cellIs" dxfId="3" priority="21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TN</vt:lpstr>
      <vt:lpstr>TP</vt:lpstr>
      <vt:lpstr>TKN</vt:lpstr>
      <vt:lpstr>NH3</vt:lpstr>
      <vt:lpstr>NO3</vt:lpstr>
      <vt:lpstr>PO4</vt:lpstr>
      <vt:lpstr>NO2+NO3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lrubin</cp:lastModifiedBy>
  <dcterms:created xsi:type="dcterms:W3CDTF">2013-01-02T20:56:29Z</dcterms:created>
  <dcterms:modified xsi:type="dcterms:W3CDTF">2015-07-28T22:15:53Z</dcterms:modified>
</cp:coreProperties>
</file>