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AMQAW\AGENDASandMINUTES\2016\July7\"/>
    </mc:Choice>
  </mc:AlternateContent>
  <bookViews>
    <workbookView xWindow="120" yWindow="90" windowWidth="15180" windowHeight="7665" firstSheet="1" activeTab="1"/>
  </bookViews>
  <sheets>
    <sheet name="Sheet1" sheetId="8" r:id="rId1"/>
    <sheet name="TN" sheetId="1" r:id="rId2"/>
    <sheet name="TP" sheetId="2" r:id="rId3"/>
    <sheet name="TKN" sheetId="3" r:id="rId4"/>
    <sheet name="NH3" sheetId="4" r:id="rId5"/>
    <sheet name="NO3" sheetId="5" r:id="rId6"/>
    <sheet name="PO4" sheetId="7" r:id="rId7"/>
    <sheet name="NO2+NO3" sheetId="6" r:id="rId8"/>
  </sheets>
  <calcPr calcId="152511"/>
</workbook>
</file>

<file path=xl/calcChain.xml><?xml version="1.0" encoding="utf-8"?>
<calcChain xmlns="http://schemas.openxmlformats.org/spreadsheetml/2006/main">
  <c r="H44" i="6" l="1"/>
  <c r="F44" i="6"/>
  <c r="E44" i="6"/>
  <c r="H43" i="7"/>
  <c r="F43" i="7"/>
  <c r="E43" i="7"/>
  <c r="E43" i="4"/>
  <c r="F43" i="4"/>
  <c r="H43" i="4"/>
  <c r="H29" i="3"/>
  <c r="F29" i="3"/>
  <c r="E29" i="3"/>
  <c r="F38" i="2"/>
  <c r="E38" i="2"/>
  <c r="H42" i="2"/>
  <c r="F42" i="2"/>
  <c r="E42" i="2"/>
  <c r="H6" i="2"/>
  <c r="F6" i="2"/>
  <c r="E6" i="2"/>
  <c r="E40" i="1"/>
  <c r="F40" i="1"/>
  <c r="H40" i="1"/>
  <c r="H39" i="1"/>
  <c r="F39" i="1"/>
  <c r="E39" i="1"/>
  <c r="H6" i="1"/>
  <c r="F6" i="1"/>
  <c r="E6" i="1"/>
  <c r="H41" i="1" l="1"/>
  <c r="H5" i="1"/>
  <c r="H4" i="1"/>
  <c r="H3" i="1"/>
  <c r="F3" i="1"/>
  <c r="F4" i="1"/>
  <c r="E6" i="6"/>
  <c r="F6" i="6"/>
  <c r="H6" i="6"/>
  <c r="E6" i="7"/>
  <c r="F6" i="7"/>
  <c r="H6" i="7"/>
  <c r="E6" i="5"/>
  <c r="F6" i="5"/>
  <c r="H6" i="5"/>
  <c r="E6" i="4"/>
  <c r="F6" i="4"/>
  <c r="H6" i="4"/>
  <c r="H5" i="4"/>
  <c r="E3" i="1"/>
  <c r="H37" i="2"/>
  <c r="H38" i="4"/>
  <c r="H7" i="5"/>
  <c r="H8" i="5"/>
  <c r="H3" i="3"/>
  <c r="H43" i="2"/>
  <c r="H39" i="2"/>
  <c r="H3" i="2"/>
  <c r="H38" i="1"/>
  <c r="H7" i="1"/>
  <c r="H39" i="7"/>
  <c r="H40" i="7"/>
  <c r="H41" i="7"/>
  <c r="H42" i="7"/>
  <c r="H44" i="7"/>
  <c r="H38" i="7"/>
  <c r="F38" i="7"/>
  <c r="E38" i="7"/>
  <c r="E8" i="7"/>
  <c r="F7" i="7"/>
  <c r="H3" i="7"/>
  <c r="H4" i="7"/>
  <c r="H5" i="7"/>
  <c r="H7" i="7"/>
  <c r="H8" i="7"/>
  <c r="H9" i="7"/>
  <c r="H10" i="7"/>
  <c r="H11" i="7"/>
  <c r="H12" i="7"/>
  <c r="F3" i="7"/>
  <c r="E3" i="7"/>
  <c r="H40" i="6"/>
  <c r="H41" i="6"/>
  <c r="H42" i="6"/>
  <c r="H43" i="6"/>
  <c r="H45" i="6"/>
  <c r="H39" i="6"/>
  <c r="F39" i="6"/>
  <c r="E39" i="6"/>
  <c r="H7" i="6"/>
  <c r="E7" i="6"/>
  <c r="F7" i="6"/>
  <c r="F3" i="6"/>
  <c r="H4" i="6"/>
  <c r="H5" i="6"/>
  <c r="H8" i="6"/>
  <c r="H9" i="6"/>
  <c r="H10" i="6"/>
  <c r="H11" i="6"/>
  <c r="H12" i="6"/>
  <c r="H3" i="6"/>
  <c r="E3" i="6"/>
  <c r="H33" i="5"/>
  <c r="H34" i="5"/>
  <c r="H32" i="5"/>
  <c r="F32" i="5"/>
  <c r="E32" i="5"/>
  <c r="E8" i="5"/>
  <c r="F8" i="5"/>
  <c r="F3" i="5"/>
  <c r="H4" i="5"/>
  <c r="H5" i="5"/>
  <c r="H3" i="5"/>
  <c r="E3" i="5"/>
  <c r="H39" i="4"/>
  <c r="H40" i="4"/>
  <c r="H41" i="4"/>
  <c r="H42" i="4"/>
  <c r="H44" i="4"/>
  <c r="F38" i="4"/>
  <c r="E38" i="4"/>
  <c r="H9" i="4"/>
  <c r="H4" i="4"/>
  <c r="H7" i="4"/>
  <c r="H8" i="4"/>
  <c r="H10" i="4"/>
  <c r="H11" i="4"/>
  <c r="H12" i="4"/>
  <c r="H3" i="4"/>
  <c r="F11" i="4"/>
  <c r="F3" i="4"/>
  <c r="E3" i="4"/>
  <c r="E10" i="4"/>
  <c r="E28" i="3"/>
  <c r="H30" i="3"/>
  <c r="H28" i="3"/>
  <c r="F30" i="3"/>
  <c r="E30" i="3"/>
  <c r="F28" i="3"/>
  <c r="H4" i="3"/>
  <c r="H6" i="3"/>
  <c r="F6" i="3"/>
  <c r="F4" i="3"/>
  <c r="E4" i="3"/>
  <c r="E6" i="3"/>
  <c r="F3" i="3"/>
  <c r="E3" i="3"/>
  <c r="H38" i="2"/>
  <c r="H41" i="2"/>
  <c r="F37" i="2"/>
  <c r="F39" i="2"/>
  <c r="F41" i="2"/>
  <c r="F43" i="2"/>
  <c r="E39" i="2"/>
  <c r="E41" i="2"/>
  <c r="E43" i="2"/>
  <c r="E37" i="2"/>
  <c r="F3" i="2"/>
  <c r="E3" i="2"/>
  <c r="H4" i="2"/>
  <c r="H5" i="2"/>
  <c r="H7" i="2"/>
  <c r="H9" i="2"/>
  <c r="H10" i="2"/>
  <c r="H11" i="2"/>
  <c r="H12" i="2"/>
  <c r="H37" i="1"/>
  <c r="H36" i="1"/>
  <c r="F37" i="1"/>
  <c r="F38" i="1"/>
  <c r="F41" i="1"/>
  <c r="F36" i="1"/>
  <c r="E37" i="1"/>
  <c r="E38" i="1"/>
  <c r="E41" i="1"/>
  <c r="E36" i="1"/>
  <c r="H9" i="1"/>
  <c r="H10" i="1"/>
  <c r="H11" i="1"/>
  <c r="H12" i="1"/>
  <c r="F5" i="1"/>
  <c r="F7" i="1"/>
  <c r="F9" i="1"/>
  <c r="F10" i="1"/>
  <c r="F11" i="1"/>
  <c r="F12" i="1"/>
  <c r="E4" i="1"/>
  <c r="E5" i="1"/>
  <c r="E7" i="1"/>
  <c r="E9" i="1"/>
  <c r="E10" i="1"/>
  <c r="E11" i="1"/>
  <c r="E12" i="1"/>
  <c r="F44" i="7"/>
  <c r="E44" i="7"/>
  <c r="F42" i="7"/>
  <c r="E42" i="7"/>
  <c r="F41" i="7"/>
  <c r="E41" i="7"/>
  <c r="F40" i="7"/>
  <c r="E40" i="7"/>
  <c r="F39" i="7"/>
  <c r="E39" i="7"/>
  <c r="F12" i="7"/>
  <c r="E12" i="7"/>
  <c r="F11" i="7"/>
  <c r="E11" i="7"/>
  <c r="F10" i="7"/>
  <c r="E10" i="7"/>
  <c r="F9" i="7"/>
  <c r="E9" i="7"/>
  <c r="F8" i="7"/>
  <c r="E7" i="7"/>
  <c r="F5" i="7"/>
  <c r="E5" i="7"/>
  <c r="F4" i="7"/>
  <c r="E4" i="7"/>
  <c r="F45" i="6"/>
  <c r="E45" i="6"/>
  <c r="F43" i="6"/>
  <c r="E43" i="6"/>
  <c r="F42" i="6"/>
  <c r="E42" i="6"/>
  <c r="F41" i="6"/>
  <c r="E41" i="6"/>
  <c r="F40" i="6"/>
  <c r="E40" i="6"/>
  <c r="F12" i="6"/>
  <c r="E12" i="6"/>
  <c r="F11" i="6"/>
  <c r="E11" i="6"/>
  <c r="F10" i="6"/>
  <c r="E10" i="6"/>
  <c r="F9" i="6"/>
  <c r="E9" i="6"/>
  <c r="F8" i="6"/>
  <c r="E8" i="6"/>
  <c r="F5" i="6"/>
  <c r="E5" i="6"/>
  <c r="F4" i="6"/>
  <c r="E4" i="6"/>
  <c r="F34" i="5"/>
  <c r="E34" i="5"/>
  <c r="F33" i="5"/>
  <c r="E33" i="5"/>
  <c r="F7" i="5"/>
  <c r="E7" i="5"/>
  <c r="F5" i="5"/>
  <c r="E5" i="5"/>
  <c r="F4" i="5"/>
  <c r="E4" i="5"/>
  <c r="F44" i="4"/>
  <c r="E44" i="4"/>
  <c r="F42" i="4"/>
  <c r="E42" i="4"/>
  <c r="F41" i="4"/>
  <c r="E41" i="4"/>
  <c r="F40" i="4"/>
  <c r="E40" i="4"/>
  <c r="F39" i="4"/>
  <c r="E39" i="4"/>
  <c r="F12" i="4"/>
  <c r="E12" i="4"/>
  <c r="E11" i="4"/>
  <c r="F10" i="4"/>
  <c r="F9" i="4"/>
  <c r="E9" i="4"/>
  <c r="F8" i="4"/>
  <c r="E8" i="4"/>
  <c r="F7" i="4"/>
  <c r="E7" i="4"/>
  <c r="F5" i="4"/>
  <c r="E5" i="4"/>
  <c r="F4" i="4"/>
  <c r="E4" i="4"/>
  <c r="F12" i="2"/>
  <c r="E12" i="2"/>
  <c r="F11" i="2"/>
  <c r="E11" i="2"/>
  <c r="F10" i="2"/>
  <c r="E10" i="2"/>
  <c r="F9" i="2"/>
  <c r="E9" i="2"/>
  <c r="F7" i="2"/>
  <c r="E7" i="2"/>
  <c r="F5" i="2"/>
  <c r="E5" i="2"/>
  <c r="F4" i="2"/>
  <c r="E4" i="2"/>
</calcChain>
</file>

<file path=xl/sharedStrings.xml><?xml version="1.0" encoding="utf-8"?>
<sst xmlns="http://schemas.openxmlformats.org/spreadsheetml/2006/main" count="365" uniqueCount="69">
  <si>
    <t>Lab ID</t>
  </si>
  <si>
    <t>Lab</t>
  </si>
  <si>
    <t>% Recovery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</si>
  <si>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</si>
  <si>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</si>
  <si>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</si>
  <si>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</si>
  <si>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</si>
  <si>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</si>
  <si>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</si>
  <si>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</si>
  <si>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</si>
  <si>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</si>
  <si>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</si>
  <si>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</si>
  <si>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</si>
  <si>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</si>
  <si>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</si>
  <si>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</si>
  <si>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</si>
  <si>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</si>
  <si>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</si>
  <si>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</si>
  <si>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</si>
  <si>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</si>
  <si>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</si>
  <si>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</si>
  <si>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</si>
  <si>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</si>
  <si>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</si>
  <si>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</si>
  <si>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</si>
  <si>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</si>
  <si>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</si>
  <si>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OWML</t>
  </si>
  <si>
    <t>&lt; 1.00</t>
  </si>
  <si>
    <t>-</t>
  </si>
  <si>
    <t>Did not participate</t>
  </si>
  <si>
    <t>Reported Value (mg/L)</t>
  </si>
  <si>
    <t>Diff. From MPV (mg/L)</t>
  </si>
  <si>
    <t xml:space="preserve">MPV (mg/L) (0.437) </t>
  </si>
  <si>
    <t>MPV (mg/L) (3.53)</t>
  </si>
  <si>
    <t>MPV (mg/L) (0.140)</t>
  </si>
  <si>
    <t>MPV (mg/L) (0.423)</t>
  </si>
  <si>
    <t>MPV (mg/L) (0.139)</t>
  </si>
  <si>
    <t>MPV (mg/L) (0.518)</t>
  </si>
  <si>
    <t>MPV (mg/L) (0.111)</t>
  </si>
  <si>
    <t>MPV (mg/L) (0.437)</t>
  </si>
  <si>
    <t>MPV (mg/L) (0.308)</t>
  </si>
  <si>
    <t>MPV (mg/L) (3.04)</t>
  </si>
  <si>
    <t>MPV (mg/L) (0.106)</t>
  </si>
  <si>
    <t>MPV (mg/L) (0.412)</t>
  </si>
  <si>
    <t>MPV (mg/L) (0.302)</t>
  </si>
  <si>
    <t>MPV (mg/L)  3.04</t>
  </si>
  <si>
    <t>did not participate</t>
  </si>
  <si>
    <t>N-130 (High Conc.)  Spring 2016 Ammonia  (mg/L)</t>
  </si>
  <si>
    <t>N-129 (Low Conc.)  Spring 2016 Ammonia  (mg/L)</t>
  </si>
  <si>
    <t xml:space="preserve">N-129 (Low Conc.) Spring 2016    Total Nitrogen (mg/L)  </t>
  </si>
  <si>
    <t xml:space="preserve">N-130 (High Conc.)   Spring 2016    Total Nitrogen (mg/L)  </t>
  </si>
  <si>
    <t xml:space="preserve">N-129 (Low Conc.)  Spring 2016  Total Phosphorus (mg/L)  </t>
  </si>
  <si>
    <t xml:space="preserve">N-130 (High Conc.)  Spring 2016   Total Phosphorus (mg/L)  </t>
  </si>
  <si>
    <t>N-129 (Low Conc.)  Spring 2016  Ammonia + Organic Nitrogen (mg/L)</t>
  </si>
  <si>
    <t>N-130 (High Conc.)  Spring 2016  Ammonia + Organic Nitrogen (mg/L)</t>
  </si>
  <si>
    <t>N-129 (Low Conc.)  Spring 2016  Nitrate (mg/L)</t>
  </si>
  <si>
    <t>N-130 (High Conc.)   Spring 2016 Nitrate (mg/L)</t>
  </si>
  <si>
    <t>N-129 (Low Conc.) Spring 2016   Orthophosphate (mg/L)</t>
  </si>
  <si>
    <t>N-130 (High Conc.) Spring 2016  Orthophosphate (mg/L)</t>
  </si>
  <si>
    <t>N-129 (Low Conc.) Spring 2016  Nitrite + Nitrate (mg/L)</t>
  </si>
  <si>
    <t>N-130 (High Conc.) Spring 2016 Nitrite + Nitrate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</si>
</sst>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4" xfId="0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3" xfId="0" applyFill="1" applyBorder="1" applyAlignment="1"/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9" fillId="4" borderId="0" xfId="0" applyFont="1" applyFill="1"/>
    <xf numFmtId="164" fontId="0" fillId="0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</cellXfs>
  <cellStyles count="1">
    <cellStyle name="Normal" xfId="0" builtinId="0"/>
  </cellStyles>
  <dxfs count="30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</c:formatCode>
                <c:ptCount val="10"/>
                <c:pt idx="0" formatCode="0.000">
                  <c:v>0.49399999999999999</c:v>
                </c:pt>
                <c:pt idx="1">
                  <c:v>0.46</c:v>
                </c:pt>
                <c:pt idx="2">
                  <c:v>0.48</c:v>
                </c:pt>
                <c:pt idx="3">
                  <c:v>0.47</c:v>
                </c:pt>
                <c:pt idx="4" formatCode="0.000">
                  <c:v>0.44500000000000001</c:v>
                </c:pt>
                <c:pt idx="5" formatCode="0.000">
                  <c:v>0</c:v>
                </c:pt>
                <c:pt idx="6" formatCode="0.000">
                  <c:v>0.47599999999999998</c:v>
                </c:pt>
                <c:pt idx="7" formatCode="0.000">
                  <c:v>0.48299999999999998</c:v>
                </c:pt>
                <c:pt idx="8" formatCode="0.000">
                  <c:v>0.66700000000000004</c:v>
                </c:pt>
                <c:pt idx="9" formatCode="0.000">
                  <c:v>0.47899999999999998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43243243243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9.62057175285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4508655180212375E-17"/>
                  <c:y val="-3.96396396396396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0320777066514277E-3"/>
                  <c:y val="-5.765765765765765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320777066515023E-3"/>
                  <c:y val="-2.162162162162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6.486486486486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0.30434782608695682</c:v>
                </c:pt>
                <c:pt idx="1">
                  <c:v>0.43478260869565138</c:v>
                </c:pt>
                <c:pt idx="2">
                  <c:v>0</c:v>
                </c:pt>
                <c:pt idx="3">
                  <c:v>0.21739130434782628</c:v>
                </c:pt>
                <c:pt idx="4">
                  <c:v>0.7608695652173908</c:v>
                </c:pt>
                <c:pt idx="6">
                  <c:v>8.6956521739130516E-2</c:v>
                </c:pt>
                <c:pt idx="7">
                  <c:v>6.521739130434788E-2</c:v>
                </c:pt>
                <c:pt idx="8">
                  <c:v>4.0652173913043494</c:v>
                </c:pt>
                <c:pt idx="9">
                  <c:v>2.1739130434782629E-2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314736"/>
        <c:axId val="327315520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(0.437) 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314736"/>
        <c:axId val="327315520"/>
      </c:lineChart>
      <c:catAx>
        <c:axId val="32731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7315520"/>
        <c:crosses val="autoZero"/>
        <c:auto val="1"/>
        <c:lblAlgn val="ctr"/>
        <c:lblOffset val="100"/>
        <c:noMultiLvlLbl val="0"/>
      </c:catAx>
      <c:valAx>
        <c:axId val="32731552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Total Nitrogen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27314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'NO3'!$C$32:$C$34</c:f>
              <c:numCache>
                <c:formatCode>0.00</c:formatCode>
                <c:ptCount val="3"/>
                <c:pt idx="0">
                  <c:v>1.71</c:v>
                </c:pt>
                <c:pt idx="1">
                  <c:v>1.74</c:v>
                </c:pt>
                <c:pt idx="2" formatCode="0.000">
                  <c:v>1.605</c:v>
                </c:pt>
              </c:numCache>
            </c:numRef>
          </c:val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438805989728598E-17"/>
                  <c:y val="-8.4925690021231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349322398181464E-3"/>
                  <c:y val="-7.590417439858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415814056762841E-3"/>
                  <c:y val="-0.13530467927177897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'NO3'!$H$32:$H$34</c:f>
              <c:numCache>
                <c:formatCode>0.00</c:formatCode>
                <c:ptCount val="3"/>
                <c:pt idx="0">
                  <c:v>0</c:v>
                </c:pt>
                <c:pt idx="1">
                  <c:v>0.65217391304347883</c:v>
                </c:pt>
                <c:pt idx="2">
                  <c:v>2.2826086956521734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685488"/>
        <c:axId val="327685880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(mg/L) (3.04)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'NO3'!$D$32:$D$34</c:f>
              <c:numCache>
                <c:formatCode>0.00</c:formatCode>
                <c:ptCount val="3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85488"/>
        <c:axId val="327685880"/>
      </c:lineChart>
      <c:catAx>
        <c:axId val="32768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27685880"/>
        <c:crosses val="autoZero"/>
        <c:auto val="1"/>
        <c:lblAlgn val="ctr"/>
        <c:lblOffset val="100"/>
        <c:noMultiLvlLbl val="0"/>
      </c:catAx>
      <c:valAx>
        <c:axId val="32768588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276854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0.2</c:v>
                </c:pt>
                <c:pt idx="1">
                  <c:v>0.20799999999999999</c:v>
                </c:pt>
                <c:pt idx="2">
                  <c:v>0.193</c:v>
                </c:pt>
                <c:pt idx="3" formatCode="0.00">
                  <c:v>0.21</c:v>
                </c:pt>
                <c:pt idx="4">
                  <c:v>0.20100000000000001</c:v>
                </c:pt>
                <c:pt idx="5">
                  <c:v>0.21099999999999999</c:v>
                </c:pt>
                <c:pt idx="6">
                  <c:v>0.216</c:v>
                </c:pt>
                <c:pt idx="7" formatCode="0.0000">
                  <c:v>0.22800000000000001</c:v>
                </c:pt>
                <c:pt idx="8">
                  <c:v>0.218</c:v>
                </c:pt>
                <c:pt idx="9">
                  <c:v>0.20699999999999999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6.6866856038407115E-4"/>
                  <c:y val="-3.4561776187558214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3.815797144304945E-2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648687896102698E-4"/>
                  <c:y val="-4.8657711481894711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729094730874008E-16"/>
                  <c:y val="5.9366897646527216E-2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</c:formatCode>
                <c:ptCount val="10"/>
                <c:pt idx="0">
                  <c:v>0.72727272727272541</c:v>
                </c:pt>
                <c:pt idx="1">
                  <c:v>0</c:v>
                </c:pt>
                <c:pt idx="2">
                  <c:v>1.3636363636363624</c:v>
                </c:pt>
                <c:pt idx="3">
                  <c:v>0.18181818181818199</c:v>
                </c:pt>
                <c:pt idx="4">
                  <c:v>0.63636363636363447</c:v>
                </c:pt>
                <c:pt idx="5">
                  <c:v>0.27272727272727298</c:v>
                </c:pt>
                <c:pt idx="6">
                  <c:v>0.72727272727272796</c:v>
                </c:pt>
                <c:pt idx="7">
                  <c:v>1.8181818181818199</c:v>
                </c:pt>
                <c:pt idx="8">
                  <c:v>0.90909090909090995</c:v>
                </c:pt>
                <c:pt idx="9">
                  <c:v>9.0909090909090995E-2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686664"/>
        <c:axId val="327687056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(0.106)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0.20799999999999999</c:v>
                </c:pt>
                <c:pt idx="1">
                  <c:v>0.20799999999999999</c:v>
                </c:pt>
                <c:pt idx="2">
                  <c:v>0.20799999999999999</c:v>
                </c:pt>
                <c:pt idx="3">
                  <c:v>0.20799999999999999</c:v>
                </c:pt>
                <c:pt idx="4">
                  <c:v>0.20799999999999999</c:v>
                </c:pt>
                <c:pt idx="5">
                  <c:v>0.20799999999999999</c:v>
                </c:pt>
                <c:pt idx="6">
                  <c:v>0.20799999999999999</c:v>
                </c:pt>
                <c:pt idx="7">
                  <c:v>0.20799999999999999</c:v>
                </c:pt>
                <c:pt idx="8">
                  <c:v>0.20799999999999999</c:v>
                </c:pt>
                <c:pt idx="9">
                  <c:v>0.20799999999999999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86664"/>
        <c:axId val="327687056"/>
      </c:lineChart>
      <c:catAx>
        <c:axId val="327686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27687056"/>
        <c:crosses val="autoZero"/>
        <c:auto val="1"/>
        <c:lblAlgn val="ctr"/>
        <c:lblOffset val="100"/>
        <c:noMultiLvlLbl val="0"/>
      </c:catAx>
      <c:valAx>
        <c:axId val="327687056"/>
        <c:scaling>
          <c:orientation val="minMax"/>
          <c:max val="1.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Orthophosphate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27686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High Concentration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227738999873935E-2"/>
          <c:y val="2.5457059803008494E-2"/>
          <c:w val="0.88460459909760203"/>
          <c:h val="0.78409646374848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'PO4'!$C$38:$C$44</c:f>
              <c:numCache>
                <c:formatCode>0.000</c:formatCode>
                <c:ptCount val="7"/>
                <c:pt idx="0">
                  <c:v>0.58699999999999997</c:v>
                </c:pt>
                <c:pt idx="1">
                  <c:v>0.54300000000000004</c:v>
                </c:pt>
                <c:pt idx="2">
                  <c:v>0.58499999999999996</c:v>
                </c:pt>
                <c:pt idx="3">
                  <c:v>0.57599999999999996</c:v>
                </c:pt>
                <c:pt idx="4" formatCode="0.0000">
                  <c:v>0.55900000000000005</c:v>
                </c:pt>
                <c:pt idx="5">
                  <c:v>0.54500000000000004</c:v>
                </c:pt>
                <c:pt idx="6">
                  <c:v>0.56000000000000005</c:v>
                </c:pt>
              </c:numCache>
            </c:numRef>
          </c:val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7.526881720430107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359744292838845E-3"/>
                  <c:y val="-0.164874551971326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098490905001571E-17"/>
                  <c:y val="-0.182795698924731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9.5731397211712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196981810003142E-16"/>
                  <c:y val="-0.15053763440860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'PO4'!$H$38:$H$44</c:f>
              <c:numCache>
                <c:formatCode>0.0</c:formatCode>
                <c:ptCount val="7"/>
                <c:pt idx="0">
                  <c:v>1.100000000000001</c:v>
                </c:pt>
                <c:pt idx="1">
                  <c:v>1.0999999999999954</c:v>
                </c:pt>
                <c:pt idx="2">
                  <c:v>1.0000000000000009</c:v>
                </c:pt>
                <c:pt idx="3">
                  <c:v>0.55000000000000049</c:v>
                </c:pt>
                <c:pt idx="4">
                  <c:v>0.29999999999999472</c:v>
                </c:pt>
                <c:pt idx="5">
                  <c:v>0.99999999999999534</c:v>
                </c:pt>
                <c:pt idx="6">
                  <c:v>0.24999999999999467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687840"/>
        <c:axId val="327688232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(mg/L) (0.412)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'PO4'!$D$38:$D$44</c:f>
              <c:numCache>
                <c:formatCode>0.000</c:formatCode>
                <c:ptCount val="7"/>
                <c:pt idx="0">
                  <c:v>0.56499999999999995</c:v>
                </c:pt>
                <c:pt idx="1">
                  <c:v>0.56499999999999995</c:v>
                </c:pt>
                <c:pt idx="2">
                  <c:v>0.56499999999999995</c:v>
                </c:pt>
                <c:pt idx="3">
                  <c:v>0.56499999999999995</c:v>
                </c:pt>
                <c:pt idx="4">
                  <c:v>0.56499999999999995</c:v>
                </c:pt>
                <c:pt idx="5">
                  <c:v>0.56499999999999995</c:v>
                </c:pt>
                <c:pt idx="6">
                  <c:v>0.56499999999999995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87840"/>
        <c:axId val="327688232"/>
      </c:lineChart>
      <c:catAx>
        <c:axId val="32768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7864846588499582"/>
              <c:y val="0.872070082148822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27688232"/>
        <c:crosses val="autoZero"/>
        <c:auto val="1"/>
        <c:lblAlgn val="ctr"/>
        <c:lblOffset val="100"/>
        <c:noMultiLvlLbl val="0"/>
      </c:catAx>
      <c:valAx>
        <c:axId val="32768823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Orthophosphate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27687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Low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</c:formatCode>
                <c:ptCount val="10"/>
                <c:pt idx="0" formatCode="0.000">
                  <c:v>0.25600000000000001</c:v>
                </c:pt>
                <c:pt idx="1">
                  <c:v>0.27</c:v>
                </c:pt>
                <c:pt idx="2">
                  <c:v>0.25</c:v>
                </c:pt>
                <c:pt idx="3">
                  <c:v>0.25</c:v>
                </c:pt>
                <c:pt idx="4" formatCode="0.000">
                  <c:v>0.26500000000000001</c:v>
                </c:pt>
                <c:pt idx="5" formatCode="0.000">
                  <c:v>0.25600000000000001</c:v>
                </c:pt>
                <c:pt idx="6" formatCode="0.0000">
                  <c:v>0.26540000000000002</c:v>
                </c:pt>
                <c:pt idx="7" formatCode="0.000">
                  <c:v>0.27100000000000002</c:v>
                </c:pt>
                <c:pt idx="8" formatCode="0.000">
                  <c:v>0.26300000000000001</c:v>
                </c:pt>
                <c:pt idx="9" formatCode="0.000">
                  <c:v>0.27400000000000002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8851538866374077E-17"/>
                  <c:y val="-0.148867275981123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8677722673474998E-4"/>
                  <c:y val="-7.119739286053745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7.119739286053745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1.3</a:t>
                    </a:r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8.0906128250610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9126206170219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9.0614863640684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56555269922879E-3"/>
                  <c:y val="-4.85436769503664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2.9126206170219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081231093099262E-16"/>
                  <c:y val="-0.10679608929080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</c:formatCode>
                <c:ptCount val="10"/>
                <c:pt idx="0">
                  <c:v>0.84615384615384692</c:v>
                </c:pt>
                <c:pt idx="1">
                  <c:v>0.23076923076923098</c:v>
                </c:pt>
                <c:pt idx="2">
                  <c:v>1.3076923076923088</c:v>
                </c:pt>
                <c:pt idx="3">
                  <c:v>1.3076923076923088</c:v>
                </c:pt>
                <c:pt idx="4">
                  <c:v>0.15384615384615399</c:v>
                </c:pt>
                <c:pt idx="5">
                  <c:v>0.84615384615384692</c:v>
                </c:pt>
                <c:pt idx="6">
                  <c:v>0.12307692307692233</c:v>
                </c:pt>
                <c:pt idx="7">
                  <c:v>0.30769230769230799</c:v>
                </c:pt>
                <c:pt idx="8">
                  <c:v>0.30769230769230799</c:v>
                </c:pt>
                <c:pt idx="9">
                  <c:v>0.53846153846153899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9691408"/>
        <c:axId val="329691800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(0.302)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0.26700000000000002</c:v>
                </c:pt>
                <c:pt idx="1">
                  <c:v>0.26700000000000002</c:v>
                </c:pt>
                <c:pt idx="2">
                  <c:v>0.26700000000000002</c:v>
                </c:pt>
                <c:pt idx="3">
                  <c:v>0.26700000000000002</c:v>
                </c:pt>
                <c:pt idx="4">
                  <c:v>0.26700000000000002</c:v>
                </c:pt>
                <c:pt idx="5">
                  <c:v>0.26700000000000002</c:v>
                </c:pt>
                <c:pt idx="6">
                  <c:v>0.26700000000000002</c:v>
                </c:pt>
                <c:pt idx="7">
                  <c:v>0.26700000000000002</c:v>
                </c:pt>
                <c:pt idx="8">
                  <c:v>0.26700000000000002</c:v>
                </c:pt>
                <c:pt idx="9">
                  <c:v>0.26700000000000002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91408"/>
        <c:axId val="329691800"/>
      </c:lineChart>
      <c:catAx>
        <c:axId val="32969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329691800"/>
        <c:crosses val="autoZero"/>
        <c:auto val="1"/>
        <c:lblAlgn val="ctr"/>
        <c:lblOffset val="100"/>
        <c:noMultiLvlLbl val="0"/>
      </c:catAx>
      <c:valAx>
        <c:axId val="32969180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Nitrite + 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29691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'NO2+NO3'!$C$39:$C$45</c:f>
              <c:numCache>
                <c:formatCode>0.00</c:formatCode>
                <c:ptCount val="7"/>
                <c:pt idx="0">
                  <c:v>1.81</c:v>
                </c:pt>
                <c:pt idx="1">
                  <c:v>1.85</c:v>
                </c:pt>
                <c:pt idx="2" formatCode="0.000">
                  <c:v>1.7829999999999999</c:v>
                </c:pt>
                <c:pt idx="3" formatCode="0.000">
                  <c:v>1.698</c:v>
                </c:pt>
                <c:pt idx="4" formatCode="0.000">
                  <c:v>1.9</c:v>
                </c:pt>
                <c:pt idx="5">
                  <c:v>1.86</c:v>
                </c:pt>
                <c:pt idx="6">
                  <c:v>1.83</c:v>
                </c:pt>
              </c:numCache>
            </c:numRef>
          </c:val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165832173353004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'NO2+NO3'!$H$39:$H$45</c:f>
              <c:numCache>
                <c:formatCode>0.00</c:formatCode>
                <c:ptCount val="7"/>
                <c:pt idx="0">
                  <c:v>0</c:v>
                </c:pt>
                <c:pt idx="1">
                  <c:v>0.90909090909090995</c:v>
                </c:pt>
                <c:pt idx="2">
                  <c:v>0.61363636363636676</c:v>
                </c:pt>
                <c:pt idx="3">
                  <c:v>2.5454545454545481</c:v>
                </c:pt>
                <c:pt idx="4">
                  <c:v>2.0454545454545423</c:v>
                </c:pt>
                <c:pt idx="5">
                  <c:v>1.1363636363636374</c:v>
                </c:pt>
                <c:pt idx="6">
                  <c:v>0.45454545454545497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9692584"/>
        <c:axId val="329692976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(mg/L)  3.04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'NO2+NO3'!$D$39:$D$45</c:f>
              <c:numCache>
                <c:formatCode>0.00</c:formatCode>
                <c:ptCount val="7"/>
                <c:pt idx="0">
                  <c:v>1.81</c:v>
                </c:pt>
                <c:pt idx="1">
                  <c:v>1.81</c:v>
                </c:pt>
                <c:pt idx="2">
                  <c:v>1.81</c:v>
                </c:pt>
                <c:pt idx="3">
                  <c:v>1.81</c:v>
                </c:pt>
                <c:pt idx="4">
                  <c:v>1.81</c:v>
                </c:pt>
                <c:pt idx="5">
                  <c:v>1.81</c:v>
                </c:pt>
                <c:pt idx="6">
                  <c:v>1.81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92584"/>
        <c:axId val="329692976"/>
      </c:lineChart>
      <c:catAx>
        <c:axId val="329692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5568881712434578"/>
              <c:y val="0.812531388721528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29692976"/>
        <c:crosses val="autoZero"/>
        <c:auto val="1"/>
        <c:lblAlgn val="ctr"/>
        <c:lblOffset val="100"/>
        <c:noMultiLvlLbl val="0"/>
      </c:catAx>
      <c:valAx>
        <c:axId val="3296929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Nitrite</a:t>
                </a:r>
                <a:r>
                  <a:rPr lang="en-US" sz="1000" baseline="0"/>
                  <a:t> + Nitrate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29692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FairfaxDPW</c:v>
                </c:pt>
                <c:pt idx="4">
                  <c:v>Horn Point</c:v>
                </c:pt>
                <c:pt idx="5">
                  <c:v>CBL</c:v>
                </c:pt>
              </c:strCache>
            </c:strRef>
          </c:cat>
          <c:val>
            <c:numRef>
              <c:f>TN!$C$36:$C$41</c:f>
              <c:numCache>
                <c:formatCode>0.00</c:formatCode>
                <c:ptCount val="6"/>
                <c:pt idx="0">
                  <c:v>2.4700000000000002</c:v>
                </c:pt>
                <c:pt idx="1">
                  <c:v>2.3199999999999998</c:v>
                </c:pt>
                <c:pt idx="2" formatCode="0.000">
                  <c:v>2.2639999999999998</c:v>
                </c:pt>
                <c:pt idx="3">
                  <c:v>2.2799999999999998</c:v>
                </c:pt>
                <c:pt idx="4">
                  <c:v>2.48</c:v>
                </c:pt>
                <c:pt idx="5" formatCode="0.000">
                  <c:v>2.423</c:v>
                </c:pt>
              </c:numCache>
            </c:numRef>
          </c:val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F7778AB-A4AE-4E05-BC75-04EF0E1C4E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D531372-14AE-45BB-83B0-3A0A0422F6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49C49D5-18EE-4D4F-9F79-39D98C608B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1.4534367250906265E-16"/>
                  <c:y val="-4.735381316772023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D9651EDD-9803-4DE2-AA03-3587391D00BA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2A23EB14-941F-4046-B0B2-B219B6F34DDC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955E1E9-E683-40A5-969E-0F132C5A91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TN!$B$36:$B$41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FairfaxDPW</c:v>
                </c:pt>
                <c:pt idx="4">
                  <c:v>Horn Point</c:v>
                </c:pt>
                <c:pt idx="5">
                  <c:v>CBL</c:v>
                </c:pt>
              </c:strCache>
            </c:strRef>
          </c:cat>
          <c:val>
            <c:numRef>
              <c:f>TN!$H$36:$H$41</c:f>
              <c:numCache>
                <c:formatCode>0.00</c:formatCode>
                <c:ptCount val="6"/>
                <c:pt idx="0">
                  <c:v>0.97402597402597635</c:v>
                </c:pt>
                <c:pt idx="1">
                  <c:v>0</c:v>
                </c:pt>
                <c:pt idx="2">
                  <c:v>0.36363636363636398</c:v>
                </c:pt>
                <c:pt idx="3">
                  <c:v>0.25974025974025999</c:v>
                </c:pt>
                <c:pt idx="4">
                  <c:v>1.03896103896104</c:v>
                </c:pt>
                <c:pt idx="5">
                  <c:v>0.66883116883117011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TN!$H$36:$H$41</c15:f>
                <c15:dlblRangeCache>
                  <c:ptCount val="6"/>
                  <c:pt idx="0">
                    <c:v>0.97</c:v>
                  </c:pt>
                  <c:pt idx="1">
                    <c:v>0.00</c:v>
                  </c:pt>
                  <c:pt idx="2">
                    <c:v>0.36</c:v>
                  </c:pt>
                  <c:pt idx="3">
                    <c:v>0.26</c:v>
                  </c:pt>
                  <c:pt idx="4">
                    <c:v>1.04</c:v>
                  </c:pt>
                  <c:pt idx="5">
                    <c:v>0.67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316304"/>
        <c:axId val="327316696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(mg/L) (3.53)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TN!$D$36:$D$41</c:f>
              <c:numCache>
                <c:formatCode>0.00</c:formatCode>
                <c:ptCount val="6"/>
                <c:pt idx="0">
                  <c:v>2.3199999999999998</c:v>
                </c:pt>
                <c:pt idx="1">
                  <c:v>2.3199999999999998</c:v>
                </c:pt>
                <c:pt idx="2">
                  <c:v>2.3199999999999998</c:v>
                </c:pt>
                <c:pt idx="3">
                  <c:v>2.3199999999999998</c:v>
                </c:pt>
                <c:pt idx="4">
                  <c:v>2.3199999999999998</c:v>
                </c:pt>
                <c:pt idx="5">
                  <c:v>2.3199999999999998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316304"/>
        <c:axId val="327316696"/>
      </c:lineChart>
      <c:catAx>
        <c:axId val="32731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27316696"/>
        <c:crosses val="autoZero"/>
        <c:auto val="1"/>
        <c:lblAlgn val="ctr"/>
        <c:lblOffset val="100"/>
        <c:noMultiLvlLbl val="0"/>
      </c:catAx>
      <c:valAx>
        <c:axId val="32731669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Nitrogen mg/L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27316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0.214</c:v>
                </c:pt>
                <c:pt idx="1">
                  <c:v>0.20399999999999999</c:v>
                </c:pt>
                <c:pt idx="2">
                  <c:v>0.218</c:v>
                </c:pt>
                <c:pt idx="3" formatCode="0.00">
                  <c:v>0.21</c:v>
                </c:pt>
                <c:pt idx="4">
                  <c:v>0.20599999999999999</c:v>
                </c:pt>
                <c:pt idx="5">
                  <c:v>0</c:v>
                </c:pt>
                <c:pt idx="6" formatCode="0.0000">
                  <c:v>0.21260000000000001</c:v>
                </c:pt>
                <c:pt idx="7" formatCode="0.0000">
                  <c:v>0.23519999999999999</c:v>
                </c:pt>
                <c:pt idx="8">
                  <c:v>0.217</c:v>
                </c:pt>
                <c:pt idx="9">
                  <c:v>0.22700000000000001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8.355091383812010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0.11836379460400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3228894691035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1331592689295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918189730200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9612279139869576E-3"/>
                  <c:y val="-6.61444734551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0531862732353997E-5"/>
                  <c:y val="-0.14621409921671019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6.266318537859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7.310704960835509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</c:v>
                </c:pt>
                <c:pt idx="1">
                  <c:v>1.2500000000000011</c:v>
                </c:pt>
                <c:pt idx="2">
                  <c:v>0.50000000000000044</c:v>
                </c:pt>
                <c:pt idx="3">
                  <c:v>0.50000000000000044</c:v>
                </c:pt>
                <c:pt idx="4">
                  <c:v>1.0000000000000009</c:v>
                </c:pt>
                <c:pt idx="6">
                  <c:v>0.17499999999999807</c:v>
                </c:pt>
                <c:pt idx="7">
                  <c:v>2.6499999999999995</c:v>
                </c:pt>
                <c:pt idx="8">
                  <c:v>0.37500000000000033</c:v>
                </c:pt>
                <c:pt idx="9">
                  <c:v>1.6250000000000013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939256"/>
        <c:axId val="326938864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(0.140)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0.214</c:v>
                </c:pt>
                <c:pt idx="1">
                  <c:v>0.214</c:v>
                </c:pt>
                <c:pt idx="2">
                  <c:v>0.214</c:v>
                </c:pt>
                <c:pt idx="3">
                  <c:v>0.214</c:v>
                </c:pt>
                <c:pt idx="4">
                  <c:v>0.214</c:v>
                </c:pt>
                <c:pt idx="6">
                  <c:v>0.214</c:v>
                </c:pt>
                <c:pt idx="7">
                  <c:v>0.214</c:v>
                </c:pt>
                <c:pt idx="8">
                  <c:v>0.214</c:v>
                </c:pt>
                <c:pt idx="9">
                  <c:v>0.214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939256"/>
        <c:axId val="326938864"/>
      </c:lineChart>
      <c:catAx>
        <c:axId val="326939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26938864"/>
        <c:crosses val="autoZero"/>
        <c:auto val="1"/>
        <c:lblAlgn val="ctr"/>
        <c:lblOffset val="100"/>
        <c:noMultiLvlLbl val="0"/>
      </c:catAx>
      <c:valAx>
        <c:axId val="32693886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Phosphorus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26939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</a:t>
            </a:r>
            <a:r>
              <a:rPr lang="en-US" baseline="0"/>
              <a:t> High Concentration</a:t>
            </a:r>
            <a:endParaRPr lang="en-US"/>
          </a:p>
        </c:rich>
      </c:tx>
      <c:layout>
        <c:manualLayout>
          <c:xMode val="edge"/>
          <c:yMode val="edge"/>
          <c:x val="0.175247131020344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8753345942611"/>
          <c:y val="0.1545548541969444"/>
          <c:w val="0.81838829580366623"/>
          <c:h val="0.58708111899235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TP!$C$37:$C$43</c:f>
              <c:numCache>
                <c:formatCode>0.000</c:formatCode>
                <c:ptCount val="7"/>
                <c:pt idx="0">
                  <c:v>0.58199999999999996</c:v>
                </c:pt>
                <c:pt idx="1">
                  <c:v>0.57199999999999995</c:v>
                </c:pt>
                <c:pt idx="2">
                  <c:v>0.60499999999999998</c:v>
                </c:pt>
                <c:pt idx="3">
                  <c:v>0</c:v>
                </c:pt>
                <c:pt idx="4">
                  <c:v>0.56200000000000006</c:v>
                </c:pt>
                <c:pt idx="5">
                  <c:v>0.625</c:v>
                </c:pt>
                <c:pt idx="6" formatCode="0.00">
                  <c:v>0.56000000000000005</c:v>
                </c:pt>
              </c:numCache>
            </c:numRef>
          </c:val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767815334630837E-4"/>
                  <c:y val="2.27963240132166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1824689269213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0.119844110395291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30287123200509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82958371189189E-16"/>
                  <c:y val="-0.1108516807299914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TP!$H$37:$H$43</c:f>
              <c:numCache>
                <c:formatCode>0.00</c:formatCode>
                <c:ptCount val="7"/>
                <c:pt idx="0">
                  <c:v>0.31034482758620718</c:v>
                </c:pt>
                <c:pt idx="1">
                  <c:v>3.4482758620689682E-2</c:v>
                </c:pt>
                <c:pt idx="2">
                  <c:v>1.1034482758620698</c:v>
                </c:pt>
                <c:pt idx="4">
                  <c:v>0.37931034482758269</c:v>
                </c:pt>
                <c:pt idx="5">
                  <c:v>1.7931034482758637</c:v>
                </c:pt>
                <c:pt idx="6">
                  <c:v>0.44827586206896208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940824"/>
        <c:axId val="327054896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(mg/L) (0.423)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TP!$D$37:$D$43</c:f>
              <c:numCache>
                <c:formatCode>0.000</c:formatCode>
                <c:ptCount val="7"/>
                <c:pt idx="0">
                  <c:v>0.57299999999999995</c:v>
                </c:pt>
                <c:pt idx="1">
                  <c:v>0.57299999999999995</c:v>
                </c:pt>
                <c:pt idx="2">
                  <c:v>0.57299999999999995</c:v>
                </c:pt>
                <c:pt idx="4">
                  <c:v>0.57299999999999995</c:v>
                </c:pt>
                <c:pt idx="5">
                  <c:v>0.57299999999999995</c:v>
                </c:pt>
                <c:pt idx="6">
                  <c:v>0.57299999999999995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940824"/>
        <c:axId val="327054896"/>
      </c:lineChart>
      <c:catAx>
        <c:axId val="326940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27054896"/>
        <c:crosses val="autoZero"/>
        <c:auto val="1"/>
        <c:lblAlgn val="ctr"/>
        <c:lblOffset val="100"/>
        <c:noMultiLvlLbl val="0"/>
      </c:catAx>
      <c:valAx>
        <c:axId val="327054896"/>
        <c:scaling>
          <c:orientation val="minMax"/>
          <c:max val="2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0785830054272344E-3"/>
              <c:y val="0.2127144024352327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26940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 Organic Nitrogen</a:t>
            </a:r>
            <a:r>
              <a:rPr lang="en-US" baseline="0"/>
              <a:t> Low Concentration</a:t>
            </a:r>
            <a:endParaRPr lang="en-US"/>
          </a:p>
        </c:rich>
      </c:tx>
      <c:layout>
        <c:manualLayout>
          <c:xMode val="edge"/>
          <c:yMode val="edge"/>
          <c:x val="0.20104694162300343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08155021514503"/>
          <c:y val="0.29653944298629337"/>
          <c:w val="0.82457024656304578"/>
          <c:h val="0.37781423155438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TKN!$B$3:$B$6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FairfaxDPW</c:v>
                </c:pt>
              </c:strCache>
            </c:strRef>
          </c:cat>
          <c:val>
            <c:numRef>
              <c:f>TKN!$C$3:$C$6</c:f>
              <c:numCache>
                <c:formatCode>0.00</c:formatCode>
                <c:ptCount val="4"/>
                <c:pt idx="0" formatCode="0.000">
                  <c:v>0.214</c:v>
                </c:pt>
                <c:pt idx="1">
                  <c:v>0.17</c:v>
                </c:pt>
                <c:pt idx="2" formatCode="General">
                  <c:v>0</c:v>
                </c:pt>
                <c:pt idx="3" formatCode="0.000">
                  <c:v>0.40400000000000003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2842548956477921E-4"/>
                  <c:y val="-1.11832895888013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1420778652668416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TKN!$H$3:$H$6</c:f>
              <c:numCache>
                <c:formatCode>0.00</c:formatCode>
                <c:ptCount val="4"/>
                <c:pt idx="0">
                  <c:v>0.53061224489795911</c:v>
                </c:pt>
                <c:pt idx="1">
                  <c:v>1.4285714285714282</c:v>
                </c:pt>
                <c:pt idx="2" formatCode="General">
                  <c:v>0</c:v>
                </c:pt>
                <c:pt idx="3">
                  <c:v>3.3469387755102047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126192"/>
        <c:axId val="302126584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(0.139)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TKN!$D$3:$D$6</c:f>
              <c:numCache>
                <c:formatCode>0.000</c:formatCode>
                <c:ptCount val="4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126192"/>
        <c:axId val="302126584"/>
      </c:lineChart>
      <c:catAx>
        <c:axId val="30212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02126584"/>
        <c:crosses val="autoZero"/>
        <c:auto val="1"/>
        <c:lblAlgn val="ctr"/>
        <c:lblOffset val="100"/>
        <c:noMultiLvlLbl val="0"/>
      </c:catAx>
      <c:valAx>
        <c:axId val="30212658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+ Organic Nitrogen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8949183575811122E-2"/>
              <c:y val="6.3189705453484984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2126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</a:t>
            </a:r>
            <a:r>
              <a:rPr lang="en-US" baseline="0"/>
              <a:t> Organic Nitrogen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FairfaxDPW</c:v>
                </c:pt>
                <c:pt idx="2">
                  <c:v>DCLS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0.55700000000000005</c:v>
                </c:pt>
                <c:pt idx="1">
                  <c:v>0.45300000000000001</c:v>
                </c:pt>
                <c:pt idx="2" formatCode="0.00">
                  <c:v>0.52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783147459727386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0.12820512820512833</c:v>
                </c:pt>
                <c:pt idx="1">
                  <c:v>1.2051282051282055</c:v>
                </c:pt>
                <c:pt idx="2">
                  <c:v>0.34615384615384648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856552"/>
        <c:axId val="326856944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(mg/L) (0.518)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0.54700000000000004</c:v>
                </c:pt>
                <c:pt idx="1">
                  <c:v>0.54700000000000004</c:v>
                </c:pt>
                <c:pt idx="2">
                  <c:v>0.54700000000000004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56552"/>
        <c:axId val="326856944"/>
      </c:lineChart>
      <c:catAx>
        <c:axId val="32685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26856944"/>
        <c:crosses val="autoZero"/>
        <c:auto val="1"/>
        <c:lblAlgn val="ctr"/>
        <c:lblOffset val="100"/>
        <c:noMultiLvlLbl val="0"/>
      </c:catAx>
      <c:valAx>
        <c:axId val="32685694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 + Organic Nitrogen mg/L</a:t>
                </a:r>
              </a:p>
            </c:rich>
          </c:tx>
          <c:layout>
            <c:manualLayout>
              <c:xMode val="edge"/>
              <c:yMode val="edge"/>
              <c:x val="1.8949183575811122E-2"/>
              <c:y val="0.1206135170603674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26856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Low Concentration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</c:formatCode>
                <c:ptCount val="10"/>
                <c:pt idx="0" formatCode="0.000">
                  <c:v>0.183</c:v>
                </c:pt>
                <c:pt idx="1">
                  <c:v>0.19</c:v>
                </c:pt>
                <c:pt idx="2">
                  <c:v>0.17</c:v>
                </c:pt>
                <c:pt idx="3">
                  <c:v>0.2</c:v>
                </c:pt>
                <c:pt idx="4" formatCode="0.000">
                  <c:v>0.18099999999999999</c:v>
                </c:pt>
                <c:pt idx="5" formatCode="0.0000">
                  <c:v>0.17780000000000001</c:v>
                </c:pt>
                <c:pt idx="6" formatCode="0.0000">
                  <c:v>0.1961</c:v>
                </c:pt>
                <c:pt idx="7" formatCode="0.000">
                  <c:v>0.19800000000000001</c:v>
                </c:pt>
                <c:pt idx="8" formatCode="0.000">
                  <c:v>0.16300000000000001</c:v>
                </c:pt>
                <c:pt idx="9" formatCode="0.000">
                  <c:v>0.189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948743657400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370192856327742E-3"/>
                  <c:y val="0.1581915631545673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140868261032589E-2"/>
                      <c:h val="5.855477781198306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0.15384615384615399</c:v>
                </c:pt>
                <c:pt idx="1">
                  <c:v>0.38461538461538497</c:v>
                </c:pt>
                <c:pt idx="2">
                  <c:v>1.1538461538461529</c:v>
                </c:pt>
                <c:pt idx="3">
                  <c:v>1.1538461538461549</c:v>
                </c:pt>
                <c:pt idx="4">
                  <c:v>0.30769230769230799</c:v>
                </c:pt>
                <c:pt idx="5">
                  <c:v>0.55384615384615266</c:v>
                </c:pt>
                <c:pt idx="6">
                  <c:v>0.85384615384615381</c:v>
                </c:pt>
                <c:pt idx="7">
                  <c:v>1.0000000000000009</c:v>
                </c:pt>
                <c:pt idx="8">
                  <c:v>1.6923076923076918</c:v>
                </c:pt>
                <c:pt idx="9">
                  <c:v>0.30769230769230799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127368"/>
        <c:axId val="326857728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(0.111)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0.185</c:v>
                </c:pt>
                <c:pt idx="1">
                  <c:v>0.185</c:v>
                </c:pt>
                <c:pt idx="2">
                  <c:v>0.185</c:v>
                </c:pt>
                <c:pt idx="3">
                  <c:v>0.185</c:v>
                </c:pt>
                <c:pt idx="4">
                  <c:v>0.185</c:v>
                </c:pt>
                <c:pt idx="5">
                  <c:v>0.185</c:v>
                </c:pt>
                <c:pt idx="6">
                  <c:v>0.185</c:v>
                </c:pt>
                <c:pt idx="7">
                  <c:v>0.185</c:v>
                </c:pt>
                <c:pt idx="8">
                  <c:v>0.185</c:v>
                </c:pt>
                <c:pt idx="9">
                  <c:v>0.185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127368"/>
        <c:axId val="326857728"/>
      </c:lineChart>
      <c:catAx>
        <c:axId val="302127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8066085567747791"/>
              <c:y val="0.800224256456975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26857728"/>
        <c:crossesAt val="0"/>
        <c:auto val="1"/>
        <c:lblAlgn val="ctr"/>
        <c:lblOffset val="100"/>
        <c:noMultiLvlLbl val="0"/>
      </c:catAx>
      <c:valAx>
        <c:axId val="326857728"/>
        <c:scaling>
          <c:orientation val="minMax"/>
          <c:max val="1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6915113871635612E-2"/>
              <c:y val="0.2785096192420120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2127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'NH3'!$C$38:$C$44</c:f>
              <c:numCache>
                <c:formatCode>0.00</c:formatCode>
                <c:ptCount val="7"/>
                <c:pt idx="0" formatCode="0.000">
                  <c:v>0.45500000000000002</c:v>
                </c:pt>
                <c:pt idx="1">
                  <c:v>0.47</c:v>
                </c:pt>
                <c:pt idx="2" formatCode="0.000">
                  <c:v>0.46700000000000003</c:v>
                </c:pt>
                <c:pt idx="3" formatCode="0.0000">
                  <c:v>0.46089999999999998</c:v>
                </c:pt>
                <c:pt idx="4" formatCode="0.000">
                  <c:v>0.47299999999999998</c:v>
                </c:pt>
                <c:pt idx="5" formatCode="0.000">
                  <c:v>0.49299999999999999</c:v>
                </c:pt>
                <c:pt idx="6" formatCode="0.000">
                  <c:v>0.38800000000000001</c:v>
                </c:pt>
              </c:numCache>
            </c:numRef>
          </c:val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006511764202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688698003658635E-4"/>
                  <c:y val="-0.11248115653719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086455102203873E-3"/>
                  <c:y val="-0.104832077790354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8443490018219096E-5"/>
                  <c:y val="-8.19000607737145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8146436747869E-16"/>
                  <c:y val="-7.207205348086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463459593587669E-16"/>
                  <c:y val="-2.94840218785371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'NH3'!$H$38:$H$44</c:f>
              <c:numCache>
                <c:formatCode>0.00</c:formatCode>
                <c:ptCount val="7"/>
                <c:pt idx="0">
                  <c:v>0.10526315789473693</c:v>
                </c:pt>
                <c:pt idx="1">
                  <c:v>0.68421052631578716</c:v>
                </c:pt>
                <c:pt idx="2">
                  <c:v>0.52631578947368474</c:v>
                </c:pt>
                <c:pt idx="3">
                  <c:v>0.2052631578947347</c:v>
                </c:pt>
                <c:pt idx="4">
                  <c:v>0.84210526315789258</c:v>
                </c:pt>
                <c:pt idx="5">
                  <c:v>1.8947368421052619</c:v>
                </c:pt>
                <c:pt idx="6">
                  <c:v>3.6315789473684212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125800"/>
        <c:axId val="327056464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(mg/L) (0.437)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'NH3'!$D$38:$D$44</c:f>
              <c:numCache>
                <c:formatCode>0.000</c:formatCode>
                <c:ptCount val="7"/>
                <c:pt idx="0">
                  <c:v>0.45700000000000002</c:v>
                </c:pt>
                <c:pt idx="1">
                  <c:v>0.45700000000000002</c:v>
                </c:pt>
                <c:pt idx="2">
                  <c:v>0.45700000000000002</c:v>
                </c:pt>
                <c:pt idx="3">
                  <c:v>0.45700000000000002</c:v>
                </c:pt>
                <c:pt idx="4">
                  <c:v>0.45700000000000002</c:v>
                </c:pt>
                <c:pt idx="5">
                  <c:v>0.45700000000000002</c:v>
                </c:pt>
                <c:pt idx="6">
                  <c:v>0.45700000000000002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125800"/>
        <c:axId val="327056464"/>
      </c:lineChart>
      <c:catAx>
        <c:axId val="302125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27056464"/>
        <c:crosses val="autoZero"/>
        <c:auto val="1"/>
        <c:lblAlgn val="ctr"/>
        <c:lblOffset val="100"/>
        <c:noMultiLvlLbl val="0"/>
      </c:catAx>
      <c:valAx>
        <c:axId val="32705646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</a:t>
                </a:r>
                <a:r>
                  <a:rPr lang="en-US" baseline="0"/>
                  <a:t> mg/L</a:t>
                </a: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02125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</c:formatCode>
                <c:ptCount val="6"/>
                <c:pt idx="0" formatCode="0.000">
                  <c:v>0.255</c:v>
                </c:pt>
                <c:pt idx="1">
                  <c:v>0.27</c:v>
                </c:pt>
                <c:pt idx="2">
                  <c:v>0.25</c:v>
                </c:pt>
                <c:pt idx="3">
                  <c:v>0.25</c:v>
                </c:pt>
                <c:pt idx="4" formatCode="0.000">
                  <c:v>0.254</c:v>
                </c:pt>
                <c:pt idx="5" formatCode="0.0000">
                  <c:v>0.26529999999999998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317460317460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7.619047619047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587350217661749E-3"/>
                  <c:y val="-0.22857142857142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6117698714888343E-17"/>
                  <c:y val="-0.220105820105820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8506220470377E-16"/>
                  <c:y val="-0.224338624338624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7.195767195767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0.57142857142857195</c:v>
                </c:pt>
                <c:pt idx="1">
                  <c:v>0.14285714285714299</c:v>
                </c:pt>
                <c:pt idx="2">
                  <c:v>0.8095238095238102</c:v>
                </c:pt>
                <c:pt idx="3">
                  <c:v>0.8095238095238102</c:v>
                </c:pt>
                <c:pt idx="4">
                  <c:v>0.61904761904761951</c:v>
                </c:pt>
                <c:pt idx="5">
                  <c:v>8.0952380952382608E-2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055680"/>
        <c:axId val="327684704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(0.308)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0.26700000000000002</c:v>
                </c:pt>
                <c:pt idx="1">
                  <c:v>0.26700000000000002</c:v>
                </c:pt>
                <c:pt idx="2">
                  <c:v>0.26700000000000002</c:v>
                </c:pt>
                <c:pt idx="3">
                  <c:v>0.26700000000000002</c:v>
                </c:pt>
                <c:pt idx="4">
                  <c:v>0.26700000000000002</c:v>
                </c:pt>
                <c:pt idx="5">
                  <c:v>0.26700000000000002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55680"/>
        <c:axId val="327684704"/>
      </c:lineChart>
      <c:catAx>
        <c:axId val="32705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27684704"/>
        <c:crosses val="autoZero"/>
        <c:auto val="1"/>
        <c:lblAlgn val="ctr"/>
        <c:lblOffset val="100"/>
        <c:noMultiLvlLbl val="0"/>
      </c:catAx>
      <c:valAx>
        <c:axId val="32768470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2705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43</xdr:row>
      <xdr:rowOff>28575</xdr:rowOff>
    </xdr:from>
    <xdr:to>
      <xdr:col>2</xdr:col>
      <xdr:colOff>361949</xdr:colOff>
      <xdr:row>44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25977</xdr:colOff>
      <xdr:row>14</xdr:row>
      <xdr:rowOff>9525</xdr:rowOff>
    </xdr:from>
    <xdr:to>
      <xdr:col>7</xdr:col>
      <xdr:colOff>683202</xdr:colOff>
      <xdr:row>30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239485</xdr:colOff>
      <xdr:row>42</xdr:row>
      <xdr:rowOff>70014</xdr:rowOff>
    </xdr:from>
    <xdr:to>
      <xdr:col>7</xdr:col>
      <xdr:colOff>620485</xdr:colOff>
      <xdr:row>60</xdr:row>
      <xdr:rowOff>22389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13</xdr:row>
      <xdr:rowOff>66674</xdr:rowOff>
    </xdr:from>
    <xdr:to>
      <xdr:col>8</xdr:col>
      <xdr:colOff>66675</xdr:colOff>
      <xdr:row>32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75468</xdr:colOff>
      <xdr:row>43</xdr:row>
      <xdr:rowOff>101843</xdr:rowOff>
    </xdr:from>
    <xdr:to>
      <xdr:col>7</xdr:col>
      <xdr:colOff>132618</xdr:colOff>
      <xdr:row>61</xdr:row>
      <xdr:rowOff>130418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84992</xdr:colOff>
      <xdr:row>31</xdr:row>
      <xdr:rowOff>0</xdr:rowOff>
    </xdr:from>
    <xdr:to>
      <xdr:col>5</xdr:col>
      <xdr:colOff>1018442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45</xdr:row>
      <xdr:rowOff>8060</xdr:rowOff>
    </xdr:from>
    <xdr:to>
      <xdr:col>8</xdr:col>
      <xdr:colOff>390524</xdr:colOff>
      <xdr:row>65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34</xdr:row>
      <xdr:rowOff>142875</xdr:rowOff>
    </xdr:from>
    <xdr:to>
      <xdr:col>7</xdr:col>
      <xdr:colOff>380999</xdr:colOff>
      <xdr:row>50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66674</xdr:rowOff>
    </xdr:from>
    <xdr:to>
      <xdr:col>8</xdr:col>
      <xdr:colOff>476250</xdr:colOff>
      <xdr:row>33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44</xdr:row>
      <xdr:rowOff>190499</xdr:rowOff>
    </xdr:from>
    <xdr:to>
      <xdr:col>9</xdr:col>
      <xdr:colOff>238125</xdr:colOff>
      <xdr:row>64</xdr:row>
      <xdr:rowOff>47624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51</xdr:row>
      <xdr:rowOff>142875</xdr:rowOff>
    </xdr:from>
    <xdr:to>
      <xdr:col>7</xdr:col>
      <xdr:colOff>476250</xdr:colOff>
      <xdr:row>53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46</xdr:row>
      <xdr:rowOff>76199</xdr:rowOff>
    </xdr:from>
    <xdr:to>
      <xdr:col>7</xdr:col>
      <xdr:colOff>523874</xdr:colOff>
      <xdr:row>65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1"/>
    </sheetView>
  </sheetViews>
  <sheetFormatPr defaultRowHeight="15" x14ac:dyDescent="0.25"/>
  <sheetData>
    <row r="1" spans="1:1" x14ac:dyDescent="0.25">
      <c r="A1" s="68"/>
    </row>
    <row r="2" spans="1:1" x14ac:dyDescent="0.25">
      <c r="A2" s="69"/>
    </row>
    <row r="3" spans="1:1" x14ac:dyDescent="0.25">
      <c r="A3" s="69"/>
    </row>
    <row r="4" spans="1:1" x14ac:dyDescent="0.25">
      <c r="A4" s="68"/>
    </row>
    <row r="5" spans="1:1" x14ac:dyDescent="0.25">
      <c r="A5" s="70"/>
    </row>
    <row r="6" spans="1:1" x14ac:dyDescent="0.25">
      <c r="A6" s="68"/>
    </row>
    <row r="7" spans="1:1" x14ac:dyDescent="0.25">
      <c r="A7" s="69"/>
    </row>
    <row r="8" spans="1:1" x14ac:dyDescent="0.25">
      <c r="A8" s="69"/>
    </row>
    <row r="9" spans="1:1" x14ac:dyDescent="0.25">
      <c r="A9" s="68"/>
    </row>
    <row r="10" spans="1:1" x14ac:dyDescent="0.25">
      <c r="A10" s="68"/>
    </row>
  </sheetData>
  <sortState ref="A1:A1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110" zoomScaleNormal="110" workbookViewId="0">
      <selection activeCell="J49" sqref="J49"/>
    </sheetView>
  </sheetViews>
  <sheetFormatPr defaultRowHeight="15" x14ac:dyDescent="0.25"/>
  <cols>
    <col min="1" max="1" width="7.5703125" customWidth="1"/>
    <col min="2" max="2" width="11.28515625" bestFit="1" customWidth="1"/>
    <col min="3" max="3" width="21.570312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29" customFormat="1" ht="18.75" x14ac:dyDescent="0.3">
      <c r="A1" s="95" t="s">
        <v>57</v>
      </c>
      <c r="B1" s="95"/>
      <c r="C1" s="95"/>
      <c r="D1" s="95"/>
      <c r="E1" s="95"/>
      <c r="F1" s="95"/>
      <c r="G1" s="27" t="s">
        <v>16</v>
      </c>
      <c r="H1" s="28">
        <v>4.5999999999999999E-2</v>
      </c>
      <c r="I1" s="71"/>
    </row>
    <row r="2" spans="1:12" s="26" customFormat="1" ht="30" x14ac:dyDescent="0.25">
      <c r="A2" s="25" t="s">
        <v>0</v>
      </c>
      <c r="B2" s="25" t="s">
        <v>1</v>
      </c>
      <c r="C2" s="25" t="s">
        <v>38</v>
      </c>
      <c r="D2" s="16" t="s">
        <v>40</v>
      </c>
      <c r="E2" s="17" t="s">
        <v>2</v>
      </c>
      <c r="F2" s="18" t="s">
        <v>39</v>
      </c>
      <c r="G2" s="18" t="s">
        <v>3</v>
      </c>
      <c r="H2" s="18" t="s">
        <v>14</v>
      </c>
      <c r="J2" s="19" t="s">
        <v>14</v>
      </c>
      <c r="K2" s="19" t="s">
        <v>22</v>
      </c>
    </row>
    <row r="3" spans="1:12" x14ac:dyDescent="0.25">
      <c r="A3" s="2">
        <v>1</v>
      </c>
      <c r="B3" s="2" t="s">
        <v>4</v>
      </c>
      <c r="C3" s="76">
        <v>0.49399999999999999</v>
      </c>
      <c r="D3" s="77">
        <v>0.48</v>
      </c>
      <c r="E3" s="42">
        <f>(C3/D3)*100</f>
        <v>102.91666666666669</v>
      </c>
      <c r="F3" s="39">
        <f>ABS(D3-C3)</f>
        <v>1.4000000000000012E-2</v>
      </c>
      <c r="G3" s="8" t="s">
        <v>5</v>
      </c>
      <c r="H3" s="8">
        <f>ABS((C3-D3)/$H$1)</f>
        <v>0.30434782608695682</v>
      </c>
      <c r="J3" s="20" t="s">
        <v>21</v>
      </c>
      <c r="K3" s="21" t="s">
        <v>23</v>
      </c>
    </row>
    <row r="4" spans="1:12" x14ac:dyDescent="0.25">
      <c r="A4" s="2">
        <v>59</v>
      </c>
      <c r="B4" s="2" t="s">
        <v>6</v>
      </c>
      <c r="C4" s="81">
        <v>0.46</v>
      </c>
      <c r="D4" s="77">
        <v>0.48</v>
      </c>
      <c r="E4" s="42">
        <f t="shared" ref="E4:E12" si="0">(C4/D4)*100</f>
        <v>95.833333333333343</v>
      </c>
      <c r="F4" s="39">
        <f>ABS(D4-C4)</f>
        <v>1.9999999999999962E-2</v>
      </c>
      <c r="G4" s="14" t="s">
        <v>5</v>
      </c>
      <c r="H4" s="8">
        <f>ABS((C4-D4)/$H$1)</f>
        <v>0.43478260869565138</v>
      </c>
      <c r="J4" s="20" t="s">
        <v>17</v>
      </c>
      <c r="K4" s="21" t="s">
        <v>24</v>
      </c>
    </row>
    <row r="5" spans="1:12" x14ac:dyDescent="0.25">
      <c r="A5" s="2">
        <v>105</v>
      </c>
      <c r="B5" s="2" t="s">
        <v>7</v>
      </c>
      <c r="C5" s="81">
        <v>0.48</v>
      </c>
      <c r="D5" s="77">
        <v>0.48</v>
      </c>
      <c r="E5" s="42">
        <f>(C5/D5)*100</f>
        <v>100</v>
      </c>
      <c r="F5" s="39">
        <f t="shared" ref="F5:F12" si="1">ABS(D5-C5)</f>
        <v>0</v>
      </c>
      <c r="G5" s="14" t="s">
        <v>5</v>
      </c>
      <c r="H5" s="8">
        <f>ABS((C5-D5)/$H$1)</f>
        <v>0</v>
      </c>
      <c r="J5" s="20" t="s">
        <v>18</v>
      </c>
      <c r="K5" s="23" t="s">
        <v>25</v>
      </c>
    </row>
    <row r="6" spans="1:12" x14ac:dyDescent="0.25">
      <c r="A6" s="2">
        <v>118</v>
      </c>
      <c r="B6" s="2" t="s">
        <v>34</v>
      </c>
      <c r="C6" s="81">
        <v>0.47</v>
      </c>
      <c r="D6" s="77">
        <v>0.48</v>
      </c>
      <c r="E6" s="42">
        <f>(C6/D6)*100</f>
        <v>97.916666666666657</v>
      </c>
      <c r="F6" s="39">
        <f t="shared" si="1"/>
        <v>1.0000000000000009E-2</v>
      </c>
      <c r="G6" s="14" t="s">
        <v>5</v>
      </c>
      <c r="H6" s="8">
        <f>ABS((C6-D6)/$H$1)</f>
        <v>0.21739130434782628</v>
      </c>
      <c r="J6" s="20" t="s">
        <v>19</v>
      </c>
      <c r="K6" s="23" t="s">
        <v>26</v>
      </c>
    </row>
    <row r="7" spans="1:12" x14ac:dyDescent="0.25">
      <c r="A7" s="53">
        <v>198</v>
      </c>
      <c r="B7" s="53" t="s">
        <v>8</v>
      </c>
      <c r="C7" s="78">
        <v>0.44500000000000001</v>
      </c>
      <c r="D7" s="77">
        <v>0.48</v>
      </c>
      <c r="E7" s="54">
        <f t="shared" si="0"/>
        <v>92.708333333333343</v>
      </c>
      <c r="F7" s="55">
        <f t="shared" si="1"/>
        <v>3.4999999999999976E-2</v>
      </c>
      <c r="G7" s="56" t="s">
        <v>5</v>
      </c>
      <c r="H7" s="57">
        <f t="shared" ref="H7:H12" si="2">ABS((C7-D7)/$H$1)</f>
        <v>0.7608695652173908</v>
      </c>
      <c r="J7" s="20" t="s">
        <v>20</v>
      </c>
      <c r="K7" s="22" t="s">
        <v>27</v>
      </c>
    </row>
    <row r="8" spans="1:12" x14ac:dyDescent="0.25">
      <c r="A8" s="2">
        <v>297</v>
      </c>
      <c r="B8" s="2" t="s">
        <v>9</v>
      </c>
      <c r="C8" s="76" t="s">
        <v>54</v>
      </c>
      <c r="D8" s="77"/>
      <c r="E8" s="42"/>
      <c r="F8" s="39"/>
      <c r="G8" s="14" t="s">
        <v>5</v>
      </c>
      <c r="H8" s="8"/>
    </row>
    <row r="9" spans="1:12" x14ac:dyDescent="0.25">
      <c r="A9" s="2">
        <v>316</v>
      </c>
      <c r="B9" s="2" t="s">
        <v>10</v>
      </c>
      <c r="C9" s="79">
        <v>0.47599999999999998</v>
      </c>
      <c r="D9" s="77">
        <v>0.48</v>
      </c>
      <c r="E9" s="42">
        <f t="shared" si="0"/>
        <v>99.166666666666671</v>
      </c>
      <c r="F9" s="39">
        <f t="shared" si="1"/>
        <v>4.0000000000000036E-3</v>
      </c>
      <c r="G9" s="14" t="s">
        <v>5</v>
      </c>
      <c r="H9" s="8">
        <f t="shared" si="2"/>
        <v>8.6956521739130516E-2</v>
      </c>
    </row>
    <row r="10" spans="1:12" x14ac:dyDescent="0.25">
      <c r="A10" s="2">
        <v>318</v>
      </c>
      <c r="B10" s="2" t="s">
        <v>11</v>
      </c>
      <c r="C10" s="79">
        <v>0.48299999999999998</v>
      </c>
      <c r="D10" s="77">
        <v>0.48</v>
      </c>
      <c r="E10" s="42">
        <f t="shared" si="0"/>
        <v>100.62500000000001</v>
      </c>
      <c r="F10" s="39">
        <f t="shared" si="1"/>
        <v>3.0000000000000027E-3</v>
      </c>
      <c r="G10" s="14" t="s">
        <v>5</v>
      </c>
      <c r="H10" s="8">
        <f t="shared" si="2"/>
        <v>6.521739130434788E-2</v>
      </c>
      <c r="I10" s="3"/>
      <c r="J10" s="3"/>
      <c r="K10" s="3"/>
      <c r="L10" s="3"/>
    </row>
    <row r="11" spans="1:12" x14ac:dyDescent="0.25">
      <c r="A11" s="2">
        <v>319</v>
      </c>
      <c r="B11" s="2" t="s">
        <v>12</v>
      </c>
      <c r="C11" s="79">
        <v>0.66700000000000004</v>
      </c>
      <c r="D11" s="77">
        <v>0.48</v>
      </c>
      <c r="E11" s="42">
        <f t="shared" si="0"/>
        <v>138.95833333333334</v>
      </c>
      <c r="F11" s="39">
        <f t="shared" si="1"/>
        <v>0.18700000000000006</v>
      </c>
      <c r="G11" s="14" t="s">
        <v>5</v>
      </c>
      <c r="H11" s="8">
        <f t="shared" si="2"/>
        <v>4.0652173913043494</v>
      </c>
      <c r="I11" s="3"/>
      <c r="J11" s="3"/>
      <c r="K11" s="3"/>
      <c r="L11" s="3"/>
    </row>
    <row r="12" spans="1:12" x14ac:dyDescent="0.25">
      <c r="A12" s="2">
        <v>320</v>
      </c>
      <c r="B12" s="2" t="s">
        <v>13</v>
      </c>
      <c r="C12" s="79">
        <v>0.47899999999999998</v>
      </c>
      <c r="D12" s="77">
        <v>0.48</v>
      </c>
      <c r="E12" s="42">
        <f t="shared" si="0"/>
        <v>99.791666666666671</v>
      </c>
      <c r="F12" s="39">
        <f t="shared" si="1"/>
        <v>1.0000000000000009E-3</v>
      </c>
      <c r="G12" s="14" t="s">
        <v>5</v>
      </c>
      <c r="H12" s="8">
        <f t="shared" si="2"/>
        <v>2.1739130434782629E-2</v>
      </c>
      <c r="I12" s="3"/>
      <c r="J12" s="3"/>
      <c r="K12" s="3"/>
      <c r="L12" s="3"/>
    </row>
    <row r="13" spans="1:12" x14ac:dyDescent="0.25">
      <c r="A13" s="52"/>
      <c r="B13" s="52"/>
      <c r="C13" s="52"/>
      <c r="D13" s="52"/>
      <c r="E13" s="46"/>
      <c r="F13" s="47"/>
      <c r="G13" s="48"/>
      <c r="H13" s="47"/>
      <c r="I13" s="3"/>
      <c r="J13" s="3"/>
      <c r="K13" s="3"/>
      <c r="L13" s="3"/>
    </row>
    <row r="15" spans="1:12" x14ac:dyDescent="0.25">
      <c r="A15" s="1"/>
      <c r="B15" s="3"/>
      <c r="C15" s="3"/>
      <c r="I15" s="99" t="s">
        <v>28</v>
      </c>
      <c r="J15" s="99"/>
      <c r="K15" s="99"/>
    </row>
    <row r="16" spans="1:12" x14ac:dyDescent="0.25">
      <c r="I16" s="36"/>
      <c r="J16" s="37"/>
      <c r="K16" s="38"/>
    </row>
    <row r="17" spans="9:11" x14ac:dyDescent="0.25">
      <c r="I17" s="36"/>
      <c r="J17" s="37"/>
      <c r="K17" s="38"/>
    </row>
    <row r="18" spans="9:11" x14ac:dyDescent="0.25">
      <c r="I18" s="36"/>
      <c r="J18" s="37"/>
      <c r="K18" s="38"/>
    </row>
    <row r="19" spans="9:11" ht="15.75" x14ac:dyDescent="0.25">
      <c r="I19" s="35" t="s">
        <v>16</v>
      </c>
      <c r="J19" s="97" t="s">
        <v>29</v>
      </c>
      <c r="K19" s="98"/>
    </row>
    <row r="20" spans="9:11" ht="30" customHeight="1" x14ac:dyDescent="0.25">
      <c r="I20" s="35" t="s">
        <v>30</v>
      </c>
      <c r="J20" s="96" t="s">
        <v>32</v>
      </c>
      <c r="K20" s="96"/>
    </row>
    <row r="21" spans="9:11" ht="29.25" customHeight="1" x14ac:dyDescent="0.25">
      <c r="I21" s="35" t="s">
        <v>31</v>
      </c>
      <c r="J21" s="96" t="s">
        <v>33</v>
      </c>
      <c r="K21" s="96"/>
    </row>
    <row r="33" spans="1:8" s="30" customFormat="1" ht="18.75" x14ac:dyDescent="0.3">
      <c r="A33"/>
      <c r="B33"/>
      <c r="C33"/>
      <c r="D33"/>
      <c r="E33"/>
      <c r="F33"/>
      <c r="G33"/>
      <c r="H33"/>
    </row>
    <row r="34" spans="1:8" s="26" customFormat="1" ht="18.75" x14ac:dyDescent="0.3">
      <c r="A34" s="95" t="s">
        <v>58</v>
      </c>
      <c r="B34" s="95"/>
      <c r="C34" s="95"/>
      <c r="D34" s="95"/>
      <c r="E34" s="95"/>
      <c r="F34" s="95"/>
      <c r="G34" s="27" t="s">
        <v>16</v>
      </c>
      <c r="H34" s="28">
        <v>0.154</v>
      </c>
    </row>
    <row r="35" spans="1:8" ht="30" x14ac:dyDescent="0.25">
      <c r="A35" s="25" t="s">
        <v>0</v>
      </c>
      <c r="B35" s="25" t="s">
        <v>1</v>
      </c>
      <c r="C35" s="25" t="s">
        <v>38</v>
      </c>
      <c r="D35" s="16" t="s">
        <v>41</v>
      </c>
      <c r="E35" s="17" t="s">
        <v>2</v>
      </c>
      <c r="F35" s="18" t="s">
        <v>39</v>
      </c>
      <c r="G35" s="18" t="s">
        <v>3</v>
      </c>
      <c r="H35" s="18" t="s">
        <v>14</v>
      </c>
    </row>
    <row r="36" spans="1:8" x14ac:dyDescent="0.25">
      <c r="A36" s="2">
        <v>1</v>
      </c>
      <c r="B36" s="2" t="s">
        <v>4</v>
      </c>
      <c r="C36" s="81">
        <v>2.4700000000000002</v>
      </c>
      <c r="D36" s="80">
        <v>2.3199999999999998</v>
      </c>
      <c r="E36" s="42">
        <f>(C36/D36)*100</f>
        <v>106.46551724137933</v>
      </c>
      <c r="F36" s="39">
        <f>ABS(D36-C36)</f>
        <v>0.15000000000000036</v>
      </c>
      <c r="G36" s="8" t="s">
        <v>5</v>
      </c>
      <c r="H36" s="8">
        <f t="shared" ref="H36:H40" si="3">ABS((C36-D36)/$H$34)</f>
        <v>0.97402597402597635</v>
      </c>
    </row>
    <row r="37" spans="1:8" x14ac:dyDescent="0.25">
      <c r="A37" s="2">
        <v>59</v>
      </c>
      <c r="B37" s="2" t="s">
        <v>6</v>
      </c>
      <c r="C37" s="81">
        <v>2.3199999999999998</v>
      </c>
      <c r="D37" s="80">
        <v>2.3199999999999998</v>
      </c>
      <c r="E37" s="42">
        <f t="shared" ref="E37:E41" si="4">(C37/D37)*100</f>
        <v>100</v>
      </c>
      <c r="F37" s="39">
        <f t="shared" ref="F37:F41" si="5">ABS(D37-C37)</f>
        <v>0</v>
      </c>
      <c r="G37" s="2" t="s">
        <v>5</v>
      </c>
      <c r="H37" s="8">
        <f t="shared" si="3"/>
        <v>0</v>
      </c>
    </row>
    <row r="38" spans="1:8" x14ac:dyDescent="0.25">
      <c r="A38" s="2">
        <v>198</v>
      </c>
      <c r="B38" s="2" t="s">
        <v>8</v>
      </c>
      <c r="C38" s="76">
        <v>2.2639999999999998</v>
      </c>
      <c r="D38" s="80">
        <v>2.3199999999999998</v>
      </c>
      <c r="E38" s="42">
        <f t="shared" si="4"/>
        <v>97.586206896551715</v>
      </c>
      <c r="F38" s="39">
        <f t="shared" si="5"/>
        <v>5.600000000000005E-2</v>
      </c>
      <c r="G38" s="2" t="s">
        <v>5</v>
      </c>
      <c r="H38" s="8">
        <f t="shared" si="3"/>
        <v>0.36363636363636398</v>
      </c>
    </row>
    <row r="39" spans="1:8" x14ac:dyDescent="0.25">
      <c r="A39" s="2">
        <v>319</v>
      </c>
      <c r="B39" s="82" t="s">
        <v>12</v>
      </c>
      <c r="C39" s="81">
        <v>2.2799999999999998</v>
      </c>
      <c r="D39" s="80">
        <v>2.3199999999999998</v>
      </c>
      <c r="E39" s="42">
        <f t="shared" si="4"/>
        <v>98.275862068965509</v>
      </c>
      <c r="F39" s="39">
        <f t="shared" si="5"/>
        <v>4.0000000000000036E-2</v>
      </c>
      <c r="G39" s="2" t="s">
        <v>5</v>
      </c>
      <c r="H39" s="8">
        <f t="shared" si="3"/>
        <v>0.25974025974025999</v>
      </c>
    </row>
    <row r="40" spans="1:8" x14ac:dyDescent="0.25">
      <c r="A40" s="2">
        <v>320</v>
      </c>
      <c r="B40" s="82" t="s">
        <v>13</v>
      </c>
      <c r="C40" s="81">
        <v>2.48</v>
      </c>
      <c r="D40" s="80">
        <v>2.3199999999999998</v>
      </c>
      <c r="E40" s="42">
        <f t="shared" si="4"/>
        <v>106.89655172413795</v>
      </c>
      <c r="F40" s="39">
        <f t="shared" si="5"/>
        <v>0.16000000000000014</v>
      </c>
      <c r="G40" s="2" t="s">
        <v>5</v>
      </c>
      <c r="H40" s="8">
        <f t="shared" si="3"/>
        <v>1.03896103896104</v>
      </c>
    </row>
    <row r="41" spans="1:8" x14ac:dyDescent="0.25">
      <c r="A41" s="2">
        <v>318</v>
      </c>
      <c r="B41" s="2" t="s">
        <v>11</v>
      </c>
      <c r="C41" s="76">
        <v>2.423</v>
      </c>
      <c r="D41" s="80">
        <v>2.3199999999999998</v>
      </c>
      <c r="E41" s="42">
        <f t="shared" si="4"/>
        <v>104.43965517241381</v>
      </c>
      <c r="F41" s="39">
        <f t="shared" si="5"/>
        <v>0.1030000000000002</v>
      </c>
      <c r="G41" s="2" t="s">
        <v>5</v>
      </c>
      <c r="H41" s="8">
        <f>ABS((C41-D41)/$H$34)</f>
        <v>0.66883116883117011</v>
      </c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:H13 H36:H41">
    <cfRule type="cellIs" dxfId="29" priority="4" operator="greaterThan">
      <formula>2</formula>
    </cfRule>
    <cfRule type="cellIs" dxfId="28" priority="5" operator="between">
      <formula>1.01</formula>
      <formula>2</formula>
    </cfRule>
    <cfRule type="cellIs" dxfId="27" priority="6" operator="lessThanOrEqual">
      <formula>1</formula>
    </cfRule>
  </conditionalFormatting>
  <pageMargins left="0.7" right="0.7" top="0.75" bottom="0.75" header="0.3" footer="0.3"/>
  <pageSetup orientation="landscape" r:id="rId1"/>
  <ignoredErrors>
    <ignoredError sqref="E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110" zoomScaleNormal="110" workbookViewId="0">
      <selection activeCell="I47" sqref="I47"/>
    </sheetView>
  </sheetViews>
  <sheetFormatPr defaultRowHeight="15" x14ac:dyDescent="0.25"/>
  <cols>
    <col min="1" max="1" width="7.140625" customWidth="1"/>
    <col min="2" max="2" width="11.7109375" bestFit="1" customWidth="1"/>
    <col min="3" max="3" width="17.28515625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  <col min="9" max="9" width="37.28515625" bestFit="1" customWidth="1"/>
  </cols>
  <sheetData>
    <row r="1" spans="1:8" s="30" customFormat="1" ht="18.75" x14ac:dyDescent="0.3">
      <c r="A1" s="95" t="s">
        <v>59</v>
      </c>
      <c r="B1" s="95"/>
      <c r="C1" s="95"/>
      <c r="D1" s="95"/>
      <c r="E1" s="95"/>
      <c r="F1" s="95"/>
      <c r="G1" s="27" t="s">
        <v>16</v>
      </c>
      <c r="H1" s="28">
        <v>8.0000000000000002E-3</v>
      </c>
    </row>
    <row r="2" spans="1:8" s="26" customFormat="1" ht="45" x14ac:dyDescent="0.25">
      <c r="A2" s="25" t="s">
        <v>0</v>
      </c>
      <c r="B2" s="25" t="s">
        <v>1</v>
      </c>
      <c r="C2" s="25" t="s">
        <v>38</v>
      </c>
      <c r="D2" s="16" t="s">
        <v>42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76">
        <v>0.214</v>
      </c>
      <c r="D3" s="77">
        <v>0.214</v>
      </c>
      <c r="E3" s="42">
        <f>(C3/D3)*100</f>
        <v>100</v>
      </c>
      <c r="F3" s="8">
        <f>ABS(D3-C3)</f>
        <v>0</v>
      </c>
      <c r="G3" s="8" t="s">
        <v>5</v>
      </c>
      <c r="H3" s="8">
        <f t="shared" ref="H3:H12" si="0">ABS((C3-D3)/$H$1)</f>
        <v>0</v>
      </c>
    </row>
    <row r="4" spans="1:8" x14ac:dyDescent="0.25">
      <c r="A4" s="7">
        <v>59</v>
      </c>
      <c r="B4" s="7" t="s">
        <v>6</v>
      </c>
      <c r="C4" s="77">
        <v>0.20399999999999999</v>
      </c>
      <c r="D4" s="77">
        <v>0.214</v>
      </c>
      <c r="E4" s="42">
        <f t="shared" ref="E4:E12" si="1">(C4/D4)*100</f>
        <v>95.327102803738313</v>
      </c>
      <c r="F4" s="7">
        <f t="shared" ref="F4:F12" si="2">ABS(D4-C4)</f>
        <v>1.0000000000000009E-2</v>
      </c>
      <c r="G4" s="7" t="s">
        <v>5</v>
      </c>
      <c r="H4" s="8">
        <f t="shared" si="0"/>
        <v>1.2500000000000011</v>
      </c>
    </row>
    <row r="5" spans="1:8" x14ac:dyDescent="0.25">
      <c r="A5" s="7">
        <v>105</v>
      </c>
      <c r="B5" s="7" t="s">
        <v>7</v>
      </c>
      <c r="C5" s="77">
        <v>0.218</v>
      </c>
      <c r="D5" s="77">
        <v>0.214</v>
      </c>
      <c r="E5" s="42">
        <f t="shared" si="1"/>
        <v>101.86915887850468</v>
      </c>
      <c r="F5" s="7">
        <f t="shared" si="2"/>
        <v>4.0000000000000036E-3</v>
      </c>
      <c r="G5" s="7" t="s">
        <v>5</v>
      </c>
      <c r="H5" s="8">
        <f t="shared" si="0"/>
        <v>0.50000000000000044</v>
      </c>
    </row>
    <row r="6" spans="1:8" x14ac:dyDescent="0.25">
      <c r="A6" s="7">
        <v>118</v>
      </c>
      <c r="B6" s="7" t="s">
        <v>34</v>
      </c>
      <c r="C6" s="80">
        <v>0.21</v>
      </c>
      <c r="D6" s="77">
        <v>0.214</v>
      </c>
      <c r="E6" s="42">
        <f t="shared" si="1"/>
        <v>98.130841121495322</v>
      </c>
      <c r="F6" s="7">
        <f t="shared" si="2"/>
        <v>4.0000000000000036E-3</v>
      </c>
      <c r="G6" s="7" t="s">
        <v>5</v>
      </c>
      <c r="H6" s="8">
        <f t="shared" si="0"/>
        <v>0.50000000000000044</v>
      </c>
    </row>
    <row r="7" spans="1:8" x14ac:dyDescent="0.25">
      <c r="A7" s="7">
        <v>198</v>
      </c>
      <c r="B7" s="7" t="s">
        <v>8</v>
      </c>
      <c r="C7" s="77">
        <v>0.20599999999999999</v>
      </c>
      <c r="D7" s="77">
        <v>0.214</v>
      </c>
      <c r="E7" s="42">
        <f t="shared" si="1"/>
        <v>96.261682242990659</v>
      </c>
      <c r="F7" s="39">
        <f t="shared" si="2"/>
        <v>8.0000000000000071E-3</v>
      </c>
      <c r="G7" s="7" t="s">
        <v>5</v>
      </c>
      <c r="H7" s="8">
        <f t="shared" si="0"/>
        <v>1.0000000000000009</v>
      </c>
    </row>
    <row r="8" spans="1:8" x14ac:dyDescent="0.25">
      <c r="A8" s="7">
        <v>297</v>
      </c>
      <c r="B8" s="7" t="s">
        <v>9</v>
      </c>
      <c r="C8" s="77" t="s">
        <v>54</v>
      </c>
      <c r="D8" s="77"/>
      <c r="E8" s="42"/>
      <c r="F8" s="7"/>
      <c r="G8" s="7" t="s">
        <v>5</v>
      </c>
      <c r="H8" s="8"/>
    </row>
    <row r="9" spans="1:8" x14ac:dyDescent="0.25">
      <c r="A9" s="7">
        <v>316</v>
      </c>
      <c r="B9" s="7" t="s">
        <v>10</v>
      </c>
      <c r="C9" s="94">
        <v>0.21260000000000001</v>
      </c>
      <c r="D9" s="77">
        <v>0.214</v>
      </c>
      <c r="E9" s="42">
        <f t="shared" si="1"/>
        <v>99.345794392523374</v>
      </c>
      <c r="F9" s="7">
        <f t="shared" si="2"/>
        <v>1.3999999999999846E-3</v>
      </c>
      <c r="G9" s="7" t="s">
        <v>5</v>
      </c>
      <c r="H9" s="8">
        <f t="shared" si="0"/>
        <v>0.17499999999999807</v>
      </c>
    </row>
    <row r="10" spans="1:8" x14ac:dyDescent="0.25">
      <c r="A10" s="7">
        <v>318</v>
      </c>
      <c r="B10" s="7" t="s">
        <v>11</v>
      </c>
      <c r="C10" s="94">
        <v>0.23519999999999999</v>
      </c>
      <c r="D10" s="77">
        <v>0.214</v>
      </c>
      <c r="E10" s="42">
        <f t="shared" si="1"/>
        <v>109.90654205607477</v>
      </c>
      <c r="F10" s="7">
        <f t="shared" si="2"/>
        <v>2.1199999999999997E-2</v>
      </c>
      <c r="G10" s="7" t="s">
        <v>5</v>
      </c>
      <c r="H10" s="8">
        <f t="shared" si="0"/>
        <v>2.6499999999999995</v>
      </c>
    </row>
    <row r="11" spans="1:8" x14ac:dyDescent="0.25">
      <c r="A11" s="7">
        <v>319</v>
      </c>
      <c r="B11" s="7" t="s">
        <v>12</v>
      </c>
      <c r="C11" s="77">
        <v>0.217</v>
      </c>
      <c r="D11" s="77">
        <v>0.214</v>
      </c>
      <c r="E11" s="42">
        <f t="shared" si="1"/>
        <v>101.4018691588785</v>
      </c>
      <c r="F11" s="7">
        <f t="shared" si="2"/>
        <v>3.0000000000000027E-3</v>
      </c>
      <c r="G11" s="7" t="s">
        <v>5</v>
      </c>
      <c r="H11" s="8">
        <f t="shared" si="0"/>
        <v>0.37500000000000033</v>
      </c>
    </row>
    <row r="12" spans="1:8" x14ac:dyDescent="0.25">
      <c r="A12" s="7">
        <v>320</v>
      </c>
      <c r="B12" s="7" t="s">
        <v>13</v>
      </c>
      <c r="C12" s="83">
        <v>0.22700000000000001</v>
      </c>
      <c r="D12" s="77">
        <v>0.214</v>
      </c>
      <c r="E12" s="42">
        <f t="shared" si="1"/>
        <v>106.0747663551402</v>
      </c>
      <c r="F12" s="7">
        <f t="shared" si="2"/>
        <v>1.3000000000000012E-2</v>
      </c>
      <c r="G12" s="7" t="s">
        <v>5</v>
      </c>
      <c r="H12" s="8">
        <f t="shared" si="0"/>
        <v>1.6250000000000013</v>
      </c>
    </row>
    <row r="13" spans="1:8" x14ac:dyDescent="0.25">
      <c r="A13" s="58"/>
      <c r="B13" s="58"/>
      <c r="C13" s="58"/>
      <c r="D13" s="58"/>
      <c r="E13" s="58"/>
      <c r="F13" s="49"/>
      <c r="G13" s="49"/>
      <c r="H13" s="47"/>
    </row>
    <row r="14" spans="1:8" x14ac:dyDescent="0.25">
      <c r="A14" s="4"/>
      <c r="B14" s="5"/>
      <c r="C14" s="6"/>
      <c r="D14" s="4"/>
      <c r="E14" s="4"/>
      <c r="F14" s="4"/>
      <c r="G14" s="4"/>
      <c r="H14" s="4"/>
    </row>
    <row r="35" spans="1:8" s="30" customFormat="1" ht="18.75" x14ac:dyDescent="0.3">
      <c r="A35" s="95" t="s">
        <v>60</v>
      </c>
      <c r="B35" s="95"/>
      <c r="C35" s="95"/>
      <c r="D35" s="95"/>
      <c r="E35" s="95"/>
      <c r="F35" s="95"/>
      <c r="G35" s="27" t="s">
        <v>16</v>
      </c>
      <c r="H35" s="28">
        <v>2.9000000000000001E-2</v>
      </c>
    </row>
    <row r="36" spans="1:8" s="26" customFormat="1" ht="45" x14ac:dyDescent="0.25">
      <c r="A36" s="25" t="s">
        <v>0</v>
      </c>
      <c r="B36" s="25" t="s">
        <v>1</v>
      </c>
      <c r="C36" s="73" t="s">
        <v>38</v>
      </c>
      <c r="D36" s="16" t="s">
        <v>43</v>
      </c>
      <c r="E36" s="17" t="s">
        <v>2</v>
      </c>
      <c r="F36" s="18" t="s">
        <v>39</v>
      </c>
      <c r="G36" s="18" t="s">
        <v>3</v>
      </c>
      <c r="H36" s="18" t="s">
        <v>14</v>
      </c>
    </row>
    <row r="37" spans="1:8" x14ac:dyDescent="0.25">
      <c r="A37" s="2">
        <v>1</v>
      </c>
      <c r="B37" s="2" t="s">
        <v>4</v>
      </c>
      <c r="C37" s="76">
        <v>0.58199999999999996</v>
      </c>
      <c r="D37" s="77">
        <v>0.57299999999999995</v>
      </c>
      <c r="E37" s="42">
        <f>(C37/D37)*100</f>
        <v>101.57068062827226</v>
      </c>
      <c r="F37" s="39">
        <f>ABS(D37-C37)</f>
        <v>9.000000000000008E-3</v>
      </c>
      <c r="G37" s="8" t="s">
        <v>5</v>
      </c>
      <c r="H37" s="8">
        <f>ABS((C37-D37)/$H$35)</f>
        <v>0.31034482758620718</v>
      </c>
    </row>
    <row r="38" spans="1:8" x14ac:dyDescent="0.25">
      <c r="A38" s="7">
        <v>59</v>
      </c>
      <c r="B38" s="7" t="s">
        <v>6</v>
      </c>
      <c r="C38" s="77">
        <v>0.57199999999999995</v>
      </c>
      <c r="D38" s="77">
        <v>0.57299999999999995</v>
      </c>
      <c r="E38" s="42">
        <f>(C38/D38)*100</f>
        <v>99.825479930191975</v>
      </c>
      <c r="F38" s="39">
        <f>ABS(D38-C38)</f>
        <v>1.0000000000000009E-3</v>
      </c>
      <c r="G38" s="7" t="s">
        <v>5</v>
      </c>
      <c r="H38" s="8">
        <f t="shared" ref="H38:H43" si="3">ABS((C38-D38)/$H$35)</f>
        <v>3.4482758620689682E-2</v>
      </c>
    </row>
    <row r="39" spans="1:8" x14ac:dyDescent="0.25">
      <c r="A39" s="7">
        <v>198</v>
      </c>
      <c r="B39" s="7" t="s">
        <v>8</v>
      </c>
      <c r="C39" s="77">
        <v>0.60499999999999998</v>
      </c>
      <c r="D39" s="77">
        <v>0.57299999999999995</v>
      </c>
      <c r="E39" s="42">
        <f t="shared" ref="E39:E43" si="4">(C39/D39)*100</f>
        <v>105.58464223385691</v>
      </c>
      <c r="F39" s="72">
        <f t="shared" ref="F39:F43" si="5">ABS(D39-C39)</f>
        <v>3.2000000000000028E-2</v>
      </c>
      <c r="G39" s="7" t="s">
        <v>5</v>
      </c>
      <c r="H39" s="8">
        <f t="shared" si="3"/>
        <v>1.1034482758620698</v>
      </c>
    </row>
    <row r="40" spans="1:8" x14ac:dyDescent="0.25">
      <c r="A40" s="7">
        <v>297</v>
      </c>
      <c r="B40" s="7" t="s">
        <v>9</v>
      </c>
      <c r="C40" s="77" t="s">
        <v>37</v>
      </c>
      <c r="D40" s="77"/>
      <c r="E40" s="42"/>
      <c r="F40" s="39"/>
      <c r="G40" s="7"/>
      <c r="H40" s="8"/>
    </row>
    <row r="41" spans="1:8" x14ac:dyDescent="0.25">
      <c r="A41" s="7">
        <v>318</v>
      </c>
      <c r="B41" s="7" t="s">
        <v>11</v>
      </c>
      <c r="C41" s="77">
        <v>0.56200000000000006</v>
      </c>
      <c r="D41" s="77">
        <v>0.57299999999999995</v>
      </c>
      <c r="E41" s="42">
        <f t="shared" si="4"/>
        <v>98.080279232111707</v>
      </c>
      <c r="F41" s="39">
        <f t="shared" si="5"/>
        <v>1.0999999999999899E-2</v>
      </c>
      <c r="G41" s="7" t="s">
        <v>5</v>
      </c>
      <c r="H41" s="8">
        <f t="shared" si="3"/>
        <v>0.37931034482758269</v>
      </c>
    </row>
    <row r="42" spans="1:8" x14ac:dyDescent="0.25">
      <c r="A42" s="84">
        <v>320</v>
      </c>
      <c r="B42" s="60" t="s">
        <v>13</v>
      </c>
      <c r="C42" s="83">
        <v>0.625</v>
      </c>
      <c r="D42" s="77">
        <v>0.57299999999999995</v>
      </c>
      <c r="E42" s="42">
        <f t="shared" ref="E42" si="6">(C42/D42)*100</f>
        <v>109.07504363001746</v>
      </c>
      <c r="F42" s="39">
        <f t="shared" ref="F42" si="7">ABS(D42-C42)</f>
        <v>5.2000000000000046E-2</v>
      </c>
      <c r="G42" s="7" t="s">
        <v>5</v>
      </c>
      <c r="H42" s="8">
        <f t="shared" ref="H42" si="8">ABS((C42-D42)/$H$35)</f>
        <v>1.7931034482758637</v>
      </c>
    </row>
    <row r="43" spans="1:8" x14ac:dyDescent="0.25">
      <c r="A43" s="7">
        <v>319</v>
      </c>
      <c r="B43" s="7" t="s">
        <v>12</v>
      </c>
      <c r="C43" s="91">
        <v>0.56000000000000005</v>
      </c>
      <c r="D43" s="77">
        <v>0.57299999999999995</v>
      </c>
      <c r="E43" s="42">
        <f t="shared" si="4"/>
        <v>97.731239092495656</v>
      </c>
      <c r="F43" s="39">
        <f t="shared" si="5"/>
        <v>1.2999999999999901E-2</v>
      </c>
      <c r="G43" s="7" t="s">
        <v>5</v>
      </c>
      <c r="H43" s="8">
        <f t="shared" si="3"/>
        <v>0.44827586206896208</v>
      </c>
    </row>
    <row r="44" spans="1:8" x14ac:dyDescent="0.25">
      <c r="C44" s="3"/>
    </row>
    <row r="58" spans="9:9" x14ac:dyDescent="0.25">
      <c r="I58" s="26"/>
    </row>
  </sheetData>
  <mergeCells count="2">
    <mergeCell ref="A1:F1"/>
    <mergeCell ref="A35:F35"/>
  </mergeCells>
  <conditionalFormatting sqref="H37:H41 H3:H13 H43">
    <cfRule type="cellIs" dxfId="26" priority="13" operator="greaterThan">
      <formula>2</formula>
    </cfRule>
    <cfRule type="cellIs" dxfId="25" priority="14" operator="between">
      <formula>1.01</formula>
      <formula>2</formula>
    </cfRule>
    <cfRule type="cellIs" dxfId="24" priority="15" operator="lessThanOrEqual">
      <formula>1</formula>
    </cfRule>
  </conditionalFormatting>
  <conditionalFormatting sqref="H42">
    <cfRule type="cellIs" dxfId="23" priority="1" operator="greaterThan">
      <formula>2</formula>
    </cfRule>
    <cfRule type="cellIs" dxfId="22" priority="2" operator="between">
      <formula>1.01</formula>
      <formula>2</formula>
    </cfRule>
    <cfRule type="cellIs" dxfId="21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2" zoomScale="110" zoomScaleNormal="110" workbookViewId="0">
      <selection activeCell="H43" sqref="H43"/>
    </sheetView>
  </sheetViews>
  <sheetFormatPr defaultRowHeight="15" x14ac:dyDescent="0.25"/>
  <cols>
    <col min="2" max="2" width="11.28515625" bestFit="1" customWidth="1"/>
    <col min="3" max="3" width="21.5703125" bestFit="1" customWidth="1"/>
    <col min="5" max="5" width="11.85546875" customWidth="1"/>
    <col min="6" max="6" width="16.140625" customWidth="1"/>
    <col min="7" max="7" width="12" bestFit="1" customWidth="1"/>
  </cols>
  <sheetData>
    <row r="1" spans="1:12" s="33" customFormat="1" ht="17.25" x14ac:dyDescent="0.3">
      <c r="A1" s="100" t="s">
        <v>61</v>
      </c>
      <c r="B1" s="100"/>
      <c r="C1" s="100"/>
      <c r="D1" s="100"/>
      <c r="E1" s="100"/>
      <c r="F1" s="100"/>
      <c r="G1" s="32" t="s">
        <v>16</v>
      </c>
      <c r="H1" s="31">
        <v>4.9000000000000002E-2</v>
      </c>
    </row>
    <row r="2" spans="1:12" ht="45" x14ac:dyDescent="0.25">
      <c r="A2" s="25" t="s">
        <v>0</v>
      </c>
      <c r="B2" s="25" t="s">
        <v>1</v>
      </c>
      <c r="C2" s="25" t="s">
        <v>38</v>
      </c>
      <c r="D2" s="16" t="s">
        <v>44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12" x14ac:dyDescent="0.25">
      <c r="A3" s="2">
        <v>1</v>
      </c>
      <c r="B3" s="2" t="s">
        <v>4</v>
      </c>
      <c r="C3" s="85">
        <v>0.214</v>
      </c>
      <c r="D3" s="83">
        <v>0.24</v>
      </c>
      <c r="E3" s="42">
        <f>(C3/D3)*100</f>
        <v>89.166666666666671</v>
      </c>
      <c r="F3" s="8">
        <f>ABS(D3-C3)</f>
        <v>2.5999999999999995E-2</v>
      </c>
      <c r="G3" s="8" t="s">
        <v>5</v>
      </c>
      <c r="H3" s="8">
        <f>ABS((C3-D3)/$H$1)</f>
        <v>0.53061224489795911</v>
      </c>
    </row>
    <row r="4" spans="1:12" x14ac:dyDescent="0.25">
      <c r="A4" s="7">
        <v>59</v>
      </c>
      <c r="B4" s="7" t="s">
        <v>6</v>
      </c>
      <c r="C4" s="91">
        <v>0.17</v>
      </c>
      <c r="D4" s="83">
        <v>0.24</v>
      </c>
      <c r="E4" s="42">
        <f>(C4/D4)*100</f>
        <v>70.833333333333343</v>
      </c>
      <c r="F4" s="8">
        <f>ABS(D4-C4)</f>
        <v>6.9999999999999979E-2</v>
      </c>
      <c r="G4" s="7" t="s">
        <v>5</v>
      </c>
      <c r="H4" s="8">
        <f>ABS((C4-D4)/$H$1)</f>
        <v>1.4285714285714282</v>
      </c>
    </row>
    <row r="5" spans="1:12" x14ac:dyDescent="0.25">
      <c r="A5" s="60">
        <v>105</v>
      </c>
      <c r="B5" s="60" t="s">
        <v>7</v>
      </c>
      <c r="C5" s="86" t="s">
        <v>35</v>
      </c>
      <c r="D5" s="83">
        <v>0.24</v>
      </c>
      <c r="E5" s="74" t="s">
        <v>36</v>
      </c>
      <c r="F5" s="2" t="s">
        <v>36</v>
      </c>
      <c r="G5" s="7" t="s">
        <v>5</v>
      </c>
      <c r="H5" s="2" t="s">
        <v>36</v>
      </c>
    </row>
    <row r="6" spans="1:12" x14ac:dyDescent="0.25">
      <c r="A6" s="7">
        <v>319</v>
      </c>
      <c r="B6" s="9" t="s">
        <v>12</v>
      </c>
      <c r="C6" s="87">
        <v>0.40400000000000003</v>
      </c>
      <c r="D6" s="83">
        <v>0.24</v>
      </c>
      <c r="E6" s="42">
        <f>(C6/D6)*100</f>
        <v>168.33333333333337</v>
      </c>
      <c r="F6" s="8">
        <f>ABS(D6-C6)</f>
        <v>0.16400000000000003</v>
      </c>
      <c r="G6" s="7" t="s">
        <v>5</v>
      </c>
      <c r="H6" s="8">
        <f>ABS((C6-D6)/$H$1)</f>
        <v>3.3469387755102047</v>
      </c>
    </row>
    <row r="7" spans="1:12" x14ac:dyDescent="0.25">
      <c r="G7" s="59"/>
      <c r="H7" s="12"/>
      <c r="I7" s="12"/>
      <c r="J7" s="12"/>
      <c r="K7" s="12"/>
      <c r="L7" s="12"/>
    </row>
    <row r="8" spans="1:12" x14ac:dyDescent="0.25">
      <c r="G8" s="12"/>
      <c r="H8" s="52"/>
      <c r="I8" s="52"/>
      <c r="J8" s="52"/>
      <c r="K8" s="52"/>
      <c r="L8" s="52"/>
    </row>
    <row r="26" spans="1:8" s="33" customFormat="1" ht="17.25" x14ac:dyDescent="0.3">
      <c r="A26" s="100" t="s">
        <v>62</v>
      </c>
      <c r="B26" s="100"/>
      <c r="C26" s="100"/>
      <c r="D26" s="100"/>
      <c r="E26" s="100"/>
      <c r="F26" s="100"/>
      <c r="G26" s="32" t="s">
        <v>16</v>
      </c>
      <c r="H26" s="31">
        <v>7.8E-2</v>
      </c>
    </row>
    <row r="27" spans="1:8" ht="45" customHeight="1" x14ac:dyDescent="0.25">
      <c r="A27" s="25" t="s">
        <v>0</v>
      </c>
      <c r="B27" s="25" t="s">
        <v>1</v>
      </c>
      <c r="C27" s="25" t="s">
        <v>38</v>
      </c>
      <c r="D27" s="16" t="s">
        <v>45</v>
      </c>
      <c r="E27" s="17" t="s">
        <v>2</v>
      </c>
      <c r="F27" s="18" t="s">
        <v>39</v>
      </c>
      <c r="G27" s="18" t="s">
        <v>3</v>
      </c>
      <c r="H27" s="18" t="s">
        <v>14</v>
      </c>
    </row>
    <row r="28" spans="1:8" x14ac:dyDescent="0.25">
      <c r="A28" s="2">
        <v>1</v>
      </c>
      <c r="B28" s="2" t="s">
        <v>4</v>
      </c>
      <c r="C28" s="85">
        <v>0.55700000000000005</v>
      </c>
      <c r="D28" s="83">
        <v>0.54700000000000004</v>
      </c>
      <c r="E28" s="42">
        <f>(C28/D28)*100</f>
        <v>101.82815356489945</v>
      </c>
      <c r="F28" s="8">
        <f>ABS(D28-C28)</f>
        <v>1.0000000000000009E-2</v>
      </c>
      <c r="G28" s="8" t="s">
        <v>5</v>
      </c>
      <c r="H28" s="8">
        <f>ABS((C28-D28)/$H$26)</f>
        <v>0.12820512820512833</v>
      </c>
    </row>
    <row r="29" spans="1:8" x14ac:dyDescent="0.25">
      <c r="A29" s="2">
        <v>319</v>
      </c>
      <c r="B29" s="2" t="s">
        <v>12</v>
      </c>
      <c r="C29" s="85">
        <v>0.45300000000000001</v>
      </c>
      <c r="D29" s="83">
        <v>0.54700000000000004</v>
      </c>
      <c r="E29" s="42">
        <f>(C29/D29)*100</f>
        <v>82.815356489945145</v>
      </c>
      <c r="F29" s="8">
        <f>ABS(D29-C29)</f>
        <v>9.4000000000000028E-2</v>
      </c>
      <c r="G29" s="8" t="s">
        <v>5</v>
      </c>
      <c r="H29" s="8">
        <f>ABS((C29-D29)/$H$26)</f>
        <v>1.2051282051282055</v>
      </c>
    </row>
    <row r="30" spans="1:8" x14ac:dyDescent="0.25">
      <c r="A30" s="7">
        <v>59</v>
      </c>
      <c r="B30" s="7" t="s">
        <v>6</v>
      </c>
      <c r="C30" s="91">
        <v>0.52</v>
      </c>
      <c r="D30" s="83">
        <v>0.54700000000000004</v>
      </c>
      <c r="E30" s="42">
        <f>(C30/D30)*100</f>
        <v>95.063985374771477</v>
      </c>
      <c r="F30" s="8">
        <f>ABS(D30-C30)</f>
        <v>2.7000000000000024E-2</v>
      </c>
      <c r="G30" s="7" t="s">
        <v>5</v>
      </c>
      <c r="H30" s="8">
        <f>ABS((C30-D30)/$H$26)</f>
        <v>0.34615384615384648</v>
      </c>
    </row>
    <row r="31" spans="1:8" x14ac:dyDescent="0.25">
      <c r="B31" s="10"/>
      <c r="C31" s="11"/>
    </row>
  </sheetData>
  <mergeCells count="2">
    <mergeCell ref="A1:F1"/>
    <mergeCell ref="A26:F26"/>
  </mergeCells>
  <conditionalFormatting sqref="H3:H4 H28:H30 H6">
    <cfRule type="cellIs" dxfId="20" priority="4" operator="greaterThan">
      <formula>2</formula>
    </cfRule>
    <cfRule type="cellIs" dxfId="19" priority="5" operator="between">
      <formula>1.01</formula>
      <formula>2</formula>
    </cfRule>
    <cfRule type="cellIs" dxfId="18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7" zoomScale="110" zoomScaleNormal="110" workbookViewId="0">
      <selection activeCell="J56" sqref="J56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21.5703125" style="4" bestFit="1" customWidth="1"/>
    <col min="4" max="5" width="9.140625" style="4"/>
    <col min="6" max="6" width="7.140625" style="4" bestFit="1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5" t="s">
        <v>56</v>
      </c>
      <c r="B1" s="95"/>
      <c r="C1" s="95"/>
      <c r="D1" s="95"/>
      <c r="E1" s="95"/>
      <c r="F1" s="95"/>
      <c r="G1" s="27" t="s">
        <v>16</v>
      </c>
      <c r="H1" s="41">
        <v>1.2999999999999999E-2</v>
      </c>
    </row>
    <row r="2" spans="1:8" s="26" customFormat="1" ht="60" x14ac:dyDescent="0.25">
      <c r="A2" s="25" t="s">
        <v>0</v>
      </c>
      <c r="B2" s="25" t="s">
        <v>1</v>
      </c>
      <c r="C2" s="25" t="s">
        <v>38</v>
      </c>
      <c r="D2" s="16" t="s">
        <v>46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0.183</v>
      </c>
      <c r="D3" s="24">
        <v>0.185</v>
      </c>
      <c r="E3" s="42">
        <f>(C3/D3)*100</f>
        <v>98.918918918918919</v>
      </c>
      <c r="F3" s="8">
        <f>ABS(D3-C3)</f>
        <v>2.0000000000000018E-3</v>
      </c>
      <c r="G3" s="8" t="s">
        <v>5</v>
      </c>
      <c r="H3" s="8">
        <f>ABS((C3-D3)/$H$1)</f>
        <v>0.15384615384615399</v>
      </c>
    </row>
    <row r="4" spans="1:8" x14ac:dyDescent="0.25">
      <c r="A4" s="7">
        <v>59</v>
      </c>
      <c r="B4" s="7" t="s">
        <v>6</v>
      </c>
      <c r="C4" s="91">
        <v>0.19</v>
      </c>
      <c r="D4" s="24">
        <v>0.185</v>
      </c>
      <c r="E4" s="42">
        <f t="shared" ref="E4:E9" si="0">(C4/D4)*100</f>
        <v>102.70270270270269</v>
      </c>
      <c r="F4" s="7">
        <f t="shared" ref="F4:F10" si="1">ABS(D4-C4)</f>
        <v>5.0000000000000044E-3</v>
      </c>
      <c r="G4" s="7" t="s">
        <v>5</v>
      </c>
      <c r="H4" s="8">
        <f t="shared" ref="H4:H12" si="2">ABS((C4-D4)/$H$1)</f>
        <v>0.38461538461538497</v>
      </c>
    </row>
    <row r="5" spans="1:8" x14ac:dyDescent="0.25">
      <c r="A5" s="7">
        <v>105</v>
      </c>
      <c r="B5" s="7" t="s">
        <v>7</v>
      </c>
      <c r="C5" s="91">
        <v>0.17</v>
      </c>
      <c r="D5" s="24">
        <v>0.185</v>
      </c>
      <c r="E5" s="42">
        <f t="shared" si="0"/>
        <v>91.891891891891902</v>
      </c>
      <c r="F5" s="7">
        <f t="shared" si="1"/>
        <v>1.4999999999999986E-2</v>
      </c>
      <c r="G5" s="7" t="s">
        <v>5</v>
      </c>
      <c r="H5" s="8">
        <f>ABS((C5-D5)/$H$1)</f>
        <v>1.1538461538461529</v>
      </c>
    </row>
    <row r="6" spans="1:8" x14ac:dyDescent="0.25">
      <c r="A6" s="7">
        <v>118</v>
      </c>
      <c r="B6" s="7" t="s">
        <v>34</v>
      </c>
      <c r="C6" s="91">
        <v>0.2</v>
      </c>
      <c r="D6" s="24">
        <v>0.185</v>
      </c>
      <c r="E6" s="42">
        <f>(C6/D6)*100</f>
        <v>108.10810810810811</v>
      </c>
      <c r="F6" s="7">
        <f>ABS(D6-C6)</f>
        <v>1.5000000000000013E-2</v>
      </c>
      <c r="G6" s="7" t="s">
        <v>5</v>
      </c>
      <c r="H6" s="8">
        <f>ABS((C6-D6)/$H$1)</f>
        <v>1.1538461538461549</v>
      </c>
    </row>
    <row r="7" spans="1:8" x14ac:dyDescent="0.25">
      <c r="A7" s="7">
        <v>198</v>
      </c>
      <c r="B7" s="7" t="s">
        <v>8</v>
      </c>
      <c r="C7" s="83">
        <v>0.18099999999999999</v>
      </c>
      <c r="D7" s="24">
        <v>0.185</v>
      </c>
      <c r="E7" s="42">
        <f t="shared" si="0"/>
        <v>97.837837837837839</v>
      </c>
      <c r="F7" s="7">
        <f t="shared" si="1"/>
        <v>4.0000000000000036E-3</v>
      </c>
      <c r="G7" s="7" t="s">
        <v>5</v>
      </c>
      <c r="H7" s="8">
        <f t="shared" si="2"/>
        <v>0.30769230769230799</v>
      </c>
    </row>
    <row r="8" spans="1:8" x14ac:dyDescent="0.25">
      <c r="A8" s="7">
        <v>297</v>
      </c>
      <c r="B8" s="7" t="s">
        <v>9</v>
      </c>
      <c r="C8" s="93">
        <v>0.17780000000000001</v>
      </c>
      <c r="D8" s="24">
        <v>0.185</v>
      </c>
      <c r="E8" s="42">
        <f t="shared" si="0"/>
        <v>96.108108108108112</v>
      </c>
      <c r="F8" s="7">
        <f t="shared" si="1"/>
        <v>7.1999999999999842E-3</v>
      </c>
      <c r="G8" s="7" t="s">
        <v>5</v>
      </c>
      <c r="H8" s="8">
        <f t="shared" si="2"/>
        <v>0.55384615384615266</v>
      </c>
    </row>
    <row r="9" spans="1:8" x14ac:dyDescent="0.25">
      <c r="A9" s="7">
        <v>316</v>
      </c>
      <c r="B9" s="7" t="s">
        <v>10</v>
      </c>
      <c r="C9" s="93">
        <v>0.1961</v>
      </c>
      <c r="D9" s="24">
        <v>0.185</v>
      </c>
      <c r="E9" s="42">
        <f t="shared" si="0"/>
        <v>106</v>
      </c>
      <c r="F9" s="7">
        <f t="shared" si="1"/>
        <v>1.1099999999999999E-2</v>
      </c>
      <c r="G9" s="7" t="s">
        <v>5</v>
      </c>
      <c r="H9" s="8">
        <f>ABS((C9-D9)/$H$1)</f>
        <v>0.85384615384615381</v>
      </c>
    </row>
    <row r="10" spans="1:8" x14ac:dyDescent="0.25">
      <c r="A10" s="7">
        <v>318</v>
      </c>
      <c r="B10" s="7" t="s">
        <v>11</v>
      </c>
      <c r="C10" s="83">
        <v>0.19800000000000001</v>
      </c>
      <c r="D10" s="24">
        <v>0.185</v>
      </c>
      <c r="E10" s="42">
        <f>(C10/D10)*100</f>
        <v>107.02702702702705</v>
      </c>
      <c r="F10" s="7">
        <f t="shared" si="1"/>
        <v>1.3000000000000012E-2</v>
      </c>
      <c r="G10" s="7" t="s">
        <v>5</v>
      </c>
      <c r="H10" s="8">
        <f t="shared" si="2"/>
        <v>1.0000000000000009</v>
      </c>
    </row>
    <row r="11" spans="1:8" x14ac:dyDescent="0.25">
      <c r="A11" s="7">
        <v>319</v>
      </c>
      <c r="B11" s="7" t="s">
        <v>12</v>
      </c>
      <c r="C11" s="83">
        <v>0.16300000000000001</v>
      </c>
      <c r="D11" s="24">
        <v>0.185</v>
      </c>
      <c r="E11" s="42">
        <f>(C11/D11)*100</f>
        <v>88.108108108108112</v>
      </c>
      <c r="F11" s="7">
        <f>ABS(D11-C11)</f>
        <v>2.1999999999999992E-2</v>
      </c>
      <c r="G11" s="7" t="s">
        <v>5</v>
      </c>
      <c r="H11" s="8">
        <f t="shared" si="2"/>
        <v>1.6923076923076918</v>
      </c>
    </row>
    <row r="12" spans="1:8" x14ac:dyDescent="0.25">
      <c r="A12" s="7">
        <v>320</v>
      </c>
      <c r="B12" s="9" t="s">
        <v>15</v>
      </c>
      <c r="C12" s="87">
        <v>0.189</v>
      </c>
      <c r="D12" s="24">
        <v>0.185</v>
      </c>
      <c r="E12" s="42">
        <f>(C12/D12)*100</f>
        <v>102.16216216216216</v>
      </c>
      <c r="F12" s="7">
        <f>ABS(D12-C12)</f>
        <v>4.0000000000000036E-3</v>
      </c>
      <c r="G12" s="7" t="s">
        <v>5</v>
      </c>
      <c r="H12" s="8">
        <f t="shared" si="2"/>
        <v>0.30769230769230799</v>
      </c>
    </row>
    <row r="13" spans="1:8" x14ac:dyDescent="0.25">
      <c r="B13" s="10"/>
      <c r="C13" s="13"/>
    </row>
    <row r="36" spans="1:8" s="30" customFormat="1" ht="18.75" x14ac:dyDescent="0.3">
      <c r="A36" s="95" t="s">
        <v>55</v>
      </c>
      <c r="B36" s="95"/>
      <c r="C36" s="95"/>
      <c r="D36" s="95"/>
      <c r="E36" s="95"/>
      <c r="F36" s="95"/>
      <c r="G36" s="27" t="s">
        <v>16</v>
      </c>
      <c r="H36" s="28">
        <v>1.9E-2</v>
      </c>
    </row>
    <row r="37" spans="1:8" s="26" customFormat="1" ht="60" x14ac:dyDescent="0.25">
      <c r="A37" s="25" t="s">
        <v>0</v>
      </c>
      <c r="B37" s="25" t="s">
        <v>1</v>
      </c>
      <c r="C37" s="25" t="s">
        <v>38</v>
      </c>
      <c r="D37" s="16" t="s">
        <v>47</v>
      </c>
      <c r="E37" s="17" t="s">
        <v>2</v>
      </c>
      <c r="F37" s="18" t="s">
        <v>39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5">
        <v>0.45500000000000002</v>
      </c>
      <c r="D38" s="24">
        <v>0.45700000000000002</v>
      </c>
      <c r="E38" s="42">
        <f>(C38/D38)*100</f>
        <v>99.562363238512035</v>
      </c>
      <c r="F38" s="8">
        <f>ABS(D38-C38)</f>
        <v>2.0000000000000018E-3</v>
      </c>
      <c r="G38" s="8" t="s">
        <v>5</v>
      </c>
      <c r="H38" s="8">
        <f>ABS((C38-D38)/$H$36)</f>
        <v>0.10526315789473693</v>
      </c>
    </row>
    <row r="39" spans="1:8" x14ac:dyDescent="0.25">
      <c r="A39" s="7">
        <v>59</v>
      </c>
      <c r="B39" s="7" t="s">
        <v>6</v>
      </c>
      <c r="C39" s="91">
        <v>0.47</v>
      </c>
      <c r="D39" s="24">
        <v>0.45700000000000002</v>
      </c>
      <c r="E39" s="42">
        <f t="shared" ref="E39:E44" si="3">(C39/D39)*100</f>
        <v>102.84463894967175</v>
      </c>
      <c r="F39" s="7">
        <f t="shared" ref="F39:F44" si="4">ABS(D39-C39)</f>
        <v>1.2999999999999956E-2</v>
      </c>
      <c r="G39" s="7" t="s">
        <v>5</v>
      </c>
      <c r="H39" s="8">
        <f t="shared" ref="H39:H44" si="5">ABS((C39-D39)/$H$36)</f>
        <v>0.68421052631578716</v>
      </c>
    </row>
    <row r="40" spans="1:8" x14ac:dyDescent="0.25">
      <c r="A40" s="7">
        <v>198</v>
      </c>
      <c r="B40" s="7" t="s">
        <v>8</v>
      </c>
      <c r="C40" s="83">
        <v>0.46700000000000003</v>
      </c>
      <c r="D40" s="24">
        <v>0.45700000000000002</v>
      </c>
      <c r="E40" s="42">
        <f t="shared" si="3"/>
        <v>102.18818380743984</v>
      </c>
      <c r="F40" s="7">
        <f t="shared" si="4"/>
        <v>1.0000000000000009E-2</v>
      </c>
      <c r="G40" s="7" t="s">
        <v>5</v>
      </c>
      <c r="H40" s="8">
        <f t="shared" si="5"/>
        <v>0.52631578947368474</v>
      </c>
    </row>
    <row r="41" spans="1:8" x14ac:dyDescent="0.25">
      <c r="A41" s="7">
        <v>297</v>
      </c>
      <c r="B41" s="7" t="s">
        <v>9</v>
      </c>
      <c r="C41" s="93">
        <v>0.46089999999999998</v>
      </c>
      <c r="D41" s="24">
        <v>0.45700000000000002</v>
      </c>
      <c r="E41" s="42">
        <f t="shared" si="3"/>
        <v>100.85339168490152</v>
      </c>
      <c r="F41" s="7">
        <f t="shared" si="4"/>
        <v>3.8999999999999591E-3</v>
      </c>
      <c r="G41" s="7" t="s">
        <v>5</v>
      </c>
      <c r="H41" s="8">
        <f t="shared" si="5"/>
        <v>0.2052631578947347</v>
      </c>
    </row>
    <row r="42" spans="1:8" x14ac:dyDescent="0.25">
      <c r="A42" s="7">
        <v>318</v>
      </c>
      <c r="B42" s="7" t="s">
        <v>11</v>
      </c>
      <c r="C42" s="83">
        <v>0.47299999999999998</v>
      </c>
      <c r="D42" s="24">
        <v>0.45700000000000002</v>
      </c>
      <c r="E42" s="42">
        <f t="shared" si="3"/>
        <v>103.50109409190371</v>
      </c>
      <c r="F42" s="7">
        <f t="shared" si="4"/>
        <v>1.5999999999999959E-2</v>
      </c>
      <c r="G42" s="7" t="s">
        <v>5</v>
      </c>
      <c r="H42" s="8">
        <f t="shared" si="5"/>
        <v>0.84210526315789258</v>
      </c>
    </row>
    <row r="43" spans="1:8" x14ac:dyDescent="0.25">
      <c r="A43" s="7">
        <v>320</v>
      </c>
      <c r="B43" s="7" t="s">
        <v>13</v>
      </c>
      <c r="C43" s="83">
        <v>0.49299999999999999</v>
      </c>
      <c r="D43" s="24">
        <v>0.45700000000000002</v>
      </c>
      <c r="E43" s="42">
        <f t="shared" si="3"/>
        <v>107.87746170678336</v>
      </c>
      <c r="F43" s="7">
        <f t="shared" si="4"/>
        <v>3.5999999999999976E-2</v>
      </c>
      <c r="G43" s="7" t="s">
        <v>5</v>
      </c>
      <c r="H43" s="8">
        <f t="shared" si="5"/>
        <v>1.8947368421052619</v>
      </c>
    </row>
    <row r="44" spans="1:8" x14ac:dyDescent="0.25">
      <c r="A44" s="7">
        <v>319</v>
      </c>
      <c r="B44" s="7" t="s">
        <v>12</v>
      </c>
      <c r="C44" s="83">
        <v>0.38800000000000001</v>
      </c>
      <c r="D44" s="24">
        <v>0.45700000000000002</v>
      </c>
      <c r="E44" s="42">
        <f t="shared" si="3"/>
        <v>84.901531728665205</v>
      </c>
      <c r="F44" s="7">
        <f t="shared" si="4"/>
        <v>6.9000000000000006E-2</v>
      </c>
      <c r="G44" s="7" t="s">
        <v>5</v>
      </c>
      <c r="H44" s="8">
        <f t="shared" si="5"/>
        <v>3.6315789473684212</v>
      </c>
    </row>
  </sheetData>
  <mergeCells count="2">
    <mergeCell ref="A1:F1"/>
    <mergeCell ref="A36:F36"/>
  </mergeCells>
  <conditionalFormatting sqref="H3:H12 H38:H44">
    <cfRule type="cellIs" dxfId="17" priority="13" operator="greaterThan">
      <formula>2</formula>
    </cfRule>
    <cfRule type="cellIs" dxfId="16" priority="14" operator="between">
      <formula>1.01</formula>
      <formula>2</formula>
    </cfRule>
    <cfRule type="cellIs" dxfId="15" priority="15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37" zoomScale="110" zoomScaleNormal="110" workbookViewId="0">
      <selection activeCell="J46" sqref="J46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21.570312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5" t="s">
        <v>63</v>
      </c>
      <c r="B1" s="95"/>
      <c r="C1" s="95"/>
      <c r="D1" s="95"/>
      <c r="E1" s="95"/>
      <c r="F1" s="95"/>
      <c r="G1" s="27" t="s">
        <v>16</v>
      </c>
      <c r="H1" s="28">
        <v>2.1000000000000001E-2</v>
      </c>
    </row>
    <row r="2" spans="1:8" s="26" customFormat="1" ht="60" x14ac:dyDescent="0.25">
      <c r="A2" s="25" t="s">
        <v>0</v>
      </c>
      <c r="B2" s="25" t="s">
        <v>1</v>
      </c>
      <c r="C2" s="25" t="s">
        <v>38</v>
      </c>
      <c r="D2" s="16" t="s">
        <v>48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7" t="s">
        <v>4</v>
      </c>
      <c r="C3" s="85">
        <v>0.255</v>
      </c>
      <c r="D3" s="24">
        <v>0.26700000000000002</v>
      </c>
      <c r="E3" s="42">
        <f t="shared" ref="E3:E8" si="0">(C3/D3)*100</f>
        <v>95.50561797752809</v>
      </c>
      <c r="F3" s="8">
        <f t="shared" ref="F3:F8" si="1">ABS(D3-C3)</f>
        <v>1.2000000000000011E-2</v>
      </c>
      <c r="G3" s="8" t="s">
        <v>5</v>
      </c>
      <c r="H3" s="8">
        <f t="shared" ref="H3:H8" si="2">ABS((C3-D3)/$H$1)</f>
        <v>0.57142857142857195</v>
      </c>
    </row>
    <row r="4" spans="1:8" x14ac:dyDescent="0.25">
      <c r="A4" s="7">
        <v>59</v>
      </c>
      <c r="B4" s="7" t="s">
        <v>6</v>
      </c>
      <c r="C4" s="91">
        <v>0.27</v>
      </c>
      <c r="D4" s="24">
        <v>0.26700000000000002</v>
      </c>
      <c r="E4" s="42">
        <f t="shared" si="0"/>
        <v>101.12359550561798</v>
      </c>
      <c r="F4" s="7">
        <f t="shared" si="1"/>
        <v>3.0000000000000027E-3</v>
      </c>
      <c r="G4" s="7" t="s">
        <v>5</v>
      </c>
      <c r="H4" s="8">
        <f t="shared" si="2"/>
        <v>0.14285714285714299</v>
      </c>
    </row>
    <row r="5" spans="1:8" x14ac:dyDescent="0.25">
      <c r="A5" s="7">
        <v>105</v>
      </c>
      <c r="B5" s="7" t="s">
        <v>7</v>
      </c>
      <c r="C5" s="91">
        <v>0.25</v>
      </c>
      <c r="D5" s="24">
        <v>0.26700000000000002</v>
      </c>
      <c r="E5" s="42">
        <f t="shared" si="0"/>
        <v>93.63295880149812</v>
      </c>
      <c r="F5" s="7">
        <f t="shared" si="1"/>
        <v>1.7000000000000015E-2</v>
      </c>
      <c r="G5" s="7" t="s">
        <v>5</v>
      </c>
      <c r="H5" s="8">
        <f t="shared" si="2"/>
        <v>0.8095238095238102</v>
      </c>
    </row>
    <row r="6" spans="1:8" x14ac:dyDescent="0.25">
      <c r="A6" s="7">
        <v>118</v>
      </c>
      <c r="B6" s="7" t="s">
        <v>34</v>
      </c>
      <c r="C6" s="91">
        <v>0.25</v>
      </c>
      <c r="D6" s="24">
        <v>0.26700000000000002</v>
      </c>
      <c r="E6" s="42">
        <f t="shared" si="0"/>
        <v>93.63295880149812</v>
      </c>
      <c r="F6" s="7">
        <f t="shared" si="1"/>
        <v>1.7000000000000015E-2</v>
      </c>
      <c r="G6" s="7" t="s">
        <v>5</v>
      </c>
      <c r="H6" s="8">
        <f t="shared" si="2"/>
        <v>0.8095238095238102</v>
      </c>
    </row>
    <row r="7" spans="1:8" x14ac:dyDescent="0.25">
      <c r="A7" s="7">
        <v>297</v>
      </c>
      <c r="B7" s="7" t="s">
        <v>9</v>
      </c>
      <c r="C7" s="83">
        <v>0.254</v>
      </c>
      <c r="D7" s="24">
        <v>0.26700000000000002</v>
      </c>
      <c r="E7" s="42">
        <f t="shared" si="0"/>
        <v>95.13108614232209</v>
      </c>
      <c r="F7" s="7">
        <f t="shared" si="1"/>
        <v>1.3000000000000012E-2</v>
      </c>
      <c r="G7" s="7" t="s">
        <v>5</v>
      </c>
      <c r="H7" s="15">
        <f t="shared" si="2"/>
        <v>0.61904761904761951</v>
      </c>
    </row>
    <row r="8" spans="1:8" x14ac:dyDescent="0.25">
      <c r="A8" s="7">
        <v>316</v>
      </c>
      <c r="B8" s="7" t="s">
        <v>10</v>
      </c>
      <c r="C8" s="93">
        <v>0.26529999999999998</v>
      </c>
      <c r="D8" s="24">
        <v>0.26700000000000002</v>
      </c>
      <c r="E8" s="42">
        <f t="shared" si="0"/>
        <v>99.363295880149806</v>
      </c>
      <c r="F8" s="7">
        <f t="shared" si="1"/>
        <v>1.7000000000000348E-3</v>
      </c>
      <c r="G8" s="7" t="s">
        <v>5</v>
      </c>
      <c r="H8" s="8">
        <f t="shared" si="2"/>
        <v>8.0952380952382608E-2</v>
      </c>
    </row>
    <row r="9" spans="1:8" x14ac:dyDescent="0.25">
      <c r="A9" s="52"/>
      <c r="B9" s="52"/>
      <c r="C9" s="52"/>
      <c r="D9" s="52"/>
    </row>
    <row r="10" spans="1:8" x14ac:dyDescent="0.25">
      <c r="B10" s="50"/>
      <c r="C10" s="51"/>
    </row>
    <row r="30" spans="1:12" s="30" customFormat="1" ht="18.75" x14ac:dyDescent="0.3">
      <c r="A30" s="95" t="s">
        <v>64</v>
      </c>
      <c r="B30" s="95"/>
      <c r="C30" s="95"/>
      <c r="D30" s="95"/>
      <c r="E30" s="95"/>
      <c r="F30" s="95"/>
      <c r="G30" s="27" t="s">
        <v>16</v>
      </c>
      <c r="H30" s="28">
        <v>4.5999999999999999E-2</v>
      </c>
    </row>
    <row r="31" spans="1:12" s="26" customFormat="1" ht="60" x14ac:dyDescent="0.25">
      <c r="A31" s="25" t="s">
        <v>0</v>
      </c>
      <c r="B31" s="25" t="s">
        <v>1</v>
      </c>
      <c r="C31" s="25" t="s">
        <v>38</v>
      </c>
      <c r="D31" s="16" t="s">
        <v>49</v>
      </c>
      <c r="E31" s="17" t="s">
        <v>2</v>
      </c>
      <c r="F31" s="18" t="s">
        <v>39</v>
      </c>
      <c r="G31" s="18" t="s">
        <v>3</v>
      </c>
      <c r="H31" s="18" t="s">
        <v>14</v>
      </c>
    </row>
    <row r="32" spans="1:12" x14ac:dyDescent="0.25">
      <c r="A32" s="2">
        <v>1</v>
      </c>
      <c r="B32" s="2" t="s">
        <v>4</v>
      </c>
      <c r="C32" s="92">
        <v>1.71</v>
      </c>
      <c r="D32" s="15">
        <v>1.71</v>
      </c>
      <c r="E32" s="42">
        <f>(C32/D32)*100</f>
        <v>100</v>
      </c>
      <c r="F32" s="8">
        <f>ABS(D32-C32)</f>
        <v>0</v>
      </c>
      <c r="G32" s="8" t="s">
        <v>5</v>
      </c>
      <c r="H32" s="8">
        <f>ABS((C32-D32)/$H$30)</f>
        <v>0</v>
      </c>
      <c r="I32" s="43"/>
      <c r="J32" s="44"/>
      <c r="K32" s="44"/>
      <c r="L32" s="44"/>
    </row>
    <row r="33" spans="1:8" x14ac:dyDescent="0.25">
      <c r="A33" s="7">
        <v>59</v>
      </c>
      <c r="B33" s="7" t="s">
        <v>6</v>
      </c>
      <c r="C33" s="91">
        <v>1.74</v>
      </c>
      <c r="D33" s="15">
        <v>1.71</v>
      </c>
      <c r="E33" s="42">
        <f>(C33/D33)*100</f>
        <v>101.75438596491229</v>
      </c>
      <c r="F33" s="7">
        <f>ABS(D33-C33)</f>
        <v>3.0000000000000027E-2</v>
      </c>
      <c r="G33" s="7" t="s">
        <v>5</v>
      </c>
      <c r="H33" s="8">
        <f>ABS((C33-D33)/$H$30)</f>
        <v>0.65217391304347883</v>
      </c>
    </row>
    <row r="34" spans="1:8" x14ac:dyDescent="0.25">
      <c r="A34" s="7">
        <v>297</v>
      </c>
      <c r="B34" s="7" t="s">
        <v>9</v>
      </c>
      <c r="C34" s="83">
        <v>1.605</v>
      </c>
      <c r="D34" s="15">
        <v>1.71</v>
      </c>
      <c r="E34" s="42">
        <f>(C34/D34)*100</f>
        <v>93.859649122807014</v>
      </c>
      <c r="F34" s="7">
        <f>ABS(D34-C34)</f>
        <v>0.10499999999999998</v>
      </c>
      <c r="G34" s="7" t="s">
        <v>5</v>
      </c>
      <c r="H34" s="8">
        <f>ABS((C34-D34)/$H$30)</f>
        <v>2.2826086956521734</v>
      </c>
    </row>
  </sheetData>
  <mergeCells count="2">
    <mergeCell ref="A1:F1"/>
    <mergeCell ref="A30:F30"/>
  </mergeCells>
  <conditionalFormatting sqref="H3:H8">
    <cfRule type="cellIs" dxfId="14" priority="13" operator="greaterThan">
      <formula>2</formula>
    </cfRule>
    <cfRule type="cellIs" dxfId="13" priority="14" operator="between">
      <formula>1</formula>
      <formula>2</formula>
    </cfRule>
    <cfRule type="cellIs" dxfId="12" priority="15" operator="lessThanOrEqual">
      <formula>1</formula>
    </cfRule>
  </conditionalFormatting>
  <conditionalFormatting sqref="H32:H34">
    <cfRule type="cellIs" dxfId="11" priority="10" operator="greaterThan">
      <formula>2</formula>
    </cfRule>
    <cfRule type="cellIs" dxfId="10" priority="11" operator="between">
      <formula>1.01</formula>
      <formula>2</formula>
    </cfRule>
    <cfRule type="cellIs" dxfId="9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52" zoomScale="120" zoomScaleNormal="120" workbookViewId="0">
      <selection activeCell="J41" sqref="J41"/>
    </sheetView>
  </sheetViews>
  <sheetFormatPr defaultRowHeight="15" x14ac:dyDescent="0.25"/>
  <cols>
    <col min="2" max="2" width="11.28515625" bestFit="1" customWidth="1"/>
    <col min="3" max="3" width="17.85546875" customWidth="1"/>
    <col min="6" max="6" width="11.42578125" customWidth="1"/>
    <col min="7" max="7" width="12" bestFit="1" customWidth="1"/>
    <col min="8" max="8" width="9.28515625" bestFit="1" customWidth="1"/>
  </cols>
  <sheetData>
    <row r="1" spans="1:8" s="34" customFormat="1" ht="18.75" x14ac:dyDescent="0.3">
      <c r="A1" s="95" t="s">
        <v>65</v>
      </c>
      <c r="B1" s="95"/>
      <c r="C1" s="95"/>
      <c r="D1" s="95"/>
      <c r="E1" s="95"/>
      <c r="F1" s="95"/>
      <c r="G1" s="27" t="s">
        <v>16</v>
      </c>
      <c r="H1" s="28">
        <v>1.0999999999999999E-2</v>
      </c>
    </row>
    <row r="2" spans="1:8" s="26" customFormat="1" ht="45" x14ac:dyDescent="0.25">
      <c r="A2" s="25" t="s">
        <v>0</v>
      </c>
      <c r="B2" s="25" t="s">
        <v>1</v>
      </c>
      <c r="C2" s="73" t="s">
        <v>38</v>
      </c>
      <c r="D2" s="16" t="s">
        <v>50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0.2</v>
      </c>
      <c r="D3" s="24">
        <v>0.20799999999999999</v>
      </c>
      <c r="E3" s="42">
        <f>(C3/D3)*100</f>
        <v>96.15384615384616</v>
      </c>
      <c r="F3" s="8">
        <f>ABS(D3-C3)</f>
        <v>7.9999999999999793E-3</v>
      </c>
      <c r="G3" s="8" t="s">
        <v>5</v>
      </c>
      <c r="H3" s="42">
        <f>ABS((C3-D3)/$H$1)</f>
        <v>0.72727272727272541</v>
      </c>
    </row>
    <row r="4" spans="1:8" x14ac:dyDescent="0.25">
      <c r="A4" s="2">
        <v>59</v>
      </c>
      <c r="B4" s="2" t="s">
        <v>6</v>
      </c>
      <c r="C4" s="88">
        <v>0.20799999999999999</v>
      </c>
      <c r="D4" s="24">
        <v>0.20799999999999999</v>
      </c>
      <c r="E4" s="75">
        <f t="shared" ref="E4:E10" si="0">(C4/D4)*100</f>
        <v>100</v>
      </c>
      <c r="F4" s="2">
        <f t="shared" ref="F4:F10" si="1">ABS(D4-C4)</f>
        <v>0</v>
      </c>
      <c r="G4" s="2" t="s">
        <v>5</v>
      </c>
      <c r="H4" s="42">
        <f t="shared" ref="H4:H12" si="2">ABS((C4-D4)/$H$1)</f>
        <v>0</v>
      </c>
    </row>
    <row r="5" spans="1:8" x14ac:dyDescent="0.25">
      <c r="A5" s="2">
        <v>105</v>
      </c>
      <c r="B5" s="2" t="s">
        <v>7</v>
      </c>
      <c r="C5" s="88">
        <v>0.193</v>
      </c>
      <c r="D5" s="24">
        <v>0.20799999999999999</v>
      </c>
      <c r="E5" s="75">
        <f t="shared" si="0"/>
        <v>92.788461538461547</v>
      </c>
      <c r="F5" s="2">
        <f t="shared" si="1"/>
        <v>1.4999999999999986E-2</v>
      </c>
      <c r="G5" s="2" t="s">
        <v>5</v>
      </c>
      <c r="H5" s="42">
        <f t="shared" si="2"/>
        <v>1.3636363636363624</v>
      </c>
    </row>
    <row r="6" spans="1:8" x14ac:dyDescent="0.25">
      <c r="A6" s="2">
        <v>118</v>
      </c>
      <c r="B6" s="2" t="s">
        <v>34</v>
      </c>
      <c r="C6" s="89">
        <v>0.21</v>
      </c>
      <c r="D6" s="24">
        <v>0.20799999999999999</v>
      </c>
      <c r="E6" s="75">
        <f>(C6/D6)*100</f>
        <v>100.96153846153845</v>
      </c>
      <c r="F6" s="2">
        <f>ABS(D6-C6)</f>
        <v>2.0000000000000018E-3</v>
      </c>
      <c r="G6" s="2" t="s">
        <v>5</v>
      </c>
      <c r="H6" s="42">
        <f>ABS((C6-D6)/$H$1)</f>
        <v>0.18181818181818199</v>
      </c>
    </row>
    <row r="7" spans="1:8" x14ac:dyDescent="0.25">
      <c r="A7" s="2">
        <v>198</v>
      </c>
      <c r="B7" s="2" t="s">
        <v>8</v>
      </c>
      <c r="C7" s="88">
        <v>0.20100000000000001</v>
      </c>
      <c r="D7" s="24">
        <v>0.20799999999999999</v>
      </c>
      <c r="E7" s="75">
        <f t="shared" si="0"/>
        <v>96.634615384615401</v>
      </c>
      <c r="F7" s="2">
        <f>ABS(D7-C7)</f>
        <v>6.9999999999999785E-3</v>
      </c>
      <c r="G7" s="2" t="s">
        <v>5</v>
      </c>
      <c r="H7" s="42">
        <f t="shared" si="2"/>
        <v>0.63636363636363447</v>
      </c>
    </row>
    <row r="8" spans="1:8" x14ac:dyDescent="0.25">
      <c r="A8" s="2">
        <v>297</v>
      </c>
      <c r="B8" s="2" t="s">
        <v>9</v>
      </c>
      <c r="C8" s="88">
        <v>0.21099999999999999</v>
      </c>
      <c r="D8" s="24">
        <v>0.20799999999999999</v>
      </c>
      <c r="E8" s="75">
        <f>(C8/D8)*100</f>
        <v>101.44230769230769</v>
      </c>
      <c r="F8" s="2">
        <f t="shared" si="1"/>
        <v>3.0000000000000027E-3</v>
      </c>
      <c r="G8" s="2" t="s">
        <v>5</v>
      </c>
      <c r="H8" s="42">
        <f t="shared" si="2"/>
        <v>0.27272727272727298</v>
      </c>
    </row>
    <row r="9" spans="1:8" x14ac:dyDescent="0.25">
      <c r="A9" s="2">
        <v>316</v>
      </c>
      <c r="B9" s="2" t="s">
        <v>10</v>
      </c>
      <c r="C9" s="88">
        <v>0.216</v>
      </c>
      <c r="D9" s="24">
        <v>0.20799999999999999</v>
      </c>
      <c r="E9" s="75">
        <f t="shared" si="0"/>
        <v>103.84615384615385</v>
      </c>
      <c r="F9" s="2">
        <f t="shared" si="1"/>
        <v>8.0000000000000071E-3</v>
      </c>
      <c r="G9" s="2" t="s">
        <v>5</v>
      </c>
      <c r="H9" s="42">
        <f t="shared" si="2"/>
        <v>0.72727272727272796</v>
      </c>
    </row>
    <row r="10" spans="1:8" x14ac:dyDescent="0.25">
      <c r="A10" s="2">
        <v>318</v>
      </c>
      <c r="B10" s="2" t="s">
        <v>11</v>
      </c>
      <c r="C10" s="90">
        <v>0.22800000000000001</v>
      </c>
      <c r="D10" s="24">
        <v>0.20799999999999999</v>
      </c>
      <c r="E10" s="75">
        <f t="shared" si="0"/>
        <v>109.61538461538463</v>
      </c>
      <c r="F10" s="2">
        <f t="shared" si="1"/>
        <v>2.0000000000000018E-2</v>
      </c>
      <c r="G10" s="2" t="s">
        <v>5</v>
      </c>
      <c r="H10" s="42">
        <f t="shared" si="2"/>
        <v>1.8181818181818199</v>
      </c>
    </row>
    <row r="11" spans="1:8" x14ac:dyDescent="0.25">
      <c r="A11" s="2">
        <v>319</v>
      </c>
      <c r="B11" s="2" t="s">
        <v>12</v>
      </c>
      <c r="C11" s="88">
        <v>0.218</v>
      </c>
      <c r="D11" s="24">
        <v>0.20799999999999999</v>
      </c>
      <c r="E11" s="75">
        <f>(C11/D11)*100</f>
        <v>104.80769230769231</v>
      </c>
      <c r="F11" s="2">
        <f>ABS(D11-C11)</f>
        <v>1.0000000000000009E-2</v>
      </c>
      <c r="G11" s="2" t="s">
        <v>5</v>
      </c>
      <c r="H11" s="42">
        <f t="shared" si="2"/>
        <v>0.90909090909090995</v>
      </c>
    </row>
    <row r="12" spans="1:8" x14ac:dyDescent="0.25">
      <c r="A12" s="2">
        <v>320</v>
      </c>
      <c r="B12" s="2" t="s">
        <v>13</v>
      </c>
      <c r="C12" s="88">
        <v>0.20699999999999999</v>
      </c>
      <c r="D12" s="24">
        <v>0.20799999999999999</v>
      </c>
      <c r="E12" s="75">
        <f>(C12/D12)*100</f>
        <v>99.519230769230774</v>
      </c>
      <c r="F12" s="2">
        <f>ABS(D12-C12)</f>
        <v>1.0000000000000009E-3</v>
      </c>
      <c r="G12" s="2" t="s">
        <v>5</v>
      </c>
      <c r="H12" s="42">
        <f t="shared" si="2"/>
        <v>9.0909090909090995E-2</v>
      </c>
    </row>
    <row r="13" spans="1:8" x14ac:dyDescent="0.25">
      <c r="A13" s="63"/>
      <c r="B13" s="63"/>
      <c r="C13" s="63"/>
      <c r="D13" s="63"/>
      <c r="E13" s="63"/>
      <c r="F13" s="45"/>
      <c r="G13" s="45"/>
      <c r="H13" s="47"/>
    </row>
    <row r="14" spans="1:8" x14ac:dyDescent="0.25">
      <c r="A14" s="3"/>
      <c r="B14" s="61"/>
      <c r="C14" s="62"/>
    </row>
    <row r="15" spans="1:8" x14ac:dyDescent="0.25">
      <c r="A15" s="3"/>
      <c r="B15" s="3"/>
      <c r="C15" s="3"/>
    </row>
    <row r="36" spans="1:8" s="30" customFormat="1" ht="18.75" x14ac:dyDescent="0.3">
      <c r="A36" s="95" t="s">
        <v>66</v>
      </c>
      <c r="B36" s="95"/>
      <c r="C36" s="95"/>
      <c r="D36" s="95"/>
      <c r="E36" s="95"/>
      <c r="F36" s="95"/>
      <c r="G36" s="27" t="s">
        <v>16</v>
      </c>
      <c r="H36" s="41">
        <v>0.02</v>
      </c>
    </row>
    <row r="37" spans="1:8" s="26" customFormat="1" ht="45" x14ac:dyDescent="0.25">
      <c r="A37" s="25" t="s">
        <v>0</v>
      </c>
      <c r="B37" s="25" t="s">
        <v>1</v>
      </c>
      <c r="C37" s="73" t="s">
        <v>38</v>
      </c>
      <c r="D37" s="16" t="s">
        <v>51</v>
      </c>
      <c r="E37" s="17" t="s">
        <v>2</v>
      </c>
      <c r="F37" s="18" t="s">
        <v>39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5">
        <v>0.58699999999999997</v>
      </c>
      <c r="D38" s="24">
        <v>0.56499999999999995</v>
      </c>
      <c r="E38" s="42">
        <f>(C38/D38)*100</f>
        <v>103.89380530973452</v>
      </c>
      <c r="F38" s="8">
        <f>ABS(D38-C38)</f>
        <v>2.200000000000002E-2</v>
      </c>
      <c r="G38" s="8" t="s">
        <v>5</v>
      </c>
      <c r="H38" s="42">
        <f t="shared" ref="H38:H43" si="3">ABS((C38-D38)/$H$36)</f>
        <v>1.100000000000001</v>
      </c>
    </row>
    <row r="39" spans="1:8" x14ac:dyDescent="0.25">
      <c r="A39" s="2">
        <v>59</v>
      </c>
      <c r="B39" s="2" t="s">
        <v>6</v>
      </c>
      <c r="C39" s="88">
        <v>0.54300000000000004</v>
      </c>
      <c r="D39" s="24">
        <v>0.56499999999999995</v>
      </c>
      <c r="E39" s="75">
        <f t="shared" ref="E39:E43" si="4">(C39/D39)*100</f>
        <v>96.106194690265497</v>
      </c>
      <c r="F39" s="2">
        <f t="shared" ref="F39:F43" si="5">ABS(D39-C39)</f>
        <v>2.1999999999999909E-2</v>
      </c>
      <c r="G39" s="2" t="s">
        <v>5</v>
      </c>
      <c r="H39" s="42">
        <f t="shared" si="3"/>
        <v>1.0999999999999954</v>
      </c>
    </row>
    <row r="40" spans="1:8" x14ac:dyDescent="0.25">
      <c r="A40" s="2">
        <v>198</v>
      </c>
      <c r="B40" s="2" t="s">
        <v>8</v>
      </c>
      <c r="C40" s="88">
        <v>0.58499999999999996</v>
      </c>
      <c r="D40" s="24">
        <v>0.56499999999999995</v>
      </c>
      <c r="E40" s="75">
        <f t="shared" si="4"/>
        <v>103.53982300884957</v>
      </c>
      <c r="F40" s="2">
        <f t="shared" si="5"/>
        <v>2.0000000000000018E-2</v>
      </c>
      <c r="G40" s="2" t="s">
        <v>5</v>
      </c>
      <c r="H40" s="42">
        <f t="shared" si="3"/>
        <v>1.0000000000000009</v>
      </c>
    </row>
    <row r="41" spans="1:8" x14ac:dyDescent="0.25">
      <c r="A41" s="2">
        <v>297</v>
      </c>
      <c r="B41" s="2" t="s">
        <v>9</v>
      </c>
      <c r="C41" s="88">
        <v>0.57599999999999996</v>
      </c>
      <c r="D41" s="24">
        <v>0.56499999999999995</v>
      </c>
      <c r="E41" s="75">
        <f t="shared" si="4"/>
        <v>101.94690265486726</v>
      </c>
      <c r="F41" s="2">
        <f t="shared" si="5"/>
        <v>1.100000000000001E-2</v>
      </c>
      <c r="G41" s="2" t="s">
        <v>5</v>
      </c>
      <c r="H41" s="42">
        <f t="shared" si="3"/>
        <v>0.55000000000000049</v>
      </c>
    </row>
    <row r="42" spans="1:8" x14ac:dyDescent="0.25">
      <c r="A42" s="2">
        <v>318</v>
      </c>
      <c r="B42" s="2" t="s">
        <v>11</v>
      </c>
      <c r="C42" s="90">
        <v>0.55900000000000005</v>
      </c>
      <c r="D42" s="24">
        <v>0.56499999999999995</v>
      </c>
      <c r="E42" s="75">
        <f t="shared" si="4"/>
        <v>98.938053097345147</v>
      </c>
      <c r="F42" s="2">
        <f t="shared" si="5"/>
        <v>5.9999999999998943E-3</v>
      </c>
      <c r="G42" s="2" t="s">
        <v>5</v>
      </c>
      <c r="H42" s="42">
        <f t="shared" si="3"/>
        <v>0.29999999999999472</v>
      </c>
    </row>
    <row r="43" spans="1:8" x14ac:dyDescent="0.25">
      <c r="A43" s="2">
        <v>320</v>
      </c>
      <c r="B43" s="2" t="s">
        <v>13</v>
      </c>
      <c r="C43" s="88">
        <v>0.54500000000000004</v>
      </c>
      <c r="D43" s="24">
        <v>0.56499999999999995</v>
      </c>
      <c r="E43" s="75">
        <f t="shared" si="4"/>
        <v>96.460176991150462</v>
      </c>
      <c r="F43" s="2">
        <f t="shared" si="5"/>
        <v>1.9999999999999907E-2</v>
      </c>
      <c r="G43" s="2" t="s">
        <v>5</v>
      </c>
      <c r="H43" s="42">
        <f t="shared" si="3"/>
        <v>0.99999999999999534</v>
      </c>
    </row>
    <row r="44" spans="1:8" x14ac:dyDescent="0.25">
      <c r="A44" s="2">
        <v>319</v>
      </c>
      <c r="B44" s="2" t="s">
        <v>12</v>
      </c>
      <c r="C44" s="88">
        <v>0.56000000000000005</v>
      </c>
      <c r="D44" s="24">
        <v>0.56499999999999995</v>
      </c>
      <c r="E44" s="75">
        <f>(C44/D44)*100</f>
        <v>99.115044247787637</v>
      </c>
      <c r="F44" s="2">
        <f>ABS(D44-C44)</f>
        <v>4.9999999999998934E-3</v>
      </c>
      <c r="G44" s="2" t="s">
        <v>5</v>
      </c>
      <c r="H44" s="42">
        <f>ABS((C44-D44)/$H$36)</f>
        <v>0.24999999999999467</v>
      </c>
    </row>
  </sheetData>
  <mergeCells count="2">
    <mergeCell ref="A1:F1"/>
    <mergeCell ref="A36:F36"/>
  </mergeCells>
  <conditionalFormatting sqref="H3:H13 H38:H44">
    <cfRule type="cellIs" dxfId="8" priority="10" operator="greaterThan">
      <formula>2</formula>
    </cfRule>
    <cfRule type="cellIs" dxfId="7" priority="11" operator="between">
      <formula>1.01</formula>
      <formula>2</formula>
    </cfRule>
    <cfRule type="cellIs" dxfId="6" priority="12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20" zoomScaleNormal="120" workbookViewId="0">
      <selection activeCell="I57" sqref="I57"/>
    </sheetView>
  </sheetViews>
  <sheetFormatPr defaultRowHeight="15" x14ac:dyDescent="0.25"/>
  <cols>
    <col min="2" max="2" width="11.28515625" bestFit="1" customWidth="1"/>
    <col min="3" max="3" width="22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0" customFormat="1" ht="18.75" x14ac:dyDescent="0.3">
      <c r="A1" s="95" t="s">
        <v>67</v>
      </c>
      <c r="B1" s="95"/>
      <c r="C1" s="95"/>
      <c r="D1" s="95"/>
      <c r="E1" s="95"/>
      <c r="F1" s="95"/>
      <c r="G1" s="27" t="s">
        <v>16</v>
      </c>
      <c r="H1" s="28">
        <v>1.2999999999999999E-2</v>
      </c>
    </row>
    <row r="2" spans="1:8" s="26" customFormat="1" ht="45" x14ac:dyDescent="0.25">
      <c r="A2" s="25" t="s">
        <v>0</v>
      </c>
      <c r="B2" s="25" t="s">
        <v>1</v>
      </c>
      <c r="C2" s="25" t="s">
        <v>38</v>
      </c>
      <c r="D2" s="16" t="s">
        <v>52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5">
        <v>0.25600000000000001</v>
      </c>
      <c r="D3" s="24">
        <v>0.26700000000000002</v>
      </c>
      <c r="E3" s="42">
        <f>(C3/D3)*100</f>
        <v>95.880149812734089</v>
      </c>
      <c r="F3" s="39">
        <f>ABS(D3-C3)</f>
        <v>1.100000000000001E-2</v>
      </c>
      <c r="G3" s="8" t="s">
        <v>5</v>
      </c>
      <c r="H3" s="42">
        <f>ABS((C3-D3)/$H$1)</f>
        <v>0.84615384615384692</v>
      </c>
    </row>
    <row r="4" spans="1:8" x14ac:dyDescent="0.25">
      <c r="A4" s="7">
        <v>59</v>
      </c>
      <c r="B4" s="7" t="s">
        <v>6</v>
      </c>
      <c r="C4" s="91">
        <v>0.27</v>
      </c>
      <c r="D4" s="24">
        <v>0.26700000000000002</v>
      </c>
      <c r="E4" s="42">
        <f t="shared" ref="E4:E12" si="0">(C4/D4)*100</f>
        <v>101.12359550561798</v>
      </c>
      <c r="F4" s="39">
        <f t="shared" ref="F4:F12" si="1">ABS(D4-C4)</f>
        <v>3.0000000000000027E-3</v>
      </c>
      <c r="G4" s="7" t="s">
        <v>5</v>
      </c>
      <c r="H4" s="42">
        <f t="shared" ref="H4:H12" si="2">ABS((C4-D4)/$H$1)</f>
        <v>0.23076923076923098</v>
      </c>
    </row>
    <row r="5" spans="1:8" x14ac:dyDescent="0.25">
      <c r="A5" s="7">
        <v>105</v>
      </c>
      <c r="B5" s="7" t="s">
        <v>7</v>
      </c>
      <c r="C5" s="91">
        <v>0.25</v>
      </c>
      <c r="D5" s="24">
        <v>0.26700000000000002</v>
      </c>
      <c r="E5" s="42">
        <f t="shared" si="0"/>
        <v>93.63295880149812</v>
      </c>
      <c r="F5" s="39">
        <f t="shared" si="1"/>
        <v>1.7000000000000015E-2</v>
      </c>
      <c r="G5" s="7" t="s">
        <v>5</v>
      </c>
      <c r="H5" s="42">
        <f t="shared" si="2"/>
        <v>1.3076923076923088</v>
      </c>
    </row>
    <row r="6" spans="1:8" x14ac:dyDescent="0.25">
      <c r="A6" s="7">
        <v>118</v>
      </c>
      <c r="B6" s="7" t="s">
        <v>34</v>
      </c>
      <c r="C6" s="91">
        <v>0.25</v>
      </c>
      <c r="D6" s="24">
        <v>0.26700000000000002</v>
      </c>
      <c r="E6" s="42">
        <f>(C6/D6)*100</f>
        <v>93.63295880149812</v>
      </c>
      <c r="F6" s="39">
        <f>ABS(D6-C6)</f>
        <v>1.7000000000000015E-2</v>
      </c>
      <c r="G6" s="7" t="s">
        <v>5</v>
      </c>
      <c r="H6" s="42">
        <f>ABS((C6-D6)/$H$1)</f>
        <v>1.3076923076923088</v>
      </c>
    </row>
    <row r="7" spans="1:8" x14ac:dyDescent="0.25">
      <c r="A7" s="7">
        <v>198</v>
      </c>
      <c r="B7" s="7" t="s">
        <v>8</v>
      </c>
      <c r="C7" s="83">
        <v>0.26500000000000001</v>
      </c>
      <c r="D7" s="24">
        <v>0.26700000000000002</v>
      </c>
      <c r="E7" s="42">
        <f>(C7/D7)*100</f>
        <v>99.250936329588015</v>
      </c>
      <c r="F7" s="39">
        <f>ABS(D7-C7)</f>
        <v>2.0000000000000018E-3</v>
      </c>
      <c r="G7" s="7" t="s">
        <v>5</v>
      </c>
      <c r="H7" s="42">
        <f>ABS((C7-D7)/$H$1)</f>
        <v>0.15384615384615399</v>
      </c>
    </row>
    <row r="8" spans="1:8" x14ac:dyDescent="0.25">
      <c r="A8" s="7">
        <v>297</v>
      </c>
      <c r="B8" s="7" t="s">
        <v>9</v>
      </c>
      <c r="C8" s="83">
        <v>0.25600000000000001</v>
      </c>
      <c r="D8" s="24">
        <v>0.26700000000000002</v>
      </c>
      <c r="E8" s="42">
        <f t="shared" si="0"/>
        <v>95.880149812734089</v>
      </c>
      <c r="F8" s="39">
        <f t="shared" si="1"/>
        <v>1.100000000000001E-2</v>
      </c>
      <c r="G8" s="7" t="s">
        <v>5</v>
      </c>
      <c r="H8" s="42">
        <f t="shared" si="2"/>
        <v>0.84615384615384692</v>
      </c>
    </row>
    <row r="9" spans="1:8" x14ac:dyDescent="0.25">
      <c r="A9" s="7">
        <v>316</v>
      </c>
      <c r="B9" s="7" t="s">
        <v>10</v>
      </c>
      <c r="C9" s="93">
        <v>0.26540000000000002</v>
      </c>
      <c r="D9" s="24">
        <v>0.26700000000000002</v>
      </c>
      <c r="E9" s="42">
        <f t="shared" si="0"/>
        <v>99.400749063670418</v>
      </c>
      <c r="F9" s="39">
        <f t="shared" si="1"/>
        <v>1.5999999999999903E-3</v>
      </c>
      <c r="G9" s="7" t="s">
        <v>5</v>
      </c>
      <c r="H9" s="42">
        <f t="shared" si="2"/>
        <v>0.12307692307692233</v>
      </c>
    </row>
    <row r="10" spans="1:8" x14ac:dyDescent="0.25">
      <c r="A10" s="7">
        <v>318</v>
      </c>
      <c r="B10" s="7" t="s">
        <v>11</v>
      </c>
      <c r="C10" s="83">
        <v>0.27100000000000002</v>
      </c>
      <c r="D10" s="24">
        <v>0.26700000000000002</v>
      </c>
      <c r="E10" s="42">
        <f t="shared" si="0"/>
        <v>101.49812734082397</v>
      </c>
      <c r="F10" s="39">
        <f t="shared" si="1"/>
        <v>4.0000000000000036E-3</v>
      </c>
      <c r="G10" s="7" t="s">
        <v>5</v>
      </c>
      <c r="H10" s="42">
        <f t="shared" si="2"/>
        <v>0.30769230769230799</v>
      </c>
    </row>
    <row r="11" spans="1:8" x14ac:dyDescent="0.25">
      <c r="A11" s="7">
        <v>319</v>
      </c>
      <c r="B11" s="7" t="s">
        <v>12</v>
      </c>
      <c r="C11" s="83">
        <v>0.26300000000000001</v>
      </c>
      <c r="D11" s="24">
        <v>0.26700000000000002</v>
      </c>
      <c r="E11" s="42">
        <f t="shared" si="0"/>
        <v>98.50187265917603</v>
      </c>
      <c r="F11" s="39">
        <f t="shared" si="1"/>
        <v>4.0000000000000036E-3</v>
      </c>
      <c r="G11" s="7" t="s">
        <v>5</v>
      </c>
      <c r="H11" s="42">
        <f t="shared" si="2"/>
        <v>0.30769230769230799</v>
      </c>
    </row>
    <row r="12" spans="1:8" x14ac:dyDescent="0.25">
      <c r="A12" s="7">
        <v>320</v>
      </c>
      <c r="B12" s="9" t="s">
        <v>13</v>
      </c>
      <c r="C12" s="87">
        <v>0.27400000000000002</v>
      </c>
      <c r="D12" s="24">
        <v>0.26700000000000002</v>
      </c>
      <c r="E12" s="42">
        <f t="shared" si="0"/>
        <v>102.62172284644195</v>
      </c>
      <c r="F12" s="39">
        <f t="shared" si="1"/>
        <v>7.0000000000000062E-3</v>
      </c>
      <c r="G12" s="7" t="s">
        <v>5</v>
      </c>
      <c r="H12" s="42">
        <f t="shared" si="2"/>
        <v>0.53846153846153899</v>
      </c>
    </row>
    <row r="13" spans="1:8" x14ac:dyDescent="0.25">
      <c r="A13" s="58"/>
      <c r="B13" s="58"/>
      <c r="C13" s="58"/>
      <c r="D13" s="58"/>
      <c r="E13" s="58"/>
      <c r="F13" s="47"/>
      <c r="G13" s="49"/>
      <c r="H13" s="47"/>
    </row>
    <row r="14" spans="1:8" x14ac:dyDescent="0.25">
      <c r="B14" s="50"/>
      <c r="C14" s="51"/>
    </row>
    <row r="15" spans="1:8" x14ac:dyDescent="0.25">
      <c r="B15" s="3"/>
      <c r="C15" s="3"/>
    </row>
    <row r="37" spans="1:8" s="30" customFormat="1" ht="18.75" x14ac:dyDescent="0.3">
      <c r="A37" s="95" t="s">
        <v>68</v>
      </c>
      <c r="B37" s="95"/>
      <c r="C37" s="95"/>
      <c r="D37" s="95"/>
      <c r="E37" s="95"/>
      <c r="F37" s="95"/>
      <c r="G37" s="27" t="s">
        <v>16</v>
      </c>
      <c r="H37" s="28">
        <v>4.3999999999999997E-2</v>
      </c>
    </row>
    <row r="38" spans="1:8" s="26" customFormat="1" ht="45" x14ac:dyDescent="0.25">
      <c r="A38" s="25" t="s">
        <v>0</v>
      </c>
      <c r="B38" s="25" t="s">
        <v>1</v>
      </c>
      <c r="C38" s="25" t="s">
        <v>38</v>
      </c>
      <c r="D38" s="16" t="s">
        <v>53</v>
      </c>
      <c r="E38" s="17" t="s">
        <v>2</v>
      </c>
      <c r="F38" s="18" t="s">
        <v>39</v>
      </c>
      <c r="G38" s="18" t="s">
        <v>3</v>
      </c>
      <c r="H38" s="18" t="s">
        <v>14</v>
      </c>
    </row>
    <row r="39" spans="1:8" x14ac:dyDescent="0.25">
      <c r="A39" s="2">
        <v>1</v>
      </c>
      <c r="B39" s="2" t="s">
        <v>4</v>
      </c>
      <c r="C39" s="92">
        <v>1.81</v>
      </c>
      <c r="D39" s="15">
        <v>1.81</v>
      </c>
      <c r="E39" s="42">
        <f>(C39/D39)*100</f>
        <v>100</v>
      </c>
      <c r="F39" s="39">
        <f>ABS(D39-C39)</f>
        <v>0</v>
      </c>
      <c r="G39" s="8" t="s">
        <v>5</v>
      </c>
      <c r="H39" s="8">
        <f>ABS((C39-D39)/$H$37)</f>
        <v>0</v>
      </c>
    </row>
    <row r="40" spans="1:8" x14ac:dyDescent="0.25">
      <c r="A40" s="2">
        <v>59</v>
      </c>
      <c r="B40" s="2" t="s">
        <v>6</v>
      </c>
      <c r="C40" s="89">
        <v>1.85</v>
      </c>
      <c r="D40" s="15">
        <v>1.81</v>
      </c>
      <c r="E40" s="75">
        <f t="shared" ref="E40:E45" si="3">(C40/D40)*100</f>
        <v>102.20994475138122</v>
      </c>
      <c r="F40" s="40">
        <f t="shared" ref="F40:F45" si="4">ABS(D40-C40)</f>
        <v>4.0000000000000036E-2</v>
      </c>
      <c r="G40" s="2" t="s">
        <v>5</v>
      </c>
      <c r="H40" s="8">
        <f t="shared" ref="H40:H45" si="5">ABS((C40-D40)/$H$37)</f>
        <v>0.90909090909090995</v>
      </c>
    </row>
    <row r="41" spans="1:8" x14ac:dyDescent="0.25">
      <c r="A41" s="2">
        <v>198</v>
      </c>
      <c r="B41" s="2" t="s">
        <v>8</v>
      </c>
      <c r="C41" s="88">
        <v>1.7829999999999999</v>
      </c>
      <c r="D41" s="15">
        <v>1.81</v>
      </c>
      <c r="E41" s="75">
        <f t="shared" si="3"/>
        <v>98.50828729281767</v>
      </c>
      <c r="F41" s="40">
        <f t="shared" si="4"/>
        <v>2.7000000000000135E-2</v>
      </c>
      <c r="G41" s="2" t="s">
        <v>5</v>
      </c>
      <c r="H41" s="8">
        <f t="shared" si="5"/>
        <v>0.61363636363636676</v>
      </c>
    </row>
    <row r="42" spans="1:8" x14ac:dyDescent="0.25">
      <c r="A42" s="2">
        <v>297</v>
      </c>
      <c r="B42" s="2" t="s">
        <v>9</v>
      </c>
      <c r="C42" s="88">
        <v>1.698</v>
      </c>
      <c r="D42" s="15">
        <v>1.81</v>
      </c>
      <c r="E42" s="75">
        <f t="shared" si="3"/>
        <v>93.812154696132595</v>
      </c>
      <c r="F42" s="40">
        <f t="shared" si="4"/>
        <v>0.1120000000000001</v>
      </c>
      <c r="G42" s="2" t="s">
        <v>5</v>
      </c>
      <c r="H42" s="8">
        <f t="shared" si="5"/>
        <v>2.5454545454545481</v>
      </c>
    </row>
    <row r="43" spans="1:8" x14ac:dyDescent="0.25">
      <c r="A43" s="2">
        <v>318</v>
      </c>
      <c r="B43" s="2" t="s">
        <v>11</v>
      </c>
      <c r="C43" s="88">
        <v>1.9</v>
      </c>
      <c r="D43" s="15">
        <v>1.81</v>
      </c>
      <c r="E43" s="75">
        <f t="shared" si="3"/>
        <v>104.97237569060773</v>
      </c>
      <c r="F43" s="40">
        <f t="shared" si="4"/>
        <v>8.9999999999999858E-2</v>
      </c>
      <c r="G43" s="2" t="s">
        <v>5</v>
      </c>
      <c r="H43" s="8">
        <f t="shared" si="5"/>
        <v>2.0454545454545423</v>
      </c>
    </row>
    <row r="44" spans="1:8" x14ac:dyDescent="0.25">
      <c r="A44" s="2">
        <v>320</v>
      </c>
      <c r="B44" s="2" t="s">
        <v>13</v>
      </c>
      <c r="C44" s="89">
        <v>1.86</v>
      </c>
      <c r="D44" s="15">
        <v>1.81</v>
      </c>
      <c r="E44" s="75">
        <f t="shared" ref="E44" si="6">(C44/D44)*100</f>
        <v>102.76243093922652</v>
      </c>
      <c r="F44" s="40">
        <f t="shared" ref="F44" si="7">ABS(D44-C44)</f>
        <v>5.0000000000000044E-2</v>
      </c>
      <c r="G44" s="2" t="s">
        <v>5</v>
      </c>
      <c r="H44" s="8">
        <f t="shared" ref="H44" si="8">ABS((C44-D44)/$H$37)</f>
        <v>1.1363636363636374</v>
      </c>
    </row>
    <row r="45" spans="1:8" x14ac:dyDescent="0.25">
      <c r="A45" s="2">
        <v>319</v>
      </c>
      <c r="B45" s="2" t="s">
        <v>12</v>
      </c>
      <c r="C45" s="89">
        <v>1.83</v>
      </c>
      <c r="D45" s="15">
        <v>1.81</v>
      </c>
      <c r="E45" s="75">
        <f t="shared" si="3"/>
        <v>101.10497237569061</v>
      </c>
      <c r="F45" s="40">
        <f t="shared" si="4"/>
        <v>2.0000000000000018E-2</v>
      </c>
      <c r="G45" s="2" t="s">
        <v>5</v>
      </c>
      <c r="H45" s="8">
        <f t="shared" si="5"/>
        <v>0.45454545454545497</v>
      </c>
    </row>
    <row r="46" spans="1:8" x14ac:dyDescent="0.25">
      <c r="A46" s="45"/>
      <c r="B46" s="45"/>
      <c r="C46" s="64"/>
      <c r="D46" s="65"/>
      <c r="E46" s="48"/>
      <c r="F46" s="66"/>
      <c r="G46" s="45"/>
      <c r="H46" s="67"/>
    </row>
  </sheetData>
  <mergeCells count="2">
    <mergeCell ref="A1:F1"/>
    <mergeCell ref="A37:F37"/>
  </mergeCells>
  <conditionalFormatting sqref="H3:H13 H39:H43 H45:H46">
    <cfRule type="cellIs" dxfId="5" priority="22" operator="greaterThan">
      <formula>2</formula>
    </cfRule>
    <cfRule type="cellIs" dxfId="4" priority="23" operator="between">
      <formula>1.01</formula>
      <formula>2</formula>
    </cfRule>
    <cfRule type="cellIs" dxfId="3" priority="24" operator="lessThanOrEqual">
      <formula>1</formula>
    </cfRule>
  </conditionalFormatting>
  <conditionalFormatting sqref="H44">
    <cfRule type="cellIs" dxfId="2" priority="1" operator="greaterThan">
      <formula>2</formula>
    </cfRule>
    <cfRule type="cellIs" dxfId="1" priority="2" operator="between">
      <formula>1.01</formula>
      <formula>2</formula>
    </cfRule>
    <cfRule type="cellIs" dxfId="0" priority="3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Melissa Merritt</cp:lastModifiedBy>
  <cp:lastPrinted>2016-02-12T21:19:55Z</cp:lastPrinted>
  <dcterms:created xsi:type="dcterms:W3CDTF">2013-01-02T20:56:29Z</dcterms:created>
  <dcterms:modified xsi:type="dcterms:W3CDTF">2016-07-06T19:28:15Z</dcterms:modified>
</cp:coreProperties>
</file>