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WG\Meetings\2020\December\"/>
    </mc:Choice>
  </mc:AlternateContent>
  <xr:revisionPtr revIDLastSave="0" documentId="13_ncr:1_{AA73109B-DC33-4891-8519-218ED81DB2DF}" xr6:coauthVersionLast="45" xr6:coauthVersionMax="45" xr10:uidLastSave="{00000000-0000-0000-0000-000000000000}"/>
  <bookViews>
    <workbookView xWindow="-120" yWindow="-120" windowWidth="20730" windowHeight="11160" xr2:uid="{C26CDC68-DB06-4462-B592-47C8E219DFC0}"/>
  </bookViews>
  <sheets>
    <sheet name="TN" sheetId="1" r:id="rId1"/>
    <sheet name="TP" sheetId="2" r:id="rId2"/>
    <sheet name="TKN" sheetId="3" r:id="rId3"/>
    <sheet name="NH3" sheetId="4" r:id="rId4"/>
    <sheet name="PO4" sheetId="6" r:id="rId5"/>
    <sheet name="NO3" sheetId="5" r:id="rId6"/>
    <sheet name="NO2+NO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H6" i="2"/>
  <c r="E6" i="2"/>
  <c r="H36" i="3" l="1"/>
  <c r="F3" i="2"/>
  <c r="H38" i="7"/>
  <c r="H39" i="7"/>
  <c r="H40" i="7"/>
  <c r="H41" i="7"/>
  <c r="H42" i="7"/>
  <c r="H43" i="7"/>
  <c r="F38" i="7"/>
  <c r="F39" i="7"/>
  <c r="F40" i="7"/>
  <c r="F41" i="7"/>
  <c r="F42" i="7"/>
  <c r="F43" i="7"/>
  <c r="E38" i="7"/>
  <c r="E39" i="7"/>
  <c r="E40" i="7"/>
  <c r="E41" i="7"/>
  <c r="E42" i="7"/>
  <c r="E43" i="7"/>
  <c r="H37" i="7"/>
  <c r="F37" i="7"/>
  <c r="E37" i="7"/>
  <c r="H4" i="7"/>
  <c r="H5" i="7"/>
  <c r="H6" i="7"/>
  <c r="H7" i="7"/>
  <c r="H8" i="7"/>
  <c r="H9" i="7"/>
  <c r="H10" i="7"/>
  <c r="H11" i="7"/>
  <c r="F4" i="7"/>
  <c r="F5" i="7"/>
  <c r="F6" i="7"/>
  <c r="F7" i="7"/>
  <c r="F8" i="7"/>
  <c r="F9" i="7"/>
  <c r="F10" i="7"/>
  <c r="F11" i="7"/>
  <c r="E4" i="7"/>
  <c r="E5" i="7"/>
  <c r="E6" i="7"/>
  <c r="E7" i="7"/>
  <c r="E8" i="7"/>
  <c r="E9" i="7"/>
  <c r="E10" i="7"/>
  <c r="E11" i="7"/>
  <c r="H3" i="7"/>
  <c r="F3" i="7"/>
  <c r="E3" i="7"/>
  <c r="E35" i="1"/>
  <c r="E36" i="1"/>
  <c r="E37" i="1"/>
  <c r="E38" i="1"/>
  <c r="E39" i="1"/>
  <c r="E40" i="1"/>
  <c r="F35" i="1"/>
  <c r="F36" i="1"/>
  <c r="F37" i="1"/>
  <c r="F38" i="1"/>
  <c r="F39" i="1"/>
  <c r="F40" i="1"/>
  <c r="H35" i="1"/>
  <c r="H36" i="1"/>
  <c r="H37" i="1"/>
  <c r="H38" i="1"/>
  <c r="H39" i="1"/>
  <c r="H40" i="1"/>
  <c r="E36" i="2"/>
  <c r="E37" i="2"/>
  <c r="E38" i="2"/>
  <c r="E39" i="2"/>
  <c r="E40" i="2"/>
  <c r="E41" i="2"/>
  <c r="F36" i="2"/>
  <c r="F37" i="2"/>
  <c r="F38" i="2"/>
  <c r="F39" i="2"/>
  <c r="F40" i="2"/>
  <c r="F41" i="2"/>
  <c r="H36" i="2"/>
  <c r="H37" i="2"/>
  <c r="H38" i="2"/>
  <c r="H39" i="2"/>
  <c r="H40" i="2"/>
  <c r="H41" i="2"/>
  <c r="H35" i="2"/>
  <c r="H37" i="3"/>
  <c r="H38" i="3"/>
  <c r="F4" i="4"/>
  <c r="F5" i="4"/>
  <c r="F6" i="4"/>
  <c r="F7" i="4"/>
  <c r="F8" i="4"/>
  <c r="F9" i="4"/>
  <c r="F10" i="4"/>
  <c r="F11" i="4"/>
  <c r="E4" i="4"/>
  <c r="E5" i="4"/>
  <c r="E6" i="4"/>
  <c r="E7" i="4"/>
  <c r="E8" i="4"/>
  <c r="E9" i="4"/>
  <c r="E10" i="4"/>
  <c r="E11" i="4"/>
  <c r="E36" i="4"/>
  <c r="E37" i="4"/>
  <c r="E38" i="4"/>
  <c r="E39" i="4"/>
  <c r="E40" i="4"/>
  <c r="E41" i="4"/>
  <c r="H36" i="4"/>
  <c r="H37" i="4"/>
  <c r="H38" i="4"/>
  <c r="H39" i="4"/>
  <c r="H40" i="4"/>
  <c r="H41" i="4"/>
  <c r="H35" i="4"/>
  <c r="H37" i="6"/>
  <c r="H38" i="6"/>
  <c r="H39" i="6"/>
  <c r="H40" i="6"/>
  <c r="H41" i="6"/>
  <c r="H42" i="6"/>
  <c r="H36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H11" i="6"/>
  <c r="F11" i="6"/>
  <c r="E11" i="6"/>
  <c r="H10" i="6"/>
  <c r="F10" i="6"/>
  <c r="E10" i="6"/>
  <c r="H9" i="6"/>
  <c r="F9" i="6"/>
  <c r="E9" i="6"/>
  <c r="H8" i="6"/>
  <c r="F8" i="6"/>
  <c r="E8" i="6"/>
  <c r="H7" i="6"/>
  <c r="F7" i="6"/>
  <c r="E7" i="6"/>
  <c r="H6" i="6"/>
  <c r="F6" i="6"/>
  <c r="E6" i="6"/>
  <c r="H5" i="6"/>
  <c r="F5" i="6"/>
  <c r="E5" i="6"/>
  <c r="H4" i="6"/>
  <c r="F4" i="6"/>
  <c r="E4" i="6"/>
  <c r="H3" i="6"/>
  <c r="F3" i="6"/>
  <c r="E3" i="6"/>
  <c r="H33" i="5"/>
  <c r="F33" i="5"/>
  <c r="E33" i="5"/>
  <c r="H32" i="5"/>
  <c r="F32" i="5"/>
  <c r="E32" i="5"/>
  <c r="H31" i="5"/>
  <c r="F31" i="5"/>
  <c r="E31" i="5"/>
  <c r="H7" i="5"/>
  <c r="F7" i="5"/>
  <c r="E7" i="5"/>
  <c r="H6" i="5"/>
  <c r="F6" i="5"/>
  <c r="E6" i="5"/>
  <c r="H5" i="5"/>
  <c r="F5" i="5"/>
  <c r="E5" i="5"/>
  <c r="H4" i="5"/>
  <c r="F4" i="5"/>
  <c r="E4" i="5"/>
  <c r="H3" i="5"/>
  <c r="F3" i="5"/>
  <c r="E3" i="5"/>
  <c r="F41" i="4"/>
  <c r="F40" i="4"/>
  <c r="F39" i="4"/>
  <c r="F38" i="4"/>
  <c r="F37" i="4"/>
  <c r="F36" i="4"/>
  <c r="F35" i="4"/>
  <c r="E35" i="4"/>
  <c r="H11" i="4"/>
  <c r="H10" i="4"/>
  <c r="H9" i="4"/>
  <c r="H8" i="4"/>
  <c r="H7" i="4"/>
  <c r="H6" i="4"/>
  <c r="H5" i="4"/>
  <c r="H4" i="4"/>
  <c r="H3" i="4"/>
  <c r="F3" i="4"/>
  <c r="E3" i="4"/>
  <c r="F38" i="3"/>
  <c r="E38" i="3"/>
  <c r="F37" i="3"/>
  <c r="E37" i="3"/>
  <c r="F36" i="3"/>
  <c r="E36" i="3"/>
  <c r="H5" i="3"/>
  <c r="F5" i="3"/>
  <c r="E5" i="3"/>
  <c r="H4" i="3"/>
  <c r="F4" i="3"/>
  <c r="E4" i="3"/>
  <c r="H3" i="3"/>
  <c r="F3" i="3"/>
  <c r="E3" i="3"/>
  <c r="F35" i="2"/>
  <c r="E35" i="2"/>
  <c r="H11" i="2"/>
  <c r="F11" i="2"/>
  <c r="E11" i="2"/>
  <c r="H10" i="2"/>
  <c r="F10" i="2"/>
  <c r="E10" i="2"/>
  <c r="H9" i="2"/>
  <c r="F9" i="2"/>
  <c r="E9" i="2"/>
  <c r="H8" i="2"/>
  <c r="F8" i="2"/>
  <c r="E8" i="2"/>
  <c r="H7" i="2"/>
  <c r="F7" i="2"/>
  <c r="E7" i="2"/>
  <c r="H5" i="2"/>
  <c r="F5" i="2"/>
  <c r="E5" i="2"/>
  <c r="H4" i="2"/>
  <c r="F4" i="2"/>
  <c r="E4" i="2"/>
  <c r="H3" i="2"/>
  <c r="E3" i="2"/>
  <c r="H34" i="1"/>
  <c r="F34" i="1"/>
  <c r="E34" i="1"/>
  <c r="H11" i="1" l="1"/>
  <c r="F11" i="1"/>
  <c r="E11" i="1"/>
  <c r="H10" i="1"/>
  <c r="F10" i="1"/>
  <c r="E10" i="1"/>
  <c r="H9" i="1"/>
  <c r="F9" i="1"/>
  <c r="E9" i="1"/>
  <c r="H8" i="1"/>
  <c r="F8" i="1"/>
  <c r="E8" i="1"/>
  <c r="H7" i="1"/>
  <c r="F7" i="1"/>
  <c r="E7" i="1"/>
  <c r="H6" i="1"/>
  <c r="F6" i="1"/>
  <c r="E6" i="1"/>
  <c r="H5" i="1"/>
  <c r="F5" i="1"/>
  <c r="E5" i="1"/>
  <c r="H4" i="1"/>
  <c r="F4" i="1"/>
  <c r="E4" i="1"/>
  <c r="H3" i="1"/>
  <c r="F3" i="1"/>
  <c r="E3" i="1"/>
</calcChain>
</file>

<file path=xl/sharedStrings.xml><?xml version="1.0" encoding="utf-8"?>
<sst xmlns="http://schemas.openxmlformats.org/spreadsheetml/2006/main" count="352" uniqueCount="62">
  <si>
    <t xml:space="preserve">N-137 (Low Conc.) Spring 2018  Total Nitrogen (mg/L)  </t>
  </si>
  <si>
    <t>F-ps=</t>
  </si>
  <si>
    <t>Lab ID</t>
  </si>
  <si>
    <t>Lab</t>
  </si>
  <si>
    <t>Reported Value (mg/L)</t>
  </si>
  <si>
    <t>% Recovery</t>
  </si>
  <si>
    <t>Diff. From MPV (mg/L)</t>
  </si>
  <si>
    <t>Method</t>
  </si>
  <si>
    <t xml:space="preserve">Absolute Z Value </t>
  </si>
  <si>
    <t>NWML</t>
  </si>
  <si>
    <t>Colorimetric</t>
  </si>
  <si>
    <t>DCLS</t>
  </si>
  <si>
    <t>PADEP</t>
  </si>
  <si>
    <t>OWML</t>
  </si>
  <si>
    <t>DNREC</t>
  </si>
  <si>
    <t>ODU</t>
  </si>
  <si>
    <t>CBL</t>
  </si>
  <si>
    <t>FairfaxDPW</t>
  </si>
  <si>
    <t>Horn Point</t>
  </si>
  <si>
    <t>Rating</t>
  </si>
  <si>
    <t>&lt;0.5</t>
  </si>
  <si>
    <t>Excellent</t>
  </si>
  <si>
    <t>0.51-1.0</t>
  </si>
  <si>
    <t xml:space="preserve">Good </t>
  </si>
  <si>
    <t>1.01-1.50</t>
  </si>
  <si>
    <t>Satisfactory</t>
  </si>
  <si>
    <t>1.51-2.0</t>
  </si>
  <si>
    <t>Marginal</t>
  </si>
  <si>
    <t>&gt;2.0</t>
  </si>
  <si>
    <t>Unsatisfactory</t>
  </si>
  <si>
    <t xml:space="preserve">N-136 (High Conc.)   Fall 2017    Total Nitrogen (mg/L)  </t>
  </si>
  <si>
    <t xml:space="preserve">Horn Point </t>
  </si>
  <si>
    <t>VPI</t>
  </si>
  <si>
    <t xml:space="preserve">N-147 (Low Conc.) Fall 2020 Total Phosphorus (mg/L)  </t>
  </si>
  <si>
    <t xml:space="preserve">N-148 (High Conc.)  Fall 2020   Total Phosphorus (mg/L)  </t>
  </si>
  <si>
    <t>N-147 (Low Conc.)  Fall 2020 Ammonia + Organic Nitrogen (mg/L)</t>
  </si>
  <si>
    <t>N-148 (High Conc.)  Fall 2020 Ammonia + Organic Nitrogen (mg/L)</t>
  </si>
  <si>
    <t>MPV (mg/L) (0.148)</t>
  </si>
  <si>
    <t>MPV (mg/L) (0.198)</t>
  </si>
  <si>
    <t>MPV (mg/L) (0.295)</t>
  </si>
  <si>
    <t xml:space="preserve">MPV (mg/L) (0.380) </t>
  </si>
  <si>
    <t>MPV (mg/L) (1.37)</t>
  </si>
  <si>
    <t>MPV (mg/L) (0.356)</t>
  </si>
  <si>
    <t>N-147 (Low Conc.)  Fall 2020 Ammonia  (mg/L)</t>
  </si>
  <si>
    <t>MPV (mg/L) (0.126)</t>
  </si>
  <si>
    <t>MPV (mg/L) (0.232)</t>
  </si>
  <si>
    <t>N-148 (High Conc.)  Fall 2020 Ammonia  (mg/L)</t>
  </si>
  <si>
    <t>N-147 (Low Conc.) Fall 2020  Orthophosphate (mg/L)</t>
  </si>
  <si>
    <t>MPV (mg/L) (0.186)</t>
  </si>
  <si>
    <t>N-148 (High Conc.) Fall 2020  Orthophosphate (mg/L)</t>
  </si>
  <si>
    <t>MPV (mg/L) (0.292)</t>
  </si>
  <si>
    <t>N-148 (High Conc.)   Fall 2020 Nitrate (mg/L)</t>
  </si>
  <si>
    <t>MPV (mg/L) (0.814)</t>
  </si>
  <si>
    <t>N-147 (Low Conc.)  Fall 2020  Nitrate (mg/L)</t>
  </si>
  <si>
    <t>MPV (mg/L) (0.230)</t>
  </si>
  <si>
    <t>N-147 (Low Conc.) Fall 2020 Nitrite + Nitrate (mg/L)</t>
  </si>
  <si>
    <t>N-148 (High Conc.) Fall 2020 Nitrite + Nitrate (mg/L)</t>
  </si>
  <si>
    <t>MPV (mg/L) (0.237)</t>
  </si>
  <si>
    <t>MPV (mg/L)  1.04</t>
  </si>
  <si>
    <t>Removed lab #198</t>
  </si>
  <si>
    <t>Lab #198 did not particpate in Fall 2020. Removed it from the graph</t>
  </si>
  <si>
    <t>lab #118 VPI did not particpate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</si>
</sst>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4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i/>
      <sz val="14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FFC000"/>
      <name val="Calibri"/>
      <family val="2"/>
    </font>
    <font>
      <b/>
      <i/>
      <sz val="13"/>
      <name val="Calibri"/>
      <family val="2"/>
    </font>
    <font>
      <sz val="9"/>
      <name val="Verdan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5" fillId="0" borderId="2" xfId="0" applyFont="1" applyBorder="1"/>
    <xf numFmtId="0" fontId="7" fillId="0" borderId="2" xfId="0" applyFont="1" applyBorder="1"/>
    <xf numFmtId="0" fontId="9" fillId="0" borderId="2" xfId="0" applyFont="1" applyBorder="1"/>
    <xf numFmtId="0" fontId="1" fillId="0" borderId="0" xfId="0" applyFont="1"/>
    <xf numFmtId="2" fontId="6" fillId="4" borderId="2" xfId="0" applyNumberFormat="1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164" fontId="5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166" fontId="6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Fill="1"/>
    <xf numFmtId="0" fontId="5" fillId="0" borderId="2" xfId="0" applyFont="1" applyFill="1" applyBorder="1"/>
    <xf numFmtId="0" fontId="8" fillId="0" borderId="2" xfId="0" applyFont="1" applyFill="1" applyBorder="1"/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13" fillId="0" borderId="0" xfId="0" applyFont="1"/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</cellXfs>
  <cellStyles count="1">
    <cellStyle name="Normal" xfId="0" builtinId="0"/>
  </cellStyles>
  <dxfs count="54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</a:t>
            </a:r>
            <a:r>
              <a:rPr lang="en-US" b="1" baseline="0">
                <a:solidFill>
                  <a:sysClr val="windowText" lastClr="000000"/>
                </a:solidFill>
              </a:rPr>
              <a:t> Nitrogen Low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TN!$B$3:$B$11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TN!$C$3:$C$11</c:f>
              <c:numCache>
                <c:formatCode>0.00</c:formatCode>
                <c:ptCount val="9"/>
                <c:pt idx="0" formatCode="General">
                  <c:v>0.41199999999999998</c:v>
                </c:pt>
                <c:pt idx="1">
                  <c:v>0.37</c:v>
                </c:pt>
                <c:pt idx="2" formatCode="General">
                  <c:v>0.38</c:v>
                </c:pt>
                <c:pt idx="3">
                  <c:v>0.48</c:v>
                </c:pt>
                <c:pt idx="4" formatCode="0.000">
                  <c:v>0.36599999999999999</c:v>
                </c:pt>
                <c:pt idx="5" formatCode="0.000">
                  <c:v>0.36770000000000003</c:v>
                </c:pt>
                <c:pt idx="6" formatCode="0.000">
                  <c:v>0.40500000000000003</c:v>
                </c:pt>
                <c:pt idx="7" formatCode="0.000">
                  <c:v>0.40799999999999997</c:v>
                </c:pt>
                <c:pt idx="8" formatCode="0.000">
                  <c:v>0.39700000000000002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E-439B-8AFF-6EF45D1E7E81}"/>
            </c:ext>
          </c:extLst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111924965513558E-17"/>
                  <c:y val="-0.1135266915165016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1A-4518-8027-7EC3516891AE}"/>
                </c:ext>
              </c:extLst>
            </c:dLbl>
            <c:dLbl>
              <c:idx val="3"/>
              <c:layout>
                <c:manualLayout>
                  <c:x val="0"/>
                  <c:y val="-0.2509889205025842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9E-439B-8AFF-6EF45D1E7E81}"/>
                </c:ext>
              </c:extLst>
            </c:dLbl>
            <c:dLbl>
              <c:idx val="6"/>
              <c:layout>
                <c:manualLayout>
                  <c:x val="2.0849613543383614E-3"/>
                  <c:y val="-7.2930883639545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D7-481D-B392-AD858A5BCFA8}"/>
                </c:ext>
              </c:extLst>
            </c:dLbl>
            <c:dLbl>
              <c:idx val="7"/>
              <c:layout>
                <c:manualLayout>
                  <c:x val="0"/>
                  <c:y val="-9.0874406656614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81D-B392-AD858A5BC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TN!$H$3:$H$11</c:f>
              <c:numCache>
                <c:formatCode>0.00</c:formatCode>
                <c:ptCount val="9"/>
                <c:pt idx="0">
                  <c:v>0.94117647058823439</c:v>
                </c:pt>
                <c:pt idx="1">
                  <c:v>0.29411764705882376</c:v>
                </c:pt>
                <c:pt idx="2">
                  <c:v>0</c:v>
                </c:pt>
                <c:pt idx="3">
                  <c:v>2.9411764705882346</c:v>
                </c:pt>
                <c:pt idx="4">
                  <c:v>0.41176470588235325</c:v>
                </c:pt>
                <c:pt idx="5">
                  <c:v>0.36176470588235227</c:v>
                </c:pt>
                <c:pt idx="6">
                  <c:v>0.73529411764705943</c:v>
                </c:pt>
                <c:pt idx="7">
                  <c:v>0.82352941176470495</c:v>
                </c:pt>
                <c:pt idx="8">
                  <c:v>0.50000000000000044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E-439B-8AFF-6EF45D1E7E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99340184"/>
        <c:axId val="599338872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(0.380) 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TN!$B$3:$B$11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TN!$D$3:$D$11</c:f>
              <c:numCache>
                <c:formatCode>0.000</c:formatCode>
                <c:ptCount val="9"/>
                <c:pt idx="0" formatCode="General">
                  <c:v>0.38</c:v>
                </c:pt>
                <c:pt idx="1">
                  <c:v>0.38</c:v>
                </c:pt>
                <c:pt idx="2">
                  <c:v>0.38</c:v>
                </c:pt>
                <c:pt idx="3">
                  <c:v>0.38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E-439B-8AFF-6EF45D1E7E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9340184"/>
        <c:axId val="599338872"/>
      </c:lineChart>
      <c:catAx>
        <c:axId val="599340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38872"/>
        <c:crosses val="autoZero"/>
        <c:auto val="1"/>
        <c:lblAlgn val="ctr"/>
        <c:lblOffset val="300"/>
        <c:noMultiLvlLbl val="0"/>
      </c:catAx>
      <c:valAx>
        <c:axId val="599338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Nitrogen (mg/L)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4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Orthophosphate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'PO4'!$C$36:$C$42</c:f>
              <c:numCache>
                <c:formatCode>0.000</c:formatCode>
                <c:ptCount val="7"/>
                <c:pt idx="0">
                  <c:v>0.30299999999999999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0.30199999999999999</c:v>
                </c:pt>
                <c:pt idx="4" formatCode="0.0000">
                  <c:v>0.29749999999999999</c:v>
                </c:pt>
                <c:pt idx="5">
                  <c:v>0.29699999999999999</c:v>
                </c:pt>
                <c:pt idx="6">
                  <c:v>0.29299999999999998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8-4301-8E10-DF72B28AF525}"/>
            </c:ext>
          </c:extLst>
        </c:ser>
        <c:ser>
          <c:idx val="2"/>
          <c:order val="2"/>
          <c:tx>
            <c:strRef>
              <c:f>'PO4'!$H$35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8.0666395384420974E-17"/>
                  <c:y val="-9.2868972222183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7-4422-AC5B-8BFBCCA01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'PO4'!$H$36:$H$42</c:f>
              <c:numCache>
                <c:formatCode>0.00</c:formatCode>
                <c:ptCount val="7"/>
                <c:pt idx="0">
                  <c:v>0.84615384615384692</c:v>
                </c:pt>
                <c:pt idx="1">
                  <c:v>0.15384615384615399</c:v>
                </c:pt>
                <c:pt idx="2">
                  <c:v>0.15384615384615399</c:v>
                </c:pt>
                <c:pt idx="3">
                  <c:v>0.76923076923076994</c:v>
                </c:pt>
                <c:pt idx="4">
                  <c:v>0.42307692307692346</c:v>
                </c:pt>
                <c:pt idx="5">
                  <c:v>0.38461538461538497</c:v>
                </c:pt>
                <c:pt idx="6">
                  <c:v>7.6923076923076997E-2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18-4301-8E10-DF72B28A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747312"/>
        <c:axId val="811747640"/>
      </c:barChart>
      <c:lineChart>
        <c:grouping val="standard"/>
        <c:varyColors val="0"/>
        <c:ser>
          <c:idx val="1"/>
          <c:order val="1"/>
          <c:tx>
            <c:strRef>
              <c:f>'PO4'!$D$35</c:f>
              <c:strCache>
                <c:ptCount val="1"/>
                <c:pt idx="0">
                  <c:v>MPV (mg/L) (0.292)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'PO4'!$D$36:$D$42</c:f>
              <c:numCache>
                <c:formatCode>0.000</c:formatCode>
                <c:ptCount val="7"/>
                <c:pt idx="0">
                  <c:v>0.29199999999999998</c:v>
                </c:pt>
                <c:pt idx="1">
                  <c:v>0.29199999999999998</c:v>
                </c:pt>
                <c:pt idx="2">
                  <c:v>0.29199999999999998</c:v>
                </c:pt>
                <c:pt idx="3">
                  <c:v>0.29199999999999998</c:v>
                </c:pt>
                <c:pt idx="4">
                  <c:v>0.29199999999999998</c:v>
                </c:pt>
                <c:pt idx="5">
                  <c:v>0.29199999999999998</c:v>
                </c:pt>
                <c:pt idx="6">
                  <c:v>0.29199999999999998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301-8E10-DF72B28A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747312"/>
        <c:axId val="811747640"/>
      </c:lineChart>
      <c:catAx>
        <c:axId val="81174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747640"/>
        <c:crosses val="autoZero"/>
        <c:auto val="1"/>
        <c:lblAlgn val="ctr"/>
        <c:lblOffset val="100"/>
        <c:noMultiLvlLbl val="0"/>
      </c:catAx>
      <c:valAx>
        <c:axId val="811747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74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Nitrate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3799989005891369E-17"/>
                  <c:y val="4.37406554054353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76-4D37-B3A5-694247142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'NO3'!$C$3:$C$7</c:f>
              <c:numCache>
                <c:formatCode>0.000</c:formatCode>
                <c:ptCount val="5"/>
                <c:pt idx="0">
                  <c:v>0.25</c:v>
                </c:pt>
                <c:pt idx="1">
                  <c:v>0.22</c:v>
                </c:pt>
                <c:pt idx="2" formatCode="0.00">
                  <c:v>0.24</c:v>
                </c:pt>
                <c:pt idx="3">
                  <c:v>0.25900000000000001</c:v>
                </c:pt>
                <c:pt idx="4" formatCode="0.0000">
                  <c:v>0.23710000000000001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6-4D37-B3A5-694247142BCF}"/>
            </c:ext>
          </c:extLst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854806473777108E-3"/>
                  <c:y val="-0.18551231587537473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2-4B38-8F4D-C2251748EC74}"/>
                </c:ext>
              </c:extLst>
            </c:dLbl>
            <c:dLbl>
              <c:idx val="1"/>
              <c:layout>
                <c:manualLayout>
                  <c:x val="0"/>
                  <c:y val="-3.2979967266733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1A-49C1-BCD0-434D658AE7B9}"/>
                </c:ext>
              </c:extLst>
            </c:dLbl>
            <c:dLbl>
              <c:idx val="2"/>
              <c:layout>
                <c:manualLayout>
                  <c:x val="2.28548064737769E-3"/>
                  <c:y val="-5.40686437767515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6-4D37-B3A5-694247142BCF}"/>
                </c:ext>
              </c:extLst>
            </c:dLbl>
            <c:dLbl>
              <c:idx val="3"/>
              <c:layout>
                <c:manualLayout>
                  <c:x val="-8.3799989005891369E-17"/>
                  <c:y val="-0.26383973813386619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6-4D37-B3A5-694247142BCF}"/>
                </c:ext>
              </c:extLst>
            </c:dLbl>
            <c:dLbl>
              <c:idx val="4"/>
              <c:layout>
                <c:manualLayout>
                  <c:x val="0"/>
                  <c:y val="-2.061247954170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A-49C1-BCD0-434D658AE7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'NO3'!$H$3:$H$7</c:f>
              <c:numCache>
                <c:formatCode>0.00</c:formatCode>
                <c:ptCount val="5"/>
                <c:pt idx="0">
                  <c:v>1.4285714285714279</c:v>
                </c:pt>
                <c:pt idx="1">
                  <c:v>0.71428571428571486</c:v>
                </c:pt>
                <c:pt idx="2">
                  <c:v>0.71428571428571297</c:v>
                </c:pt>
                <c:pt idx="3">
                  <c:v>2.0714285714285712</c:v>
                </c:pt>
                <c:pt idx="4">
                  <c:v>0.50714285714285678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6-4D37-B3A5-69424714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911712"/>
        <c:axId val="72491827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(0.230)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'NO3'!$D$3:$D$7</c:f>
              <c:numCache>
                <c:formatCode>0.000</c:formatCode>
                <c:ptCount val="5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6-4D37-B3A5-69424714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911712"/>
        <c:axId val="724918272"/>
      </c:lineChart>
      <c:catAx>
        <c:axId val="72491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18272"/>
        <c:crosses val="autoZero"/>
        <c:auto val="1"/>
        <c:lblAlgn val="ctr"/>
        <c:lblOffset val="300"/>
        <c:noMultiLvlLbl val="0"/>
      </c:catAx>
      <c:valAx>
        <c:axId val="724918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Nitrate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'NO3'!$C$30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'NO3'!$B$31:$B$33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'NO3'!$C$31:$C$33</c:f>
              <c:numCache>
                <c:formatCode>0.00</c:formatCode>
                <c:ptCount val="3"/>
                <c:pt idx="0">
                  <c:v>0.83099999999999996</c:v>
                </c:pt>
                <c:pt idx="1">
                  <c:v>0.82</c:v>
                </c:pt>
                <c:pt idx="2" formatCode="0.00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D-4B17-9804-DCAA98B1A9B5}"/>
            </c:ext>
          </c:extLst>
        </c:ser>
        <c:ser>
          <c:idx val="2"/>
          <c:order val="2"/>
          <c:tx>
            <c:strRef>
              <c:f>'NO3'!$H$30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3333333333333329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DD-4B17-9804-DCAA98B1A9B5}"/>
                </c:ext>
              </c:extLst>
            </c:dLbl>
            <c:dLbl>
              <c:idx val="2"/>
              <c:layout>
                <c:manualLayout>
                  <c:x val="-2.7777777777779813E-3"/>
                  <c:y val="-0.2037037037037036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AB47F44-7558-4DDB-BDBE-6DC30C036966}" type="VALUE">
                      <a:rPr lang="en-US" b="1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D28-4D6C-8AFC-C0870BF8C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'NO3'!$B$31:$B$33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'NO3'!$H$31:$H$33</c:f>
              <c:numCache>
                <c:formatCode>0.00</c:formatCode>
                <c:ptCount val="3"/>
                <c:pt idx="0">
                  <c:v>0.51515151515151558</c:v>
                </c:pt>
                <c:pt idx="1">
                  <c:v>0.18181818181818196</c:v>
                </c:pt>
                <c:pt idx="2">
                  <c:v>3.212121212121215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D-4B17-9804-DCAA98B1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90152"/>
        <c:axId val="373489496"/>
      </c:barChart>
      <c:lineChart>
        <c:grouping val="standard"/>
        <c:varyColors val="0"/>
        <c:ser>
          <c:idx val="1"/>
          <c:order val="1"/>
          <c:tx>
            <c:strRef>
              <c:f>'NO3'!$D$30</c:f>
              <c:strCache>
                <c:ptCount val="1"/>
                <c:pt idx="0">
                  <c:v>MPV (mg/L) (0.814)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'NO3'!$B$31:$B$33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'NO3'!$D$31:$D$33</c:f>
              <c:numCache>
                <c:formatCode>0.00</c:formatCode>
                <c:ptCount val="3"/>
                <c:pt idx="0">
                  <c:v>0.81399999999999995</c:v>
                </c:pt>
                <c:pt idx="1">
                  <c:v>0.81399999999999995</c:v>
                </c:pt>
                <c:pt idx="2">
                  <c:v>0.81399999999999995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D-4B17-9804-DCAA98B1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90152"/>
        <c:axId val="373489496"/>
      </c:lineChart>
      <c:catAx>
        <c:axId val="373490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89496"/>
        <c:crosses val="autoZero"/>
        <c:auto val="1"/>
        <c:lblAlgn val="ctr"/>
        <c:lblOffset val="100"/>
        <c:noMultiLvlLbl val="0"/>
      </c:catAx>
      <c:valAx>
        <c:axId val="373489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9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Nitrite</a:t>
            </a:r>
            <a:r>
              <a:rPr lang="en-US" b="1" baseline="0">
                <a:solidFill>
                  <a:sysClr val="windowText" lastClr="000000"/>
                </a:solidFill>
              </a:rPr>
              <a:t> + Nitrate Low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'NO2+NO3'!$C$3:$C$11</c:f>
              <c:numCache>
                <c:formatCode>0.00</c:formatCode>
                <c:ptCount val="9"/>
                <c:pt idx="0" formatCode="0.000">
                  <c:v>0.252</c:v>
                </c:pt>
                <c:pt idx="1">
                  <c:v>0.22</c:v>
                </c:pt>
                <c:pt idx="2">
                  <c:v>0.24</c:v>
                </c:pt>
                <c:pt idx="3">
                  <c:v>0.23</c:v>
                </c:pt>
                <c:pt idx="4" formatCode="0.000">
                  <c:v>0.25900000000000001</c:v>
                </c:pt>
                <c:pt idx="5" formatCode="0.0000">
                  <c:v>0.2374</c:v>
                </c:pt>
                <c:pt idx="6" formatCode="0.000">
                  <c:v>0.24199999999999999</c:v>
                </c:pt>
                <c:pt idx="7" formatCode="0.000">
                  <c:v>0.23400000000000001</c:v>
                </c:pt>
                <c:pt idx="8" formatCode="0.000">
                  <c:v>0.23699999999999999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C-4E50-917E-C23FD2C98A44}"/>
            </c:ext>
          </c:extLst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05790027414666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4-41CA-B240-12FA72F82C52}"/>
                </c:ext>
              </c:extLst>
            </c:dLbl>
            <c:dLbl>
              <c:idx val="1"/>
              <c:layout>
                <c:manualLayout>
                  <c:x val="0"/>
                  <c:y val="-0.1382691546608542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4-41CA-B240-12FA72F82C52}"/>
                </c:ext>
              </c:extLst>
            </c:dLbl>
            <c:dLbl>
              <c:idx val="2"/>
              <c:layout>
                <c:manualLayout>
                  <c:x val="-4.0868998512000727E-17"/>
                  <c:y val="-5.3153736749632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C-4E50-917E-C23FD2C98A44}"/>
                </c:ext>
              </c:extLst>
            </c:dLbl>
            <c:dLbl>
              <c:idx val="3"/>
              <c:layout>
                <c:manualLayout>
                  <c:x val="0"/>
                  <c:y val="-5.553127155615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7C-4E50-917E-C23FD2C98A44}"/>
                </c:ext>
              </c:extLst>
            </c:dLbl>
            <c:dLbl>
              <c:idx val="4"/>
              <c:layout>
                <c:manualLayout>
                  <c:x val="0"/>
                  <c:y val="-0.1637460234950975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71-458B-B6A4-D8ED5DD47563}"/>
                </c:ext>
              </c:extLst>
            </c:dLbl>
            <c:dLbl>
              <c:idx val="7"/>
              <c:layout>
                <c:manualLayout>
                  <c:x val="0"/>
                  <c:y val="-3.7741929344062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71-458B-B6A4-D8ED5DD47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'NO2+NO3'!$H$3:$H$11</c:f>
              <c:numCache>
                <c:formatCode>0.00</c:formatCode>
                <c:ptCount val="9"/>
                <c:pt idx="0">
                  <c:v>1.1538461538461549</c:v>
                </c:pt>
                <c:pt idx="1">
                  <c:v>1.3076923076923068</c:v>
                </c:pt>
                <c:pt idx="2">
                  <c:v>0.23076923076923098</c:v>
                </c:pt>
                <c:pt idx="3">
                  <c:v>0.53846153846153688</c:v>
                </c:pt>
                <c:pt idx="4">
                  <c:v>1.6923076923076938</c:v>
                </c:pt>
                <c:pt idx="5">
                  <c:v>3.0769230769231652E-2</c:v>
                </c:pt>
                <c:pt idx="6">
                  <c:v>0.38461538461538497</c:v>
                </c:pt>
                <c:pt idx="7">
                  <c:v>0.23076923076922884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C-4E50-917E-C23FD2C9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858824"/>
        <c:axId val="370859808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(0.237)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'NO2+NO3'!$D$3:$D$11</c:f>
              <c:numCache>
                <c:formatCode>0.000</c:formatCode>
                <c:ptCount val="9"/>
                <c:pt idx="0">
                  <c:v>0.23699999999999999</c:v>
                </c:pt>
                <c:pt idx="1">
                  <c:v>0.23699999999999999</c:v>
                </c:pt>
                <c:pt idx="2">
                  <c:v>0.23699999999999999</c:v>
                </c:pt>
                <c:pt idx="3">
                  <c:v>0.23699999999999999</c:v>
                </c:pt>
                <c:pt idx="4">
                  <c:v>0.23699999999999999</c:v>
                </c:pt>
                <c:pt idx="5">
                  <c:v>0.23699999999999999</c:v>
                </c:pt>
                <c:pt idx="6">
                  <c:v>0.23699999999999999</c:v>
                </c:pt>
                <c:pt idx="7">
                  <c:v>0.23699999999999999</c:v>
                </c:pt>
                <c:pt idx="8">
                  <c:v>0.23699999999999999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C-4E50-917E-C23FD2C9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58824"/>
        <c:axId val="370859808"/>
      </c:lineChart>
      <c:catAx>
        <c:axId val="37085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859808"/>
        <c:crosses val="autoZero"/>
        <c:auto val="1"/>
        <c:lblAlgn val="ctr"/>
        <c:lblOffset val="300"/>
        <c:noMultiLvlLbl val="0"/>
      </c:catAx>
      <c:valAx>
        <c:axId val="370859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Nitrite</a:t>
                </a:r>
                <a:r>
                  <a:rPr lang="en-US" b="1" baseline="0"/>
                  <a:t> + Nitrate (mg/L)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85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Nitrite</a:t>
            </a:r>
            <a:r>
              <a:rPr lang="en-US" b="1" baseline="0">
                <a:solidFill>
                  <a:sysClr val="windowText" lastClr="000000"/>
                </a:solidFill>
              </a:rPr>
              <a:t> + Nitrate High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'NO2+NO3'!$B$37:$B$43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'NO2+NO3'!$C$37:$C$43</c:f>
              <c:numCache>
                <c:formatCode>0.00</c:formatCode>
                <c:ptCount val="7"/>
                <c:pt idx="0">
                  <c:v>1.0640000000000001</c:v>
                </c:pt>
                <c:pt idx="1">
                  <c:v>1.06</c:v>
                </c:pt>
                <c:pt idx="2">
                  <c:v>1.05</c:v>
                </c:pt>
                <c:pt idx="3" formatCode="0.000">
                  <c:v>1.17</c:v>
                </c:pt>
                <c:pt idx="4" formatCode="0.000">
                  <c:v>1.08</c:v>
                </c:pt>
                <c:pt idx="5">
                  <c:v>1.04</c:v>
                </c:pt>
                <c:pt idx="6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7-40EE-B086-73DC2EF53B68}"/>
            </c:ext>
          </c:extLst>
        </c:ser>
        <c:ser>
          <c:idx val="2"/>
          <c:order val="2"/>
          <c:tx>
            <c:strRef>
              <c:f>'NO2+NO3'!$H$36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24561093124738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87-40EE-B086-73DC2EF53B68}"/>
                </c:ext>
              </c:extLst>
            </c:dLbl>
            <c:dLbl>
              <c:idx val="1"/>
              <c:layout>
                <c:manualLayout>
                  <c:x val="0"/>
                  <c:y val="-5.24561093124738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F-48D7-999E-6DA53D1B0D1B}"/>
                </c:ext>
              </c:extLst>
            </c:dLbl>
            <c:dLbl>
              <c:idx val="2"/>
              <c:layout>
                <c:manualLayout>
                  <c:x val="4.3789448555743914E-17"/>
                  <c:y val="-3.49707395416493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87-40EE-B086-73DC2EF53B68}"/>
                </c:ext>
              </c:extLst>
            </c:dLbl>
            <c:dLbl>
              <c:idx val="3"/>
              <c:layout>
                <c:manualLayout>
                  <c:x val="-8.7578897111487827E-17"/>
                  <c:y val="-0.183596382593658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F-48D7-999E-6DA53D1B0D1B}"/>
                </c:ext>
              </c:extLst>
            </c:dLbl>
            <c:dLbl>
              <c:idx val="4"/>
              <c:layout>
                <c:manualLayout>
                  <c:x val="-8.7578897111487827E-17"/>
                  <c:y val="-6.55701366405924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87-40EE-B086-73DC2EF53B68}"/>
                </c:ext>
              </c:extLst>
            </c:dLbl>
            <c:dLbl>
              <c:idx val="5"/>
              <c:layout>
                <c:manualLayout>
                  <c:x val="-8.7578897111487827E-17"/>
                  <c:y val="-4.8084766869767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F-48D7-999E-6DA53D1B0D1B}"/>
                </c:ext>
              </c:extLst>
            </c:dLbl>
            <c:dLbl>
              <c:idx val="6"/>
              <c:layout>
                <c:manualLayout>
                  <c:x val="-2.3885429681014658E-3"/>
                  <c:y val="-0.10928356106765393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F-48D7-999E-6DA53D1B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'NO2+NO3'!$H$37:$H$43</c:f>
              <c:numCache>
                <c:formatCode>0.00</c:formatCode>
                <c:ptCount val="7"/>
                <c:pt idx="0">
                  <c:v>0.41379310344827619</c:v>
                </c:pt>
                <c:pt idx="1">
                  <c:v>0.34482758620689685</c:v>
                </c:pt>
                <c:pt idx="2">
                  <c:v>0.17241379310344843</c:v>
                </c:pt>
                <c:pt idx="3">
                  <c:v>2.2413793103448256</c:v>
                </c:pt>
                <c:pt idx="4">
                  <c:v>0.6896551724137937</c:v>
                </c:pt>
                <c:pt idx="5">
                  <c:v>0</c:v>
                </c:pt>
                <c:pt idx="6">
                  <c:v>1.206896551724139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7-40EE-B086-73DC2EF5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559504"/>
        <c:axId val="811559832"/>
      </c:barChart>
      <c:lineChart>
        <c:grouping val="standard"/>
        <c:varyColors val="0"/>
        <c:ser>
          <c:idx val="1"/>
          <c:order val="1"/>
          <c:tx>
            <c:strRef>
              <c:f>'NO2+NO3'!$D$36</c:f>
              <c:strCache>
                <c:ptCount val="1"/>
                <c:pt idx="0">
                  <c:v>MPV (mg/L)  1.04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'NO2+NO3'!$B$37:$B$43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'NO2+NO3'!$D$37:$D$43</c:f>
              <c:numCache>
                <c:formatCode>0.000</c:formatCode>
                <c:ptCount val="7"/>
                <c:pt idx="0">
                  <c:v>1.04</c:v>
                </c:pt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1.04</c:v>
                </c:pt>
                <c:pt idx="5">
                  <c:v>1.04</c:v>
                </c:pt>
                <c:pt idx="6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7-40EE-B086-73DC2EF5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559504"/>
        <c:axId val="811559832"/>
      </c:lineChart>
      <c:catAx>
        <c:axId val="811559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59832"/>
        <c:crosses val="autoZero"/>
        <c:auto val="1"/>
        <c:lblAlgn val="ctr"/>
        <c:lblOffset val="100"/>
        <c:noMultiLvlLbl val="0"/>
      </c:catAx>
      <c:valAx>
        <c:axId val="811559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Nitrite +</a:t>
                </a:r>
                <a:r>
                  <a:rPr lang="en-US" b="1" baseline="0"/>
                  <a:t> Nitrate (mg/L)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5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Nitrogen High</a:t>
            </a:r>
            <a:r>
              <a:rPr lang="en-US" b="1" baseline="0">
                <a:solidFill>
                  <a:sysClr val="windowText" lastClr="000000"/>
                </a:solidFill>
              </a:rPr>
              <a:t>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TN!$C$33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TN!$B$34:$B$40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TN!$C$34:$C$40</c:f>
              <c:numCache>
                <c:formatCode>0.00</c:formatCode>
                <c:ptCount val="7"/>
                <c:pt idx="0" formatCode="General">
                  <c:v>1.373</c:v>
                </c:pt>
                <c:pt idx="1">
                  <c:v>1.36</c:v>
                </c:pt>
                <c:pt idx="2">
                  <c:v>1.52</c:v>
                </c:pt>
                <c:pt idx="3" formatCode="0.000">
                  <c:v>1.37</c:v>
                </c:pt>
                <c:pt idx="4" formatCode="0.000">
                  <c:v>1.389</c:v>
                </c:pt>
                <c:pt idx="5">
                  <c:v>1.46</c:v>
                </c:pt>
                <c:pt idx="6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1-4BFC-AB6B-FB589846AD2F}"/>
            </c:ext>
          </c:extLst>
        </c:ser>
        <c:ser>
          <c:idx val="2"/>
          <c:order val="2"/>
          <c:tx>
            <c:strRef>
              <c:f>TN!$H$33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67802195324077E-17"/>
                  <c:y val="-0.21559799609539515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1-4BFC-AB6B-FB589846AD2F}"/>
                </c:ext>
              </c:extLst>
            </c:dLbl>
            <c:dLbl>
              <c:idx val="5"/>
              <c:layout>
                <c:manualLayout>
                  <c:x val="-2.2733729138896337E-3"/>
                  <c:y val="-0.1369215979272119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0B-4A80-9828-4ADD6DF3F0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TN!$B$34:$B$40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TN!$H$34:$H$40</c:f>
              <c:numCache>
                <c:formatCode>0.00</c:formatCode>
                <c:ptCount val="7"/>
                <c:pt idx="0">
                  <c:v>4.0540540540539079E-2</c:v>
                </c:pt>
                <c:pt idx="1">
                  <c:v>0.13513513513513525</c:v>
                </c:pt>
                <c:pt idx="2">
                  <c:v>2.0270270270270259</c:v>
                </c:pt>
                <c:pt idx="3">
                  <c:v>0</c:v>
                </c:pt>
                <c:pt idx="4">
                  <c:v>0.25675675675675552</c:v>
                </c:pt>
                <c:pt idx="5">
                  <c:v>1.2162162162162145</c:v>
                </c:pt>
                <c:pt idx="6">
                  <c:v>0.67567567567567333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B1-4BFC-AB6B-FB589846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364544"/>
        <c:axId val="594365200"/>
      </c:barChart>
      <c:lineChart>
        <c:grouping val="standard"/>
        <c:varyColors val="0"/>
        <c:ser>
          <c:idx val="1"/>
          <c:order val="1"/>
          <c:tx>
            <c:strRef>
              <c:f>TN!$D$33</c:f>
              <c:strCache>
                <c:ptCount val="1"/>
                <c:pt idx="0">
                  <c:v>MPV (mg/L) (1.37)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TN!$B$34:$B$40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TN!$D$34:$D$40</c:f>
              <c:numCache>
                <c:formatCode>0.00</c:formatCode>
                <c:ptCount val="7"/>
                <c:pt idx="0">
                  <c:v>1.37</c:v>
                </c:pt>
                <c:pt idx="1">
                  <c:v>1.37</c:v>
                </c:pt>
                <c:pt idx="2">
                  <c:v>1.37</c:v>
                </c:pt>
                <c:pt idx="3">
                  <c:v>1.37</c:v>
                </c:pt>
                <c:pt idx="4">
                  <c:v>1.37</c:v>
                </c:pt>
                <c:pt idx="5">
                  <c:v>1.37</c:v>
                </c:pt>
                <c:pt idx="6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1-4BFC-AB6B-FB589846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64544"/>
        <c:axId val="594365200"/>
      </c:lineChart>
      <c:catAx>
        <c:axId val="594364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65200"/>
        <c:crosses val="autoZero"/>
        <c:auto val="1"/>
        <c:lblAlgn val="ctr"/>
        <c:lblOffset val="300"/>
        <c:noMultiLvlLbl val="0"/>
      </c:catAx>
      <c:valAx>
        <c:axId val="594365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Nitrogen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6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Phosphorus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TP!$C$34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TP!$C$35:$C$41</c:f>
              <c:numCache>
                <c:formatCode>0.000</c:formatCode>
                <c:ptCount val="7"/>
                <c:pt idx="0">
                  <c:v>0.28799999999999998</c:v>
                </c:pt>
                <c:pt idx="1">
                  <c:v>0.3</c:v>
                </c:pt>
                <c:pt idx="2">
                  <c:v>0.3</c:v>
                </c:pt>
                <c:pt idx="3">
                  <c:v>0.311</c:v>
                </c:pt>
                <c:pt idx="4">
                  <c:v>0.30399999999999999</c:v>
                </c:pt>
                <c:pt idx="5">
                  <c:v>0.29299999999999998</c:v>
                </c:pt>
                <c:pt idx="6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D-4BE9-ACB1-9D4682830D3B}"/>
            </c:ext>
          </c:extLst>
        </c:ser>
        <c:ser>
          <c:idx val="2"/>
          <c:order val="2"/>
          <c:tx>
            <c:strRef>
              <c:f>TP!$H$34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0.2428032769600030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74-4D5F-8189-8F429EDF4DA3}"/>
                </c:ext>
              </c:extLst>
            </c:dLbl>
            <c:dLbl>
              <c:idx val="4"/>
              <c:layout>
                <c:manualLayout>
                  <c:x val="0"/>
                  <c:y val="-0.1430796994327216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74-4D5F-8189-8F429EDF4DA3}"/>
                </c:ext>
              </c:extLst>
            </c:dLbl>
            <c:dLbl>
              <c:idx val="5"/>
              <c:layout>
                <c:manualLayout>
                  <c:x val="-2.2534727434486935E-3"/>
                  <c:y val="-5.80544926324310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23-4FC9-9A10-82EAE0085ACF}"/>
                </c:ext>
              </c:extLst>
            </c:dLbl>
            <c:dLbl>
              <c:idx val="6"/>
              <c:layout>
                <c:manualLayout>
                  <c:x val="0"/>
                  <c:y val="-2.865592801165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23-4FC9-9A10-82EAE0085A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TP!$H$35:$H$41</c:f>
              <c:numCache>
                <c:formatCode>0.00</c:formatCode>
                <c:ptCount val="7"/>
                <c:pt idx="0">
                  <c:v>0.53846153846153899</c:v>
                </c:pt>
                <c:pt idx="1">
                  <c:v>0.38461538461538497</c:v>
                </c:pt>
                <c:pt idx="2">
                  <c:v>0.38461538461538497</c:v>
                </c:pt>
                <c:pt idx="3">
                  <c:v>1.2307692307692319</c:v>
                </c:pt>
                <c:pt idx="4">
                  <c:v>0.69230769230769296</c:v>
                </c:pt>
                <c:pt idx="5">
                  <c:v>0.15384615384615399</c:v>
                </c:pt>
                <c:pt idx="6">
                  <c:v>7.6923076923076997E-2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D-4BE9-ACB1-9D468283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926360"/>
        <c:axId val="373924392"/>
      </c:barChart>
      <c:lineChart>
        <c:grouping val="standard"/>
        <c:varyColors val="0"/>
        <c:ser>
          <c:idx val="1"/>
          <c:order val="1"/>
          <c:tx>
            <c:strRef>
              <c:f>TP!$D$34</c:f>
              <c:strCache>
                <c:ptCount val="1"/>
                <c:pt idx="0">
                  <c:v>MPV (mg/L) (0.295)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TP!$D$35:$D$41</c:f>
              <c:numCache>
                <c:formatCode>0.000</c:formatCode>
                <c:ptCount val="7"/>
                <c:pt idx="0">
                  <c:v>0.29499999999999998</c:v>
                </c:pt>
                <c:pt idx="1">
                  <c:v>0.29499999999999998</c:v>
                </c:pt>
                <c:pt idx="2">
                  <c:v>0.29499999999999998</c:v>
                </c:pt>
                <c:pt idx="3">
                  <c:v>0.29499999999999998</c:v>
                </c:pt>
                <c:pt idx="4">
                  <c:v>0.29499999999999998</c:v>
                </c:pt>
                <c:pt idx="5">
                  <c:v>0.29499999999999998</c:v>
                </c:pt>
                <c:pt idx="6">
                  <c:v>0.29499999999999998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D-4BE9-ACB1-9D468283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26360"/>
        <c:axId val="373924392"/>
      </c:lineChart>
      <c:catAx>
        <c:axId val="37392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Laboratroy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924392"/>
        <c:crosses val="autoZero"/>
        <c:auto val="1"/>
        <c:lblAlgn val="ctr"/>
        <c:lblOffset val="100"/>
        <c:noMultiLvlLbl val="0"/>
      </c:catAx>
      <c:valAx>
        <c:axId val="373924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Phosphorus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92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Phosphorus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TP!$B$3:$B$11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TP!$C$3:$C$11</c:f>
              <c:numCache>
                <c:formatCode>0.000</c:formatCode>
                <c:ptCount val="9"/>
                <c:pt idx="0">
                  <c:v>0.20899999999999999</c:v>
                </c:pt>
                <c:pt idx="1">
                  <c:v>0.2</c:v>
                </c:pt>
                <c:pt idx="2">
                  <c:v>0.19700000000000001</c:v>
                </c:pt>
                <c:pt idx="3">
                  <c:v>0.2</c:v>
                </c:pt>
                <c:pt idx="4">
                  <c:v>0.20200000000000001</c:v>
                </c:pt>
                <c:pt idx="5" formatCode="0.0000">
                  <c:v>0.1986</c:v>
                </c:pt>
                <c:pt idx="6" formatCode="0.0000">
                  <c:v>0.219</c:v>
                </c:pt>
                <c:pt idx="7">
                  <c:v>0.192</c:v>
                </c:pt>
                <c:pt idx="8">
                  <c:v>0.20100000000000001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A-4ABF-BF5C-7AFA5C379E15}"/>
            </c:ext>
          </c:extLst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433289280677174E-17"/>
                  <c:y val="-0.17191472753354298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D-4BF2-BA89-69B48FEFB351}"/>
                </c:ext>
              </c:extLst>
            </c:dLbl>
            <c:dLbl>
              <c:idx val="5"/>
              <c:layout>
                <c:manualLayout>
                  <c:x val="0"/>
                  <c:y val="-5.15870075933274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0D-4BF2-BA89-69B48FEFB351}"/>
                </c:ext>
              </c:extLst>
            </c:dLbl>
            <c:dLbl>
              <c:idx val="6"/>
              <c:layout>
                <c:manualLayout>
                  <c:x val="0"/>
                  <c:y val="-0.30338467848614475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0D-4BF2-BA89-69B48FEFB3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TP!$H$3:$H$11</c:f>
              <c:numCache>
                <c:formatCode>0.00</c:formatCode>
                <c:ptCount val="9"/>
                <c:pt idx="0">
                  <c:v>1.5714285714285687</c:v>
                </c:pt>
                <c:pt idx="1">
                  <c:v>0.28571428571428598</c:v>
                </c:pt>
                <c:pt idx="2">
                  <c:v>0.14285714285714299</c:v>
                </c:pt>
                <c:pt idx="3">
                  <c:v>0.28571428571428598</c:v>
                </c:pt>
                <c:pt idx="4">
                  <c:v>0.57142857142857195</c:v>
                </c:pt>
                <c:pt idx="5">
                  <c:v>8.5714285714284202E-2</c:v>
                </c:pt>
                <c:pt idx="6">
                  <c:v>2.9999999999999987</c:v>
                </c:pt>
                <c:pt idx="7">
                  <c:v>0.85714285714285787</c:v>
                </c:pt>
                <c:pt idx="8">
                  <c:v>0.42857142857142894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A-4ABF-BF5C-7AFA5C3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8566360"/>
        <c:axId val="808568656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(0.198)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TP!$B$3:$B$11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TP!$D$3:$D$11</c:f>
              <c:numCache>
                <c:formatCode>0.000</c:formatCode>
                <c:ptCount val="9"/>
                <c:pt idx="0">
                  <c:v>0.19800000000000001</c:v>
                </c:pt>
                <c:pt idx="1">
                  <c:v>0.19800000000000001</c:v>
                </c:pt>
                <c:pt idx="2">
                  <c:v>0.19800000000000001</c:v>
                </c:pt>
                <c:pt idx="3">
                  <c:v>0.19800000000000001</c:v>
                </c:pt>
                <c:pt idx="4">
                  <c:v>0.19800000000000001</c:v>
                </c:pt>
                <c:pt idx="5">
                  <c:v>0.19800000000000001</c:v>
                </c:pt>
                <c:pt idx="6">
                  <c:v>0.19800000000000001</c:v>
                </c:pt>
                <c:pt idx="7">
                  <c:v>0.19800000000000001</c:v>
                </c:pt>
                <c:pt idx="8">
                  <c:v>0.19800000000000001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A-4ABF-BF5C-7AFA5C3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66360"/>
        <c:axId val="808568656"/>
      </c:lineChart>
      <c:catAx>
        <c:axId val="80856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68656"/>
        <c:crosses val="autoZero"/>
        <c:auto val="1"/>
        <c:lblAlgn val="ctr"/>
        <c:lblOffset val="100"/>
        <c:noMultiLvlLbl val="0"/>
      </c:catAx>
      <c:valAx>
        <c:axId val="80856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Phosphorus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6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Ammonia + Organic Nitrogen Low Concentration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453666502231127E-17"/>
                  <c:y val="4.20523767319011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3F-4309-99BA-26C49C3C4D8B}"/>
                </c:ext>
              </c:extLst>
            </c:dLbl>
            <c:dLbl>
              <c:idx val="1"/>
              <c:layout>
                <c:manualLayout>
                  <c:x val="0"/>
                  <c:y val="4.20523767319011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3F-4309-99BA-26C49C3C4D8B}"/>
                </c:ext>
              </c:extLst>
            </c:dLbl>
            <c:dLbl>
              <c:idx val="2"/>
              <c:layout>
                <c:manualLayout>
                  <c:x val="2.7767956958354842E-3"/>
                  <c:y val="4.20523767319011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3F-4309-99BA-26C49C3C4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 formatCode="General">
                  <c:v>0.11799999999999999</c:v>
                </c:pt>
                <c:pt idx="1">
                  <c:v>0.13</c:v>
                </c:pt>
                <c:pt idx="2">
                  <c:v>0.17399999999999999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F-4309-99BA-26C49C3C4D8B}"/>
            </c:ext>
          </c:extLst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949307877321467E-17"/>
                  <c:y val="-0.154980923844398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3F-4309-99BA-26C49C3C4D8B}"/>
                </c:ext>
              </c:extLst>
            </c:dLbl>
            <c:dLbl>
              <c:idx val="1"/>
              <c:layout>
                <c:manualLayout>
                  <c:x val="-2.7790852608041241E-3"/>
                  <c:y val="-0.10105949706081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0C-4264-9391-3F4F00BB73F5}"/>
                </c:ext>
              </c:extLst>
            </c:dLbl>
            <c:dLbl>
              <c:idx val="2"/>
              <c:layout>
                <c:manualLayout>
                  <c:x val="-5.5535751837752188E-3"/>
                  <c:y val="-0.127419242827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3F-4309-99BA-26C49C3C4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TKN!$H$3:$H$5</c:f>
              <c:numCache>
                <c:formatCode>0.00</c:formatCode>
                <c:ptCount val="3"/>
                <c:pt idx="0">
                  <c:v>0.85714285714285698</c:v>
                </c:pt>
                <c:pt idx="1">
                  <c:v>0.5142857142857139</c:v>
                </c:pt>
                <c:pt idx="2">
                  <c:v>0.74285714285714266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F-4309-99BA-26C49C3C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3675856"/>
        <c:axId val="733677168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(0.148)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TKN!$D$3:$D$5</c:f>
              <c:numCache>
                <c:formatCode>0.000</c:formatCode>
                <c:ptCount val="3"/>
                <c:pt idx="0" formatCode="General">
                  <c:v>0.14799999999999999</c:v>
                </c:pt>
                <c:pt idx="1">
                  <c:v>0.14799999999999999</c:v>
                </c:pt>
                <c:pt idx="2">
                  <c:v>0.14799999999999999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F-4309-99BA-26C49C3C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75856"/>
        <c:axId val="733677168"/>
      </c:lineChart>
      <c:catAx>
        <c:axId val="733675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77168"/>
        <c:crosses val="autoZero"/>
        <c:auto val="1"/>
        <c:lblAlgn val="ctr"/>
        <c:lblOffset val="300"/>
        <c:noMultiLvlLbl val="0"/>
      </c:catAx>
      <c:valAx>
        <c:axId val="733677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</a:t>
                </a:r>
                <a:r>
                  <a:rPr lang="en-US" b="1" baseline="0"/>
                  <a:t> + Organic Nitrogen (mg/L)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7777777777777776E-2"/>
              <c:y val="0.17106481481481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7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Ammonia + Organic Nitrogen High Concentration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TKN!$B$36:$B$38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TKN!$C$36:$C$38</c:f>
              <c:numCache>
                <c:formatCode>0.00</c:formatCode>
                <c:ptCount val="3"/>
                <c:pt idx="0" formatCode="General">
                  <c:v>0.318</c:v>
                </c:pt>
                <c:pt idx="1">
                  <c:v>0.34</c:v>
                </c:pt>
                <c:pt idx="2" formatCode="0.000">
                  <c:v>0.41499999999999998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A-42FB-A65A-2C2DB3BF2C16}"/>
            </c:ext>
          </c:extLst>
        </c:ser>
        <c:ser>
          <c:idx val="2"/>
          <c:order val="2"/>
          <c:tx>
            <c:strRef>
              <c:f>TKN!$H$35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95000402289432E-17"/>
                  <c:y val="-0.12769345083944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A-42FB-A65A-2C2DB3BF2C16}"/>
                </c:ext>
              </c:extLst>
            </c:dLbl>
            <c:dLbl>
              <c:idx val="1"/>
              <c:layout>
                <c:manualLayout>
                  <c:x val="-5.5626098013184695E-3"/>
                  <c:y val="-6.8282776001310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9-409C-B6C5-86C312332B1B}"/>
                </c:ext>
              </c:extLst>
            </c:dLbl>
            <c:dLbl>
              <c:idx val="2"/>
              <c:layout>
                <c:manualLayout>
                  <c:x val="-2.7813049006592348E-3"/>
                  <c:y val="-0.1866395877369152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6-4637-AE60-2713E90D3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TKN!$B$36:$B$38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TKN!$H$36:$H$38</c:f>
              <c:numCache>
                <c:formatCode>0.00</c:formatCode>
                <c:ptCount val="3"/>
                <c:pt idx="0">
                  <c:v>0.71698113207547132</c:v>
                </c:pt>
                <c:pt idx="1">
                  <c:v>0.3018867924528294</c:v>
                </c:pt>
                <c:pt idx="2">
                  <c:v>1.1132075471698113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A-42FB-A65A-2C2DB3BF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5911920"/>
        <c:axId val="365912248"/>
      </c:barChart>
      <c:lineChart>
        <c:grouping val="standard"/>
        <c:varyColors val="0"/>
        <c:ser>
          <c:idx val="1"/>
          <c:order val="1"/>
          <c:tx>
            <c:strRef>
              <c:f>TKN!$D$35</c:f>
              <c:strCache>
                <c:ptCount val="1"/>
                <c:pt idx="0">
                  <c:v>MPV (mg/L) (0.356)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TKN!$B$36:$B$38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TKN!$D$36:$D$38</c:f>
              <c:numCache>
                <c:formatCode>0.000</c:formatCode>
                <c:ptCount val="3"/>
                <c:pt idx="0">
                  <c:v>0.35599999999999998</c:v>
                </c:pt>
                <c:pt idx="1">
                  <c:v>0.35599999999999998</c:v>
                </c:pt>
                <c:pt idx="2">
                  <c:v>0.35599999999999998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A-42FB-A65A-2C2DB3BF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11920"/>
        <c:axId val="365912248"/>
      </c:lineChart>
      <c:catAx>
        <c:axId val="36591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12248"/>
        <c:crosses val="autoZero"/>
        <c:auto val="1"/>
        <c:lblAlgn val="ctr"/>
        <c:lblOffset val="100"/>
        <c:noMultiLvlLbl val="0"/>
      </c:catAx>
      <c:valAx>
        <c:axId val="365912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+ Organic Nitrogen</a:t>
                </a:r>
                <a:r>
                  <a:rPr lang="en-US" b="1" baseline="0"/>
                  <a:t> (mg/L)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5000000000000001E-2"/>
              <c:y val="0.14791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1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Ammonia Low Concentration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'NH3'!$C$3:$C$11</c:f>
              <c:numCache>
                <c:formatCode>0.000</c:formatCode>
                <c:ptCount val="9"/>
                <c:pt idx="0">
                  <c:v>0.111</c:v>
                </c:pt>
                <c:pt idx="1">
                  <c:v>0.12</c:v>
                </c:pt>
                <c:pt idx="2" formatCode="0.00">
                  <c:v>0.12</c:v>
                </c:pt>
                <c:pt idx="3" formatCode="0.00">
                  <c:v>0.12</c:v>
                </c:pt>
                <c:pt idx="4" formatCode="0.0000">
                  <c:v>0.127</c:v>
                </c:pt>
                <c:pt idx="5" formatCode="0.0000">
                  <c:v>0.12330000000000001</c:v>
                </c:pt>
                <c:pt idx="6">
                  <c:v>0.12</c:v>
                </c:pt>
                <c:pt idx="7">
                  <c:v>0.108</c:v>
                </c:pt>
                <c:pt idx="8">
                  <c:v>0.128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F-48C6-9DCB-2264FDB49AEA}"/>
            </c:ext>
          </c:extLst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197525763366361E-3"/>
                  <c:y val="-0.1900386805468776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F-48C6-9DCB-2264FDB49AEA}"/>
                </c:ext>
              </c:extLst>
            </c:dLbl>
            <c:dLbl>
              <c:idx val="1"/>
              <c:layout>
                <c:manualLayout>
                  <c:x val="-3.6999236221087366E-17"/>
                  <c:y val="-9.8379558978485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F-454F-BE89-88E326E80406}"/>
                </c:ext>
              </c:extLst>
            </c:dLbl>
            <c:dLbl>
              <c:idx val="2"/>
              <c:layout>
                <c:manualLayout>
                  <c:x val="-3.700856944843502E-17"/>
                  <c:y val="-4.1301543035184497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F-48C6-9DCB-2264FDB49AEA}"/>
                </c:ext>
              </c:extLst>
            </c:dLbl>
            <c:dLbl>
              <c:idx val="3"/>
              <c:layout>
                <c:manualLayout>
                  <c:x val="0"/>
                  <c:y val="-9.88784463095281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F-454F-BE89-88E326E80406}"/>
                </c:ext>
              </c:extLst>
            </c:dLbl>
            <c:dLbl>
              <c:idx val="4"/>
              <c:layout>
                <c:manualLayout>
                  <c:x val="0"/>
                  <c:y val="-4.4926705748837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F-454F-BE89-88E326E80406}"/>
                </c:ext>
              </c:extLst>
            </c:dLbl>
            <c:dLbl>
              <c:idx val="7"/>
              <c:layout>
                <c:manualLayout>
                  <c:x val="0"/>
                  <c:y val="-0.2264382800307961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1-46CC-A532-CF58CA68D5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'NH3'!$H$3:$H$11</c:f>
              <c:numCache>
                <c:formatCode>0.00</c:formatCode>
                <c:ptCount val="9"/>
                <c:pt idx="0">
                  <c:v>1.5</c:v>
                </c:pt>
                <c:pt idx="1">
                  <c:v>0.60000000000000053</c:v>
                </c:pt>
                <c:pt idx="2">
                  <c:v>0.60000000000000053</c:v>
                </c:pt>
                <c:pt idx="3">
                  <c:v>0.60000000000000053</c:v>
                </c:pt>
                <c:pt idx="4">
                  <c:v>0.10000000000000009</c:v>
                </c:pt>
                <c:pt idx="5">
                  <c:v>0.26999999999999941</c:v>
                </c:pt>
                <c:pt idx="6">
                  <c:v>0.60000000000000053</c:v>
                </c:pt>
                <c:pt idx="7">
                  <c:v>1.8000000000000003</c:v>
                </c:pt>
                <c:pt idx="8">
                  <c:v>0.20000000000000018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F-48C6-9DCB-2264FDB4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715736"/>
        <c:axId val="377707208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(0.126)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'NH3'!$D$3:$D$11</c:f>
              <c:numCache>
                <c:formatCode>0.000</c:formatCode>
                <c:ptCount val="9"/>
                <c:pt idx="0">
                  <c:v>0.126</c:v>
                </c:pt>
                <c:pt idx="1">
                  <c:v>0.126</c:v>
                </c:pt>
                <c:pt idx="2">
                  <c:v>0.126</c:v>
                </c:pt>
                <c:pt idx="3">
                  <c:v>0.126</c:v>
                </c:pt>
                <c:pt idx="4">
                  <c:v>0.126</c:v>
                </c:pt>
                <c:pt idx="5">
                  <c:v>0.126</c:v>
                </c:pt>
                <c:pt idx="6">
                  <c:v>0.126</c:v>
                </c:pt>
                <c:pt idx="7">
                  <c:v>0.126</c:v>
                </c:pt>
                <c:pt idx="8">
                  <c:v>0.126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F-48C6-9DCB-2264FDB4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15736"/>
        <c:axId val="377707208"/>
      </c:lineChart>
      <c:catAx>
        <c:axId val="377715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07208"/>
        <c:crosses val="autoZero"/>
        <c:auto val="1"/>
        <c:lblAlgn val="ctr"/>
        <c:lblOffset val="300"/>
        <c:noMultiLvlLbl val="0"/>
      </c:catAx>
      <c:valAx>
        <c:axId val="377707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1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Ammonia</a:t>
            </a:r>
            <a:r>
              <a:rPr lang="en-US" b="1" baseline="0">
                <a:solidFill>
                  <a:sysClr val="windowText" lastClr="000000"/>
                </a:solidFill>
              </a:rPr>
              <a:t> High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'NH3'!$C$34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889471094601253E-17"/>
                  <c:y val="5.1199991399476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79-4C5B-B648-B283ED0083AD}"/>
                </c:ext>
              </c:extLst>
            </c:dLbl>
            <c:dLbl>
              <c:idx val="1"/>
              <c:layout>
                <c:manualLayout>
                  <c:x val="0"/>
                  <c:y val="5.1199991399476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9-4C5B-B648-B283ED0083AD}"/>
                </c:ext>
              </c:extLst>
            </c:dLbl>
            <c:dLbl>
              <c:idx val="2"/>
              <c:layout>
                <c:manualLayout>
                  <c:x val="-7.9557884378405011E-17"/>
                  <c:y val="5.1199991399476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79-4C5B-B648-B283ED0083AD}"/>
                </c:ext>
              </c:extLst>
            </c:dLbl>
            <c:dLbl>
              <c:idx val="3"/>
              <c:layout>
                <c:manualLayout>
                  <c:x val="2.1697855483055828E-3"/>
                  <c:y val="5.1199991399476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79-4C5B-B648-B283ED0083AD}"/>
                </c:ext>
              </c:extLst>
            </c:dLbl>
            <c:dLbl>
              <c:idx val="4"/>
              <c:layout>
                <c:manualLayout>
                  <c:x val="0"/>
                  <c:y val="3.839999354960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79-4C5B-B648-B283ED0083AD}"/>
                </c:ext>
              </c:extLst>
            </c:dLbl>
            <c:dLbl>
              <c:idx val="5"/>
              <c:layout>
                <c:manualLayout>
                  <c:x val="0"/>
                  <c:y val="3.83999935496073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79-4C5B-B648-B283ED0083AD}"/>
                </c:ext>
              </c:extLst>
            </c:dLbl>
            <c:dLbl>
              <c:idx val="6"/>
              <c:layout>
                <c:manualLayout>
                  <c:x val="0"/>
                  <c:y val="3.83999935496073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79-4C5B-B648-B283ED008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'NH3'!$B$35:$B$41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'NH3'!$C$35:$C$41</c:f>
              <c:numCache>
                <c:formatCode>0.000</c:formatCode>
                <c:ptCount val="7"/>
                <c:pt idx="0">
                  <c:v>0.223</c:v>
                </c:pt>
                <c:pt idx="1">
                  <c:v>0.23</c:v>
                </c:pt>
                <c:pt idx="2" formatCode="0.00">
                  <c:v>0.24</c:v>
                </c:pt>
                <c:pt idx="3" formatCode="0.0000">
                  <c:v>0.253</c:v>
                </c:pt>
                <c:pt idx="4">
                  <c:v>0.24</c:v>
                </c:pt>
                <c:pt idx="5">
                  <c:v>0.222</c:v>
                </c:pt>
                <c:pt idx="6">
                  <c:v>0.245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9-4C5B-B648-B283ED0083AD}"/>
            </c:ext>
          </c:extLst>
        </c:ser>
        <c:ser>
          <c:idx val="2"/>
          <c:order val="2"/>
          <c:tx>
            <c:strRef>
              <c:f>'NH3'!$H$34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240883392829689E-7"/>
                  <c:y val="-0.11519998064882214"/>
                </c:manualLayout>
              </c:layout>
              <c:tx>
                <c:rich>
                  <a:bodyPr/>
                  <a:lstStyle/>
                  <a:p>
                    <a:fld id="{BA8B90AB-6109-41CA-A03C-4C6D58CF228F}" type="VALUE">
                      <a:rPr lang="en-US" b="1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979-4C5B-B648-B283ED0083AD}"/>
                </c:ext>
              </c:extLst>
            </c:dLbl>
            <c:dLbl>
              <c:idx val="3"/>
              <c:layout>
                <c:manualLayout>
                  <c:x val="0"/>
                  <c:y val="-0.217599963447775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3F13614-32E0-4CAE-89D8-FEEF26142B89}" type="VALUE">
                      <a:rPr lang="en-US" b="1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ED5-43C0-80C2-C65F5C622DC2}"/>
                </c:ext>
              </c:extLst>
            </c:dLbl>
            <c:dLbl>
              <c:idx val="6"/>
              <c:layout>
                <c:manualLayout>
                  <c:x val="0"/>
                  <c:y val="-0.149333308248473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D5-43C0-80C2-C65F5C622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'NH3'!$H$35:$H$41</c:f>
              <c:numCache>
                <c:formatCode>0.00</c:formatCode>
                <c:ptCount val="7"/>
                <c:pt idx="0">
                  <c:v>0.47368421052631621</c:v>
                </c:pt>
                <c:pt idx="1">
                  <c:v>0.10526315789473693</c:v>
                </c:pt>
                <c:pt idx="2">
                  <c:v>0.42105263157894629</c:v>
                </c:pt>
                <c:pt idx="3">
                  <c:v>1.1052631578947363</c:v>
                </c:pt>
                <c:pt idx="4">
                  <c:v>0.42105263157894629</c:v>
                </c:pt>
                <c:pt idx="5">
                  <c:v>0.52631578947368474</c:v>
                </c:pt>
                <c:pt idx="6">
                  <c:v>0.6842105263157886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9-4C5B-B648-B283ED00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5260912"/>
        <c:axId val="725261568"/>
      </c:barChart>
      <c:lineChart>
        <c:grouping val="standard"/>
        <c:varyColors val="0"/>
        <c:ser>
          <c:idx val="1"/>
          <c:order val="1"/>
          <c:tx>
            <c:strRef>
              <c:f>'NH3'!$D$34</c:f>
              <c:strCache>
                <c:ptCount val="1"/>
                <c:pt idx="0">
                  <c:v>MPV (mg/L) (0.232)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'NH3'!$B$35:$B$41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VPI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'NH3'!$D$35:$D$41</c:f>
              <c:numCache>
                <c:formatCode>0.000</c:formatCode>
                <c:ptCount val="7"/>
                <c:pt idx="0">
                  <c:v>0.23200000000000001</c:v>
                </c:pt>
                <c:pt idx="1">
                  <c:v>0.23200000000000001</c:v>
                </c:pt>
                <c:pt idx="2">
                  <c:v>0.23200000000000001</c:v>
                </c:pt>
                <c:pt idx="3">
                  <c:v>0.23200000000000001</c:v>
                </c:pt>
                <c:pt idx="4">
                  <c:v>0.23200000000000001</c:v>
                </c:pt>
                <c:pt idx="5">
                  <c:v>0.23200000000000001</c:v>
                </c:pt>
                <c:pt idx="6">
                  <c:v>0.23200000000000001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C5B-B648-B283ED00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260912"/>
        <c:axId val="725261568"/>
      </c:lineChart>
      <c:catAx>
        <c:axId val="72526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261568"/>
        <c:crosses val="autoZero"/>
        <c:auto val="1"/>
        <c:lblAlgn val="ctr"/>
        <c:lblOffset val="300"/>
        <c:noMultiLvlLbl val="0"/>
      </c:catAx>
      <c:valAx>
        <c:axId val="725261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26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Orthophosphate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'PO4'!$C$3:$C$11</c:f>
              <c:numCache>
                <c:formatCode>0.000</c:formatCode>
                <c:ptCount val="9"/>
                <c:pt idx="0">
                  <c:v>0.183</c:v>
                </c:pt>
                <c:pt idx="1">
                  <c:v>0.19</c:v>
                </c:pt>
                <c:pt idx="2">
                  <c:v>0.17399999999999999</c:v>
                </c:pt>
                <c:pt idx="3" formatCode="0.00">
                  <c:v>0.18</c:v>
                </c:pt>
                <c:pt idx="4">
                  <c:v>0.19500000000000001</c:v>
                </c:pt>
                <c:pt idx="5">
                  <c:v>0.18740000000000001</c:v>
                </c:pt>
                <c:pt idx="6" formatCode="0.0000">
                  <c:v>0.2001</c:v>
                </c:pt>
                <c:pt idx="7">
                  <c:v>0.17199999999999999</c:v>
                </c:pt>
                <c:pt idx="8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F-4A69-B788-41DB6CBD77DF}"/>
            </c:ext>
          </c:extLst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0.18961160909703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69-4D6B-999D-B54F7930BB02}"/>
                </c:ext>
              </c:extLst>
            </c:dLbl>
            <c:dLbl>
              <c:idx val="6"/>
              <c:layout>
                <c:manualLayout>
                  <c:x val="0"/>
                  <c:y val="-0.193645898652293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C-4707-937E-1DD3DE9B4B86}"/>
                </c:ext>
              </c:extLst>
            </c:dLbl>
            <c:dLbl>
              <c:idx val="7"/>
              <c:layout>
                <c:manualLayout>
                  <c:x val="0"/>
                  <c:y val="-0.2178516359838298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0C-4707-937E-1DD3DE9B4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'PO4'!$H$3:$H$11</c:f>
              <c:numCache>
                <c:formatCode>0.00</c:formatCode>
                <c:ptCount val="9"/>
                <c:pt idx="0">
                  <c:v>0.23076923076923098</c:v>
                </c:pt>
                <c:pt idx="1">
                  <c:v>0.30769230769230799</c:v>
                </c:pt>
                <c:pt idx="2">
                  <c:v>0.92307692307692391</c:v>
                </c:pt>
                <c:pt idx="3">
                  <c:v>0.46153846153846195</c:v>
                </c:pt>
                <c:pt idx="4">
                  <c:v>0.69230769230769296</c:v>
                </c:pt>
                <c:pt idx="5">
                  <c:v>0.10769230769230864</c:v>
                </c:pt>
                <c:pt idx="6">
                  <c:v>1.0846153846153848</c:v>
                </c:pt>
                <c:pt idx="7">
                  <c:v>1.076923076923078</c:v>
                </c:pt>
                <c:pt idx="8">
                  <c:v>0.61538461538461597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F-4A69-B788-41DB6CBD7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77032"/>
        <c:axId val="373477688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(0.186)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'PO4'!$D$3:$D$11</c:f>
              <c:numCache>
                <c:formatCode>0.000</c:formatCode>
                <c:ptCount val="9"/>
                <c:pt idx="0">
                  <c:v>0.186</c:v>
                </c:pt>
                <c:pt idx="1">
                  <c:v>0.186</c:v>
                </c:pt>
                <c:pt idx="2">
                  <c:v>0.186</c:v>
                </c:pt>
                <c:pt idx="3">
                  <c:v>0.186</c:v>
                </c:pt>
                <c:pt idx="4">
                  <c:v>0.186</c:v>
                </c:pt>
                <c:pt idx="5">
                  <c:v>0.186</c:v>
                </c:pt>
                <c:pt idx="6">
                  <c:v>0.186</c:v>
                </c:pt>
                <c:pt idx="7">
                  <c:v>0.186</c:v>
                </c:pt>
                <c:pt idx="8">
                  <c:v>0.186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F-4A69-B788-41DB6CBD7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7032"/>
        <c:axId val="373477688"/>
      </c:lineChart>
      <c:catAx>
        <c:axId val="373477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77688"/>
        <c:crosses val="autoZero"/>
        <c:auto val="1"/>
        <c:lblAlgn val="ctr"/>
        <c:lblOffset val="100"/>
        <c:noMultiLvlLbl val="0"/>
      </c:catAx>
      <c:valAx>
        <c:axId val="37347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7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566736</xdr:colOff>
      <xdr:row>11</xdr:row>
      <xdr:rowOff>133350</xdr:rowOff>
    </xdr:from>
    <xdr:to>
      <xdr:col>7</xdr:col>
      <xdr:colOff>285751</xdr:colOff>
      <xdr:row>29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28FEE5-9536-4EFF-8C5A-507866733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80961</xdr:colOff>
      <xdr:row>41</xdr:row>
      <xdr:rowOff>4762</xdr:rowOff>
    </xdr:from>
    <xdr:to>
      <xdr:col>6</xdr:col>
      <xdr:colOff>904874</xdr:colOff>
      <xdr:row>58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69207F-1956-4792-AEE2-68F6349EA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701793</xdr:colOff>
      <xdr:row>41</xdr:row>
      <xdr:rowOff>182952</xdr:rowOff>
    </xdr:from>
    <xdr:to>
      <xdr:col>6</xdr:col>
      <xdr:colOff>1213089</xdr:colOff>
      <xdr:row>59</xdr:row>
      <xdr:rowOff>44929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F0C5C5-4195-437C-A14C-61DB5671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228598</xdr:colOff>
      <xdr:row>11</xdr:row>
      <xdr:rowOff>128587</xdr:rowOff>
    </xdr:from>
    <xdr:to>
      <xdr:col>7</xdr:col>
      <xdr:colOff>505558</xdr:colOff>
      <xdr:row>31</xdr:row>
      <xdr:rowOff>43963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E0CAC6-913E-46FA-807B-42CC9215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1128712</xdr:colOff>
      <xdr:row>7</xdr:row>
      <xdr:rowOff>14287</xdr:rowOff>
    </xdr:from>
    <xdr:to>
      <xdr:col>6</xdr:col>
      <xdr:colOff>14287</xdr:colOff>
      <xdr:row>21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6A6D17-B0DA-4E29-BC4A-4C555BFD8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796145</xdr:colOff>
      <xdr:row>38</xdr:row>
      <xdr:rowOff>84108</xdr:rowOff>
    </xdr:from>
    <xdr:to>
      <xdr:col>5</xdr:col>
      <xdr:colOff>1306541</xdr:colOff>
      <xdr:row>52</xdr:row>
      <xdr:rowOff>185469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3E0947-00F0-40F3-AC33-506A74F83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538161</xdr:colOff>
      <xdr:row>12</xdr:row>
      <xdr:rowOff>90486</xdr:rowOff>
    </xdr:from>
    <xdr:to>
      <xdr:col>6</xdr:col>
      <xdr:colOff>838199</xdr:colOff>
      <xdr:row>28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E4ECD-14BE-42AD-B09C-228B59674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1081086</xdr:colOff>
      <xdr:row>41</xdr:row>
      <xdr:rowOff>176211</xdr:rowOff>
    </xdr:from>
    <xdr:to>
      <xdr:col>6</xdr:col>
      <xdr:colOff>942974</xdr:colOff>
      <xdr:row>57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9C73E6-E872-411E-B4BA-ED87F6354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328611</xdr:colOff>
      <xdr:row>12</xdr:row>
      <xdr:rowOff>52386</xdr:rowOff>
    </xdr:from>
    <xdr:to>
      <xdr:col>8</xdr:col>
      <xdr:colOff>304800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2B8EB2-AF9C-42D2-BC30-6B9AE89D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547686</xdr:colOff>
      <xdr:row>43</xdr:row>
      <xdr:rowOff>119062</xdr:rowOff>
    </xdr:from>
    <xdr:to>
      <xdr:col>7</xdr:col>
      <xdr:colOff>552449</xdr:colOff>
      <xdr:row>58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23A1EF-611A-443A-A53F-6BE0A3DE8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538162</xdr:colOff>
      <xdr:row>7</xdr:row>
      <xdr:rowOff>138112</xdr:rowOff>
    </xdr:from>
    <xdr:to>
      <xdr:col>8</xdr:col>
      <xdr:colOff>133350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752B0B-0EC5-4DD2-BB44-67E3201B9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231322</xdr:colOff>
      <xdr:row>33</xdr:row>
      <xdr:rowOff>167709</xdr:rowOff>
    </xdr:from>
    <xdr:to>
      <xdr:col>6</xdr:col>
      <xdr:colOff>619125</xdr:colOff>
      <xdr:row>48</xdr:row>
      <xdr:rowOff>104436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7CCBEA-0F87-48B0-B1D1-88D0CBD39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471486</xdr:colOff>
      <xdr:row>11</xdr:row>
      <xdr:rowOff>80961</xdr:rowOff>
    </xdr:from>
    <xdr:to>
      <xdr:col>7</xdr:col>
      <xdr:colOff>485774</xdr:colOff>
      <xdr:row>27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5FDDFB-46CA-4BDA-BA38-0C2A0C467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309157</xdr:colOff>
      <xdr:row>43</xdr:row>
      <xdr:rowOff>121727</xdr:rowOff>
    </xdr:from>
    <xdr:to>
      <xdr:col>6</xdr:col>
      <xdr:colOff>912139</xdr:colOff>
      <xdr:row>58</xdr:row>
      <xdr:rowOff>121081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169AE5-F330-4FB8-9C56-3EF6A0EFF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E03A-12D3-4C2C-829E-8DD5C11B3D11}">
  <dimension ref="A1:K40"/>
  <sheetViews>
    <sheetView tabSelected="1" workbookViewId="0">
      <selection activeCell="N3" sqref="N3"/>
    </sheetView>
  </sheetViews>
  <sheetFormatPr defaultRowHeight="15" x14ac:dyDescent="0.25"/>
  <cols>
    <col min="2" max="2" width="12.7109375" customWidth="1"/>
    <col min="3" max="3" width="22.85546875" customWidth="1"/>
    <col min="6" max="6" width="17.5703125" customWidth="1"/>
    <col min="7" max="7" width="15" customWidth="1"/>
    <col min="11" max="11" width="13.85546875" customWidth="1"/>
  </cols>
  <sheetData>
    <row r="1" spans="1:11" ht="18.75" x14ac:dyDescent="0.3">
      <c r="A1" s="48" t="s">
        <v>0</v>
      </c>
      <c r="B1" s="48"/>
      <c r="C1" s="48"/>
      <c r="D1" s="48"/>
      <c r="E1" s="48"/>
      <c r="F1" s="48"/>
      <c r="G1" s="1" t="s">
        <v>1</v>
      </c>
      <c r="H1" s="2">
        <v>3.4000000000000002E-2</v>
      </c>
    </row>
    <row r="2" spans="1:11" ht="45" x14ac:dyDescent="0.25">
      <c r="A2" s="3" t="s">
        <v>2</v>
      </c>
      <c r="B2" s="3" t="s">
        <v>3</v>
      </c>
      <c r="C2" s="3" t="s">
        <v>4</v>
      </c>
      <c r="D2" s="4" t="s">
        <v>40</v>
      </c>
      <c r="E2" s="5" t="s">
        <v>5</v>
      </c>
      <c r="F2" s="6" t="s">
        <v>6</v>
      </c>
      <c r="G2" s="6" t="s">
        <v>7</v>
      </c>
      <c r="H2" s="6" t="s">
        <v>8</v>
      </c>
      <c r="J2" s="19" t="s">
        <v>8</v>
      </c>
      <c r="K2" s="19" t="s">
        <v>19</v>
      </c>
    </row>
    <row r="3" spans="1:11" x14ac:dyDescent="0.25">
      <c r="A3" s="7">
        <v>1</v>
      </c>
      <c r="B3" s="7" t="s">
        <v>9</v>
      </c>
      <c r="C3" s="23">
        <v>0.41199999999999998</v>
      </c>
      <c r="D3" s="23">
        <v>0.38</v>
      </c>
      <c r="E3" s="10">
        <f>(C3/D3)*100</f>
        <v>108.42105263157893</v>
      </c>
      <c r="F3" s="11">
        <f>ABS(D3-C3)</f>
        <v>3.1999999999999973E-2</v>
      </c>
      <c r="G3" s="12" t="s">
        <v>10</v>
      </c>
      <c r="H3" s="12">
        <f>ABS((C3-D3)/$H$1)</f>
        <v>0.94117647058823439</v>
      </c>
      <c r="J3" s="20" t="s">
        <v>20</v>
      </c>
      <c r="K3" s="21" t="s">
        <v>21</v>
      </c>
    </row>
    <row r="4" spans="1:11" x14ac:dyDescent="0.25">
      <c r="A4" s="7">
        <v>59</v>
      </c>
      <c r="B4" s="7" t="s">
        <v>11</v>
      </c>
      <c r="C4" s="13">
        <v>0.37</v>
      </c>
      <c r="D4" s="9">
        <v>0.38</v>
      </c>
      <c r="E4" s="10">
        <f>(C4/D4)*100</f>
        <v>97.368421052631575</v>
      </c>
      <c r="F4" s="11">
        <f>ABS(D4-C4)</f>
        <v>1.0000000000000009E-2</v>
      </c>
      <c r="G4" s="12" t="s">
        <v>10</v>
      </c>
      <c r="H4" s="12">
        <f>ABS((C4-D4)/$H$1)</f>
        <v>0.29411764705882376</v>
      </c>
      <c r="J4" s="20" t="s">
        <v>22</v>
      </c>
      <c r="K4" s="21" t="s">
        <v>23</v>
      </c>
    </row>
    <row r="5" spans="1:11" x14ac:dyDescent="0.25">
      <c r="A5" s="7">
        <v>105</v>
      </c>
      <c r="B5" s="7" t="s">
        <v>12</v>
      </c>
      <c r="C5" s="14">
        <v>0.38</v>
      </c>
      <c r="D5" s="9">
        <v>0.38</v>
      </c>
      <c r="E5" s="10">
        <f>(C5/D5)*100</f>
        <v>100</v>
      </c>
      <c r="F5" s="11">
        <f t="shared" ref="F5:F11" si="0">ABS(D5-C5)</f>
        <v>0</v>
      </c>
      <c r="G5" s="12" t="s">
        <v>10</v>
      </c>
      <c r="H5" s="12">
        <f>ABS((C5-D5)/$H$1)</f>
        <v>0</v>
      </c>
      <c r="J5" s="20" t="s">
        <v>24</v>
      </c>
      <c r="K5" s="22" t="s">
        <v>25</v>
      </c>
    </row>
    <row r="6" spans="1:11" x14ac:dyDescent="0.25">
      <c r="A6" s="7">
        <v>118</v>
      </c>
      <c r="B6" s="7" t="s">
        <v>32</v>
      </c>
      <c r="C6" s="13">
        <v>0.48</v>
      </c>
      <c r="D6" s="9">
        <v>0.38</v>
      </c>
      <c r="E6" s="10">
        <f>(C6/D6)*100</f>
        <v>126.31578947368421</v>
      </c>
      <c r="F6" s="11">
        <f>ABS(D6-C6)</f>
        <v>9.9999999999999978E-2</v>
      </c>
      <c r="G6" s="12" t="s">
        <v>10</v>
      </c>
      <c r="H6" s="12">
        <f>ABS((C6-D6)/$H$1)</f>
        <v>2.9411764705882346</v>
      </c>
      <c r="J6" s="20" t="s">
        <v>26</v>
      </c>
      <c r="K6" s="22" t="s">
        <v>27</v>
      </c>
    </row>
    <row r="7" spans="1:11" s="39" customFormat="1" x14ac:dyDescent="0.25">
      <c r="A7" s="7">
        <v>297</v>
      </c>
      <c r="B7" s="7" t="s">
        <v>14</v>
      </c>
      <c r="C7" s="8">
        <v>0.36599999999999999</v>
      </c>
      <c r="D7" s="9">
        <v>0.38</v>
      </c>
      <c r="E7" s="15">
        <f>(C7/D7)*100</f>
        <v>96.315789473684205</v>
      </c>
      <c r="F7" s="16">
        <f>ABS(D7-C7)</f>
        <v>1.4000000000000012E-2</v>
      </c>
      <c r="G7" s="17" t="s">
        <v>10</v>
      </c>
      <c r="H7" s="17">
        <f>ABS((C7-D7)/$H$1)</f>
        <v>0.41176470588235325</v>
      </c>
      <c r="J7" s="40" t="s">
        <v>28</v>
      </c>
      <c r="K7" s="41" t="s">
        <v>29</v>
      </c>
    </row>
    <row r="8" spans="1:11" x14ac:dyDescent="0.25">
      <c r="A8" s="7">
        <v>316</v>
      </c>
      <c r="B8" s="7" t="s">
        <v>15</v>
      </c>
      <c r="C8" s="18">
        <v>0.36770000000000003</v>
      </c>
      <c r="D8" s="9">
        <v>0.38</v>
      </c>
      <c r="E8" s="10">
        <f t="shared" ref="E8:E11" si="1">(C8/D8)*100</f>
        <v>96.76315789473685</v>
      </c>
      <c r="F8" s="11">
        <f t="shared" si="0"/>
        <v>1.2299999999999978E-2</v>
      </c>
      <c r="G8" s="12" t="s">
        <v>10</v>
      </c>
      <c r="H8" s="12">
        <f t="shared" ref="H8:H11" si="2">ABS((C8-D8)/$H$1)</f>
        <v>0.36176470588235227</v>
      </c>
    </row>
    <row r="9" spans="1:11" x14ac:dyDescent="0.25">
      <c r="A9" s="7">
        <v>318</v>
      </c>
      <c r="B9" s="7" t="s">
        <v>16</v>
      </c>
      <c r="C9" s="18">
        <v>0.40500000000000003</v>
      </c>
      <c r="D9" s="9">
        <v>0.38</v>
      </c>
      <c r="E9" s="10">
        <f t="shared" si="1"/>
        <v>106.57894736842107</v>
      </c>
      <c r="F9" s="11">
        <f t="shared" si="0"/>
        <v>2.5000000000000022E-2</v>
      </c>
      <c r="G9" s="12" t="s">
        <v>10</v>
      </c>
      <c r="H9" s="12">
        <f t="shared" si="2"/>
        <v>0.73529411764705943</v>
      </c>
      <c r="J9" s="38" t="s">
        <v>60</v>
      </c>
    </row>
    <row r="10" spans="1:11" x14ac:dyDescent="0.25">
      <c r="A10" s="7">
        <v>319</v>
      </c>
      <c r="B10" s="7" t="s">
        <v>17</v>
      </c>
      <c r="C10" s="18">
        <v>0.40799999999999997</v>
      </c>
      <c r="D10" s="9">
        <v>0.38</v>
      </c>
      <c r="E10" s="10">
        <f t="shared" si="1"/>
        <v>107.36842105263158</v>
      </c>
      <c r="F10" s="11">
        <f t="shared" si="0"/>
        <v>2.7999999999999969E-2</v>
      </c>
      <c r="G10" s="12" t="s">
        <v>10</v>
      </c>
      <c r="H10" s="12">
        <f t="shared" si="2"/>
        <v>0.82352941176470495</v>
      </c>
    </row>
    <row r="11" spans="1:11" x14ac:dyDescent="0.25">
      <c r="A11" s="7">
        <v>320</v>
      </c>
      <c r="B11" s="7" t="s">
        <v>18</v>
      </c>
      <c r="C11" s="18">
        <v>0.39700000000000002</v>
      </c>
      <c r="D11" s="9">
        <v>0.38</v>
      </c>
      <c r="E11" s="10">
        <f t="shared" si="1"/>
        <v>104.47368421052632</v>
      </c>
      <c r="F11" s="11">
        <f t="shared" si="0"/>
        <v>1.7000000000000015E-2</v>
      </c>
      <c r="G11" s="12" t="s">
        <v>10</v>
      </c>
      <c r="H11" s="12">
        <f t="shared" si="2"/>
        <v>0.50000000000000044</v>
      </c>
    </row>
    <row r="32" spans="1:8" ht="18.75" x14ac:dyDescent="0.3">
      <c r="A32" s="48" t="s">
        <v>30</v>
      </c>
      <c r="B32" s="48"/>
      <c r="C32" s="48"/>
      <c r="D32" s="48"/>
      <c r="E32" s="48"/>
      <c r="F32" s="48"/>
      <c r="G32" s="1" t="s">
        <v>1</v>
      </c>
      <c r="H32" s="2">
        <v>7.3999999999999996E-2</v>
      </c>
    </row>
    <row r="33" spans="1:9" ht="45" x14ac:dyDescent="0.25">
      <c r="A33" s="3" t="s">
        <v>2</v>
      </c>
      <c r="B33" s="3" t="s">
        <v>3</v>
      </c>
      <c r="C33" s="3" t="s">
        <v>4</v>
      </c>
      <c r="D33" s="4" t="s">
        <v>41</v>
      </c>
      <c r="E33" s="5" t="s">
        <v>5</v>
      </c>
      <c r="F33" s="6" t="s">
        <v>6</v>
      </c>
      <c r="G33" s="6" t="s">
        <v>7</v>
      </c>
      <c r="H33" s="6" t="s">
        <v>8</v>
      </c>
    </row>
    <row r="34" spans="1:9" x14ac:dyDescent="0.25">
      <c r="A34" s="7">
        <v>1</v>
      </c>
      <c r="B34" s="7" t="s">
        <v>9</v>
      </c>
      <c r="C34" s="23">
        <v>1.373</v>
      </c>
      <c r="D34" s="24">
        <v>1.37</v>
      </c>
      <c r="E34" s="10">
        <f>(C34/D34)*100</f>
        <v>100.21897810218978</v>
      </c>
      <c r="F34" s="11">
        <f>ABS(D34-C34)</f>
        <v>2.9999999999998916E-3</v>
      </c>
      <c r="G34" s="12" t="s">
        <v>10</v>
      </c>
      <c r="H34" s="12">
        <f t="shared" ref="H34:H40" si="3">ABS((C34-D34)/$H$32)</f>
        <v>4.0540540540539079E-2</v>
      </c>
      <c r="I34" s="38" t="s">
        <v>59</v>
      </c>
    </row>
    <row r="35" spans="1:9" x14ac:dyDescent="0.25">
      <c r="A35" s="7">
        <v>59</v>
      </c>
      <c r="B35" s="7" t="s">
        <v>11</v>
      </c>
      <c r="C35" s="13">
        <v>1.36</v>
      </c>
      <c r="D35" s="24">
        <v>1.37</v>
      </c>
      <c r="E35" s="10">
        <f t="shared" ref="E35:E40" si="4">(C35/D35)*100</f>
        <v>99.270072992700733</v>
      </c>
      <c r="F35" s="11">
        <f t="shared" ref="F35:F40" si="5">ABS(D35-C35)</f>
        <v>1.0000000000000009E-2</v>
      </c>
      <c r="G35" s="7" t="s">
        <v>10</v>
      </c>
      <c r="H35" s="12">
        <f t="shared" si="3"/>
        <v>0.13513513513513525</v>
      </c>
    </row>
    <row r="36" spans="1:9" x14ac:dyDescent="0.25">
      <c r="A36" s="7">
        <v>118</v>
      </c>
      <c r="B36" s="7" t="s">
        <v>32</v>
      </c>
      <c r="C36" s="13">
        <v>1.52</v>
      </c>
      <c r="D36" s="24">
        <v>1.37</v>
      </c>
      <c r="E36" s="10">
        <f t="shared" si="4"/>
        <v>110.94890510948905</v>
      </c>
      <c r="F36" s="11">
        <f t="shared" si="5"/>
        <v>0.14999999999999991</v>
      </c>
      <c r="G36" s="7" t="s">
        <v>10</v>
      </c>
      <c r="H36" s="12">
        <f t="shared" si="3"/>
        <v>2.0270270270270259</v>
      </c>
    </row>
    <row r="37" spans="1:9" s="39" customFormat="1" x14ac:dyDescent="0.25">
      <c r="A37" s="42">
        <v>297</v>
      </c>
      <c r="B37" s="42" t="s">
        <v>14</v>
      </c>
      <c r="C37" s="43">
        <v>1.37</v>
      </c>
      <c r="D37" s="44">
        <v>1.37</v>
      </c>
      <c r="E37" s="45">
        <f t="shared" si="4"/>
        <v>100</v>
      </c>
      <c r="F37" s="43">
        <f t="shared" si="5"/>
        <v>0</v>
      </c>
      <c r="G37" s="42" t="s">
        <v>10</v>
      </c>
      <c r="H37" s="46">
        <f t="shared" si="3"/>
        <v>0</v>
      </c>
    </row>
    <row r="38" spans="1:9" s="39" customFormat="1" x14ac:dyDescent="0.25">
      <c r="A38" s="7">
        <v>318</v>
      </c>
      <c r="B38" s="7" t="s">
        <v>16</v>
      </c>
      <c r="C38" s="8">
        <v>1.389</v>
      </c>
      <c r="D38" s="24">
        <v>1.37</v>
      </c>
      <c r="E38" s="10">
        <f t="shared" si="4"/>
        <v>101.38686131386861</v>
      </c>
      <c r="F38" s="11">
        <f t="shared" si="5"/>
        <v>1.8999999999999906E-2</v>
      </c>
      <c r="G38" s="7" t="s">
        <v>10</v>
      </c>
      <c r="H38" s="12">
        <f t="shared" si="3"/>
        <v>0.25675675675675552</v>
      </c>
    </row>
    <row r="39" spans="1:9" x14ac:dyDescent="0.25">
      <c r="A39" s="7">
        <v>319</v>
      </c>
      <c r="B39" s="7" t="s">
        <v>17</v>
      </c>
      <c r="C39" s="13">
        <v>1.46</v>
      </c>
      <c r="D39" s="24">
        <v>1.37</v>
      </c>
      <c r="E39" s="10">
        <f t="shared" si="4"/>
        <v>106.56934306569342</v>
      </c>
      <c r="F39" s="11">
        <f t="shared" si="5"/>
        <v>8.9999999999999858E-2</v>
      </c>
      <c r="G39" s="7" t="s">
        <v>10</v>
      </c>
      <c r="H39" s="12">
        <f t="shared" si="3"/>
        <v>1.2162162162162145</v>
      </c>
    </row>
    <row r="40" spans="1:9" x14ac:dyDescent="0.25">
      <c r="A40" s="7">
        <v>320</v>
      </c>
      <c r="B40" s="7" t="s">
        <v>18</v>
      </c>
      <c r="C40" s="13">
        <v>1.42</v>
      </c>
      <c r="D40" s="24">
        <v>1.37</v>
      </c>
      <c r="E40" s="10">
        <f t="shared" si="4"/>
        <v>103.64963503649633</v>
      </c>
      <c r="F40" s="11">
        <f t="shared" si="5"/>
        <v>4.9999999999999822E-2</v>
      </c>
      <c r="G40" s="7" t="s">
        <v>10</v>
      </c>
      <c r="H40" s="12">
        <f t="shared" si="3"/>
        <v>0.67567567567567333</v>
      </c>
    </row>
  </sheetData>
  <mergeCells count="2">
    <mergeCell ref="A1:F1"/>
    <mergeCell ref="A32:F32"/>
  </mergeCells>
  <conditionalFormatting sqref="H7:H11 H34:H40">
    <cfRule type="cellIs" dxfId="53" priority="19" operator="greaterThan">
      <formula>2</formula>
    </cfRule>
    <cfRule type="cellIs" dxfId="52" priority="20" operator="between">
      <formula>1.01</formula>
      <formula>2</formula>
    </cfRule>
    <cfRule type="cellIs" dxfId="51" priority="21" operator="lessThanOrEqual">
      <formula>1</formula>
    </cfRule>
  </conditionalFormatting>
  <conditionalFormatting sqref="H3:H6">
    <cfRule type="cellIs" dxfId="50" priority="22" operator="greaterThan">
      <formula>2</formula>
    </cfRule>
    <cfRule type="cellIs" dxfId="49" priority="23" operator="between">
      <formula>1.01</formula>
      <formula>2</formula>
    </cfRule>
    <cfRule type="cellIs" dxfId="48" priority="24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4334-0538-41AE-93B9-711E42B6D94E}">
  <dimension ref="A1:J41"/>
  <sheetViews>
    <sheetView topLeftCell="A42" zoomScaleNormal="100" workbookViewId="0">
      <selection activeCell="A53" sqref="A53"/>
    </sheetView>
  </sheetViews>
  <sheetFormatPr defaultRowHeight="15" x14ac:dyDescent="0.25"/>
  <cols>
    <col min="2" max="2" width="13.85546875" customWidth="1"/>
    <col min="3" max="3" width="26" customWidth="1"/>
    <col min="4" max="4" width="9.140625" customWidth="1"/>
    <col min="6" max="6" width="18.7109375" customWidth="1"/>
    <col min="7" max="7" width="19.140625" customWidth="1"/>
  </cols>
  <sheetData>
    <row r="1" spans="1:10" ht="18.75" x14ac:dyDescent="0.3">
      <c r="A1" s="48" t="s">
        <v>33</v>
      </c>
      <c r="B1" s="48"/>
      <c r="C1" s="48"/>
      <c r="D1" s="48"/>
      <c r="E1" s="48"/>
      <c r="F1" s="48"/>
      <c r="G1" s="1" t="s">
        <v>1</v>
      </c>
      <c r="H1" s="2">
        <v>7.0000000000000001E-3</v>
      </c>
    </row>
    <row r="2" spans="1:10" ht="45" x14ac:dyDescent="0.25">
      <c r="A2" s="3" t="s">
        <v>2</v>
      </c>
      <c r="B2" s="3" t="s">
        <v>3</v>
      </c>
      <c r="C2" s="3" t="s">
        <v>4</v>
      </c>
      <c r="D2" s="4" t="s">
        <v>38</v>
      </c>
      <c r="E2" s="5" t="s">
        <v>5</v>
      </c>
      <c r="F2" s="6" t="s">
        <v>6</v>
      </c>
      <c r="G2" s="6" t="s">
        <v>7</v>
      </c>
      <c r="H2" s="6" t="s">
        <v>8</v>
      </c>
    </row>
    <row r="3" spans="1:10" x14ac:dyDescent="0.25">
      <c r="A3" s="7">
        <v>1</v>
      </c>
      <c r="B3" s="7" t="s">
        <v>9</v>
      </c>
      <c r="C3" s="8">
        <v>0.20899999999999999</v>
      </c>
      <c r="D3" s="9">
        <v>0.19800000000000001</v>
      </c>
      <c r="E3" s="10">
        <f>(C3/D3)*100</f>
        <v>105.55555555555554</v>
      </c>
      <c r="F3" s="12">
        <f>ABS(D3-C3)</f>
        <v>1.0999999999999982E-2</v>
      </c>
      <c r="G3" s="12" t="s">
        <v>10</v>
      </c>
      <c r="H3" s="12">
        <f t="shared" ref="H3:H11" si="0">ABS((C3-D3)/$H$1)</f>
        <v>1.5714285714285687</v>
      </c>
    </row>
    <row r="4" spans="1:10" x14ac:dyDescent="0.25">
      <c r="A4" s="7">
        <v>59</v>
      </c>
      <c r="B4" s="7" t="s">
        <v>11</v>
      </c>
      <c r="C4" s="9">
        <v>0.2</v>
      </c>
      <c r="D4" s="9">
        <v>0.19800000000000001</v>
      </c>
      <c r="E4" s="10">
        <f>(C4/D4)*100</f>
        <v>101.01010101010101</v>
      </c>
      <c r="F4" s="12">
        <f>ABS(D4-C4)</f>
        <v>2.0000000000000018E-3</v>
      </c>
      <c r="G4" s="12" t="s">
        <v>10</v>
      </c>
      <c r="H4" s="12">
        <f>ABS((C4-D4)/$H$1)</f>
        <v>0.28571428571428598</v>
      </c>
      <c r="J4" s="38" t="s">
        <v>59</v>
      </c>
    </row>
    <row r="5" spans="1:10" x14ac:dyDescent="0.25">
      <c r="A5" s="7">
        <v>105</v>
      </c>
      <c r="B5" s="7" t="s">
        <v>12</v>
      </c>
      <c r="C5" s="9">
        <v>0.19700000000000001</v>
      </c>
      <c r="D5" s="9">
        <v>0.19800000000000001</v>
      </c>
      <c r="E5" s="10">
        <f>(C5/D5)*100</f>
        <v>99.494949494949495</v>
      </c>
      <c r="F5" s="12">
        <f>ABS(D5-C5)</f>
        <v>1.0000000000000009E-3</v>
      </c>
      <c r="G5" s="12" t="s">
        <v>10</v>
      </c>
      <c r="H5" s="12">
        <f>ABS((C5-D5)/$H$1)</f>
        <v>0.14285714285714299</v>
      </c>
    </row>
    <row r="6" spans="1:10" x14ac:dyDescent="0.25">
      <c r="A6" s="7">
        <v>118</v>
      </c>
      <c r="B6" s="7" t="s">
        <v>32</v>
      </c>
      <c r="C6" s="9">
        <v>0.2</v>
      </c>
      <c r="D6" s="9">
        <v>0.19800000000000001</v>
      </c>
      <c r="E6" s="10">
        <f>(C6/D6)*100</f>
        <v>101.01010101010101</v>
      </c>
      <c r="F6" s="12">
        <f>ABS(D6-C6)</f>
        <v>2.0000000000000018E-3</v>
      </c>
      <c r="G6" s="12" t="s">
        <v>10</v>
      </c>
      <c r="H6" s="12">
        <f>ABS((C6-D6)/$H$1)</f>
        <v>0.28571428571428598</v>
      </c>
    </row>
    <row r="7" spans="1:10" x14ac:dyDescent="0.25">
      <c r="A7" s="7">
        <v>297</v>
      </c>
      <c r="B7" s="7" t="s">
        <v>14</v>
      </c>
      <c r="C7" s="9">
        <v>0.20200000000000001</v>
      </c>
      <c r="D7" s="9">
        <v>0.19800000000000001</v>
      </c>
      <c r="E7" s="10">
        <f>(C7/D7)*100</f>
        <v>102.02020202020201</v>
      </c>
      <c r="F7" s="11">
        <f>ABS(D7-C7)</f>
        <v>4.0000000000000036E-3</v>
      </c>
      <c r="G7" s="7" t="s">
        <v>10</v>
      </c>
      <c r="H7" s="12">
        <f>ABS((C7-D7)/$H$1)</f>
        <v>0.57142857142857195</v>
      </c>
    </row>
    <row r="8" spans="1:10" x14ac:dyDescent="0.25">
      <c r="A8" s="7">
        <v>316</v>
      </c>
      <c r="B8" s="7" t="s">
        <v>15</v>
      </c>
      <c r="C8" s="25">
        <v>0.1986</v>
      </c>
      <c r="D8" s="9">
        <v>0.19800000000000001</v>
      </c>
      <c r="E8" s="10">
        <f t="shared" ref="E8:E11" si="1">(C8/D8)*100</f>
        <v>100.3030303030303</v>
      </c>
      <c r="F8" s="7">
        <f t="shared" ref="F8:F11" si="2">ABS(D8-C8)</f>
        <v>5.9999999999998943E-4</v>
      </c>
      <c r="G8" s="7" t="s">
        <v>10</v>
      </c>
      <c r="H8" s="12">
        <f t="shared" si="0"/>
        <v>8.5714285714284202E-2</v>
      </c>
    </row>
    <row r="9" spans="1:10" x14ac:dyDescent="0.25">
      <c r="A9" s="7">
        <v>318</v>
      </c>
      <c r="B9" s="7" t="s">
        <v>16</v>
      </c>
      <c r="C9" s="25">
        <v>0.219</v>
      </c>
      <c r="D9" s="9">
        <v>0.19800000000000001</v>
      </c>
      <c r="E9" s="10">
        <f t="shared" si="1"/>
        <v>110.60606060606059</v>
      </c>
      <c r="F9" s="7">
        <f t="shared" si="2"/>
        <v>2.0999999999999991E-2</v>
      </c>
      <c r="G9" s="7" t="s">
        <v>10</v>
      </c>
      <c r="H9" s="12">
        <f t="shared" si="0"/>
        <v>2.9999999999999987</v>
      </c>
    </row>
    <row r="10" spans="1:10" x14ac:dyDescent="0.25">
      <c r="A10" s="7">
        <v>319</v>
      </c>
      <c r="B10" s="7" t="s">
        <v>17</v>
      </c>
      <c r="C10" s="9">
        <v>0.192</v>
      </c>
      <c r="D10" s="9">
        <v>0.19800000000000001</v>
      </c>
      <c r="E10" s="10">
        <f t="shared" si="1"/>
        <v>96.969696969696969</v>
      </c>
      <c r="F10" s="7">
        <f t="shared" si="2"/>
        <v>6.0000000000000053E-3</v>
      </c>
      <c r="G10" s="7" t="s">
        <v>10</v>
      </c>
      <c r="H10" s="12">
        <f t="shared" si="0"/>
        <v>0.85714285714285787</v>
      </c>
    </row>
    <row r="11" spans="1:10" x14ac:dyDescent="0.25">
      <c r="A11" s="7">
        <v>320</v>
      </c>
      <c r="B11" s="7" t="s">
        <v>18</v>
      </c>
      <c r="C11" s="26">
        <v>0.20100000000000001</v>
      </c>
      <c r="D11" s="9">
        <v>0.19800000000000001</v>
      </c>
      <c r="E11" s="10">
        <f t="shared" si="1"/>
        <v>101.51515151515152</v>
      </c>
      <c r="F11" s="7">
        <f t="shared" si="2"/>
        <v>3.0000000000000027E-3</v>
      </c>
      <c r="G11" s="7" t="s">
        <v>10</v>
      </c>
      <c r="H11" s="12">
        <f t="shared" si="0"/>
        <v>0.42857142857142894</v>
      </c>
    </row>
    <row r="33" spans="1:10" ht="18.75" x14ac:dyDescent="0.3">
      <c r="A33" s="48" t="s">
        <v>34</v>
      </c>
      <c r="B33" s="48"/>
      <c r="C33" s="48"/>
      <c r="D33" s="48"/>
      <c r="E33" s="48"/>
      <c r="F33" s="48"/>
      <c r="G33" s="1" t="s">
        <v>1</v>
      </c>
      <c r="H33" s="2">
        <v>1.2999999999999999E-2</v>
      </c>
    </row>
    <row r="34" spans="1:10" ht="45" x14ac:dyDescent="0.25">
      <c r="A34" s="3" t="s">
        <v>2</v>
      </c>
      <c r="B34" s="3" t="s">
        <v>3</v>
      </c>
      <c r="C34" s="27" t="s">
        <v>4</v>
      </c>
      <c r="D34" s="4" t="s">
        <v>39</v>
      </c>
      <c r="E34" s="5" t="s">
        <v>5</v>
      </c>
      <c r="F34" s="6" t="s">
        <v>6</v>
      </c>
      <c r="G34" s="6" t="s">
        <v>7</v>
      </c>
      <c r="H34" s="6" t="s">
        <v>8</v>
      </c>
    </row>
    <row r="35" spans="1:10" x14ac:dyDescent="0.25">
      <c r="A35" s="7">
        <v>1</v>
      </c>
      <c r="B35" s="7" t="s">
        <v>9</v>
      </c>
      <c r="C35" s="8">
        <v>0.28799999999999998</v>
      </c>
      <c r="D35" s="9">
        <v>0.29499999999999998</v>
      </c>
      <c r="E35" s="10">
        <f>(C35/D35)*100</f>
        <v>97.627118644067792</v>
      </c>
      <c r="F35" s="11">
        <f>ABS(D35-C35)</f>
        <v>7.0000000000000062E-3</v>
      </c>
      <c r="G35" s="12" t="s">
        <v>10</v>
      </c>
      <c r="H35" s="12">
        <f t="shared" ref="H35:H41" si="3">ABS((C35-D35)/$H$33)</f>
        <v>0.53846153846153899</v>
      </c>
    </row>
    <row r="36" spans="1:10" x14ac:dyDescent="0.25">
      <c r="A36" s="7">
        <v>59</v>
      </c>
      <c r="B36" s="7" t="s">
        <v>11</v>
      </c>
      <c r="C36" s="9">
        <v>0.3</v>
      </c>
      <c r="D36" s="9">
        <v>0.29499999999999998</v>
      </c>
      <c r="E36" s="10">
        <f t="shared" ref="E36:E41" si="4">(C36/D36)*100</f>
        <v>101.69491525423729</v>
      </c>
      <c r="F36" s="11">
        <f t="shared" ref="F36:F41" si="5">ABS(D36-C36)</f>
        <v>5.0000000000000044E-3</v>
      </c>
      <c r="G36" s="12" t="s">
        <v>10</v>
      </c>
      <c r="H36" s="12">
        <f t="shared" si="3"/>
        <v>0.38461538461538497</v>
      </c>
      <c r="J36" s="38" t="s">
        <v>59</v>
      </c>
    </row>
    <row r="37" spans="1:10" x14ac:dyDescent="0.25">
      <c r="A37" s="7">
        <v>118</v>
      </c>
      <c r="B37" s="7" t="s">
        <v>32</v>
      </c>
      <c r="C37" s="9">
        <v>0.3</v>
      </c>
      <c r="D37" s="9">
        <v>0.29499999999999998</v>
      </c>
      <c r="E37" s="10">
        <f t="shared" si="4"/>
        <v>101.69491525423729</v>
      </c>
      <c r="F37" s="11">
        <f t="shared" si="5"/>
        <v>5.0000000000000044E-3</v>
      </c>
      <c r="G37" s="12" t="s">
        <v>10</v>
      </c>
      <c r="H37" s="12">
        <f t="shared" si="3"/>
        <v>0.38461538461538497</v>
      </c>
    </row>
    <row r="38" spans="1:10" x14ac:dyDescent="0.25">
      <c r="A38" s="7">
        <v>297</v>
      </c>
      <c r="B38" s="7" t="s">
        <v>14</v>
      </c>
      <c r="C38" s="9">
        <v>0.311</v>
      </c>
      <c r="D38" s="9">
        <v>0.29499999999999998</v>
      </c>
      <c r="E38" s="10">
        <f t="shared" si="4"/>
        <v>105.42372881355932</v>
      </c>
      <c r="F38" s="11">
        <f t="shared" si="5"/>
        <v>1.6000000000000014E-2</v>
      </c>
      <c r="G38" s="12" t="s">
        <v>10</v>
      </c>
      <c r="H38" s="12">
        <f t="shared" si="3"/>
        <v>1.2307692307692319</v>
      </c>
    </row>
    <row r="39" spans="1:10" x14ac:dyDescent="0.25">
      <c r="A39" s="7">
        <v>318</v>
      </c>
      <c r="B39" s="7" t="s">
        <v>16</v>
      </c>
      <c r="C39" s="9">
        <v>0.30399999999999999</v>
      </c>
      <c r="D39" s="9">
        <v>0.29499999999999998</v>
      </c>
      <c r="E39" s="10">
        <f t="shared" si="4"/>
        <v>103.05084745762711</v>
      </c>
      <c r="F39" s="11">
        <f t="shared" si="5"/>
        <v>9.000000000000008E-3</v>
      </c>
      <c r="G39" s="12" t="s">
        <v>10</v>
      </c>
      <c r="H39" s="12">
        <f t="shared" si="3"/>
        <v>0.69230769230769296</v>
      </c>
    </row>
    <row r="40" spans="1:10" x14ac:dyDescent="0.25">
      <c r="A40" s="28">
        <v>319</v>
      </c>
      <c r="B40" s="7" t="s">
        <v>17</v>
      </c>
      <c r="C40" s="9">
        <v>0.29299999999999998</v>
      </c>
      <c r="D40" s="9">
        <v>0.29499999999999998</v>
      </c>
      <c r="E40" s="10">
        <f t="shared" si="4"/>
        <v>99.322033898305079</v>
      </c>
      <c r="F40" s="11">
        <f t="shared" si="5"/>
        <v>2.0000000000000018E-3</v>
      </c>
      <c r="G40" s="12" t="s">
        <v>10</v>
      </c>
      <c r="H40" s="12">
        <f t="shared" si="3"/>
        <v>0.15384615384615399</v>
      </c>
    </row>
    <row r="41" spans="1:10" x14ac:dyDescent="0.25">
      <c r="A41" s="28">
        <v>320</v>
      </c>
      <c r="B41" s="7" t="s">
        <v>18</v>
      </c>
      <c r="C41" s="9">
        <v>0.29399999999999998</v>
      </c>
      <c r="D41" s="9">
        <v>0.29499999999999998</v>
      </c>
      <c r="E41" s="10">
        <f t="shared" si="4"/>
        <v>99.66101694915254</v>
      </c>
      <c r="F41" s="11">
        <f t="shared" si="5"/>
        <v>1.0000000000000009E-3</v>
      </c>
      <c r="G41" s="12" t="s">
        <v>10</v>
      </c>
      <c r="H41" s="12">
        <f t="shared" si="3"/>
        <v>7.6923076923076997E-2</v>
      </c>
    </row>
  </sheetData>
  <mergeCells count="2">
    <mergeCell ref="A1:F1"/>
    <mergeCell ref="A33:F33"/>
  </mergeCells>
  <conditionalFormatting sqref="H35:H41">
    <cfRule type="cellIs" dxfId="47" priority="4" operator="greaterThan">
      <formula>2</formula>
    </cfRule>
    <cfRule type="cellIs" dxfId="46" priority="5" operator="between">
      <formula>1.01</formula>
      <formula>2</formula>
    </cfRule>
    <cfRule type="cellIs" dxfId="45" priority="6" operator="lessThanOrEqual">
      <formula>1</formula>
    </cfRule>
  </conditionalFormatting>
  <conditionalFormatting sqref="H3 H8:H11">
    <cfRule type="cellIs" dxfId="44" priority="22" operator="greaterThan">
      <formula>2</formula>
    </cfRule>
    <cfRule type="cellIs" dxfId="43" priority="23" operator="between">
      <formula>1.01</formula>
      <formula>2</formula>
    </cfRule>
    <cfRule type="cellIs" dxfId="42" priority="24" operator="lessThanOrEqual">
      <formula>1</formula>
    </cfRule>
  </conditionalFormatting>
  <conditionalFormatting sqref="H7">
    <cfRule type="cellIs" dxfId="41" priority="19" operator="greaterThan">
      <formula>2</formula>
    </cfRule>
    <cfRule type="cellIs" dxfId="40" priority="20" operator="between">
      <formula>1.01</formula>
      <formula>2</formula>
    </cfRule>
    <cfRule type="cellIs" dxfId="39" priority="21" operator="lessThanOrEqual">
      <formula>1</formula>
    </cfRule>
  </conditionalFormatting>
  <conditionalFormatting sqref="H4:H6">
    <cfRule type="cellIs" dxfId="38" priority="16" operator="greaterThan">
      <formula>2</formula>
    </cfRule>
    <cfRule type="cellIs" dxfId="37" priority="17" operator="between">
      <formula>1.01</formula>
      <formula>2</formula>
    </cfRule>
    <cfRule type="cellIs" dxfId="36" priority="18" operator="lessThanOr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7C8D-6F46-49C2-BDCE-D3414D6BB303}">
  <dimension ref="A1:H38"/>
  <sheetViews>
    <sheetView topLeftCell="C37" zoomScale="124" zoomScaleNormal="124" workbookViewId="0">
      <selection activeCell="I43" sqref="I43"/>
    </sheetView>
  </sheetViews>
  <sheetFormatPr defaultRowHeight="15" x14ac:dyDescent="0.25"/>
  <cols>
    <col min="2" max="2" width="17.140625" customWidth="1"/>
    <col min="3" max="3" width="25.42578125" customWidth="1"/>
    <col min="6" max="6" width="24.42578125" customWidth="1"/>
    <col min="7" max="7" width="20.7109375" customWidth="1"/>
  </cols>
  <sheetData>
    <row r="1" spans="1:8" ht="17.25" x14ac:dyDescent="0.3">
      <c r="A1" s="49" t="s">
        <v>35</v>
      </c>
      <c r="B1" s="49"/>
      <c r="C1" s="49"/>
      <c r="D1" s="49"/>
      <c r="E1" s="49"/>
      <c r="F1" s="49"/>
      <c r="G1" s="29" t="s">
        <v>1</v>
      </c>
      <c r="H1" s="30">
        <v>3.5000000000000003E-2</v>
      </c>
    </row>
    <row r="2" spans="1:8" ht="45" x14ac:dyDescent="0.25">
      <c r="A2" s="3" t="s">
        <v>2</v>
      </c>
      <c r="B2" s="3" t="s">
        <v>3</v>
      </c>
      <c r="C2" s="3" t="s">
        <v>4</v>
      </c>
      <c r="D2" s="4" t="s">
        <v>37</v>
      </c>
      <c r="E2" s="5" t="s">
        <v>5</v>
      </c>
      <c r="F2" s="6" t="s">
        <v>6</v>
      </c>
      <c r="G2" s="6" t="s">
        <v>7</v>
      </c>
      <c r="H2" s="6" t="s">
        <v>8</v>
      </c>
    </row>
    <row r="3" spans="1:8" x14ac:dyDescent="0.25">
      <c r="A3" s="7">
        <v>1</v>
      </c>
      <c r="B3" s="7" t="s">
        <v>9</v>
      </c>
      <c r="C3" s="23">
        <v>0.11799999999999999</v>
      </c>
      <c r="D3" s="23">
        <v>0.14799999999999999</v>
      </c>
      <c r="E3" s="10">
        <f>(C3/D3)*100</f>
        <v>79.729729729729726</v>
      </c>
      <c r="F3" s="12">
        <f>ABS(D3-C3)</f>
        <v>0.03</v>
      </c>
      <c r="G3" s="12" t="s">
        <v>10</v>
      </c>
      <c r="H3" s="12">
        <f>ABS((C3-D3)/$H$1)</f>
        <v>0.85714285714285698</v>
      </c>
    </row>
    <row r="4" spans="1:8" x14ac:dyDescent="0.25">
      <c r="A4" s="7">
        <v>59</v>
      </c>
      <c r="B4" s="7" t="s">
        <v>11</v>
      </c>
      <c r="C4" s="31">
        <v>0.13</v>
      </c>
      <c r="D4" s="26">
        <v>0.14799999999999999</v>
      </c>
      <c r="E4" s="10">
        <f>(C4/D4)*100</f>
        <v>87.837837837837839</v>
      </c>
      <c r="F4" s="12">
        <f>ABS(D4-C4)</f>
        <v>1.7999999999999988E-2</v>
      </c>
      <c r="G4" s="12" t="s">
        <v>10</v>
      </c>
      <c r="H4" s="12">
        <f>ABS((C4-D4)/$H$1)</f>
        <v>0.5142857142857139</v>
      </c>
    </row>
    <row r="5" spans="1:8" x14ac:dyDescent="0.25">
      <c r="A5" s="7">
        <v>319</v>
      </c>
      <c r="B5" s="7" t="s">
        <v>17</v>
      </c>
      <c r="C5" s="26">
        <v>0.17399999999999999</v>
      </c>
      <c r="D5" s="26">
        <v>0.14799999999999999</v>
      </c>
      <c r="E5" s="10">
        <f>(C5/D5)*100</f>
        <v>117.56756756756756</v>
      </c>
      <c r="F5" s="12">
        <f>ABS(D5-C5)</f>
        <v>2.5999999999999995E-2</v>
      </c>
      <c r="G5" s="7" t="s">
        <v>10</v>
      </c>
      <c r="H5" s="12">
        <f>ABS((C5-D5)/$H$1)</f>
        <v>0.74285714285714266</v>
      </c>
    </row>
    <row r="34" spans="1:8" ht="17.25" x14ac:dyDescent="0.3">
      <c r="A34" s="49" t="s">
        <v>36</v>
      </c>
      <c r="B34" s="49"/>
      <c r="C34" s="49"/>
      <c r="D34" s="49"/>
      <c r="E34" s="49"/>
      <c r="F34" s="49"/>
      <c r="G34" s="29" t="s">
        <v>1</v>
      </c>
      <c r="H34" s="30">
        <v>5.2999999999999999E-2</v>
      </c>
    </row>
    <row r="35" spans="1:8" ht="45" x14ac:dyDescent="0.25">
      <c r="A35" s="3" t="s">
        <v>2</v>
      </c>
      <c r="B35" s="3" t="s">
        <v>3</v>
      </c>
      <c r="C35" s="3" t="s">
        <v>4</v>
      </c>
      <c r="D35" s="4" t="s">
        <v>42</v>
      </c>
      <c r="E35" s="5" t="s">
        <v>5</v>
      </c>
      <c r="F35" s="6" t="s">
        <v>6</v>
      </c>
      <c r="G35" s="6" t="s">
        <v>7</v>
      </c>
      <c r="H35" s="6" t="s">
        <v>8</v>
      </c>
    </row>
    <row r="36" spans="1:8" x14ac:dyDescent="0.25">
      <c r="A36" s="7">
        <v>1</v>
      </c>
      <c r="B36" s="7" t="s">
        <v>9</v>
      </c>
      <c r="C36" s="23">
        <v>0.318</v>
      </c>
      <c r="D36" s="26">
        <v>0.35599999999999998</v>
      </c>
      <c r="E36" s="10">
        <f>(C36/D36)*100</f>
        <v>89.325842696629223</v>
      </c>
      <c r="F36" s="12">
        <f>ABS(D36-C36)</f>
        <v>3.7999999999999978E-2</v>
      </c>
      <c r="G36" s="12" t="s">
        <v>10</v>
      </c>
      <c r="H36" s="12">
        <f>ABS((C36-D36)/$H$34)</f>
        <v>0.71698113207547132</v>
      </c>
    </row>
    <row r="37" spans="1:8" x14ac:dyDescent="0.25">
      <c r="A37" s="7">
        <v>59</v>
      </c>
      <c r="B37" s="7" t="s">
        <v>11</v>
      </c>
      <c r="C37" s="32">
        <v>0.34</v>
      </c>
      <c r="D37" s="26">
        <v>0.35599999999999998</v>
      </c>
      <c r="E37" s="10">
        <f>(C37/D37)*100</f>
        <v>95.505617977528104</v>
      </c>
      <c r="F37" s="12">
        <f>ABS(D37-C37)</f>
        <v>1.5999999999999959E-2</v>
      </c>
      <c r="G37" s="12" t="s">
        <v>10</v>
      </c>
      <c r="H37" s="12">
        <f t="shared" ref="H37:H38" si="0">ABS((C37-D37)/$H$34)</f>
        <v>0.3018867924528294</v>
      </c>
    </row>
    <row r="38" spans="1:8" x14ac:dyDescent="0.25">
      <c r="A38" s="7">
        <v>319</v>
      </c>
      <c r="B38" s="7" t="s">
        <v>17</v>
      </c>
      <c r="C38" s="11">
        <v>0.41499999999999998</v>
      </c>
      <c r="D38" s="26">
        <v>0.35599999999999998</v>
      </c>
      <c r="E38" s="10">
        <f>(C38/D38)*100</f>
        <v>116.57303370786516</v>
      </c>
      <c r="F38" s="12">
        <f>ABS(D38-C38)</f>
        <v>5.8999999999999997E-2</v>
      </c>
      <c r="G38" s="12" t="s">
        <v>10</v>
      </c>
      <c r="H38" s="12">
        <f t="shared" si="0"/>
        <v>1.1132075471698113</v>
      </c>
    </row>
  </sheetData>
  <mergeCells count="2">
    <mergeCell ref="A1:F1"/>
    <mergeCell ref="A34:F34"/>
  </mergeCells>
  <conditionalFormatting sqref="H3 H5">
    <cfRule type="cellIs" dxfId="35" priority="13" operator="greaterThan">
      <formula>2</formula>
    </cfRule>
    <cfRule type="cellIs" dxfId="34" priority="14" operator="between">
      <formula>1.01</formula>
      <formula>2</formula>
    </cfRule>
    <cfRule type="cellIs" dxfId="33" priority="15" operator="lessThanOrEqual">
      <formula>1</formula>
    </cfRule>
  </conditionalFormatting>
  <conditionalFormatting sqref="H4">
    <cfRule type="cellIs" dxfId="32" priority="10" operator="greaterThan">
      <formula>2</formula>
    </cfRule>
    <cfRule type="cellIs" dxfId="31" priority="11" operator="between">
      <formula>1.01</formula>
      <formula>2</formula>
    </cfRule>
    <cfRule type="cellIs" dxfId="30" priority="12" operator="lessThanOrEqual">
      <formula>1</formula>
    </cfRule>
  </conditionalFormatting>
  <conditionalFormatting sqref="H36:H38">
    <cfRule type="cellIs" dxfId="29" priority="4" operator="greaterThan">
      <formula>2</formula>
    </cfRule>
    <cfRule type="cellIs" dxfId="28" priority="5" operator="between">
      <formula>1.01</formula>
      <formula>2</formula>
    </cfRule>
    <cfRule type="cellIs" dxfId="27" priority="6" operator="lessThanOrEqual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BDA0-647F-43F7-B6CF-6A5F73A7FC3A}">
  <dimension ref="A1:I41"/>
  <sheetViews>
    <sheetView topLeftCell="A40" zoomScale="120" zoomScaleNormal="120" workbookViewId="0">
      <selection activeCell="H48" sqref="H48"/>
    </sheetView>
  </sheetViews>
  <sheetFormatPr defaultRowHeight="15" x14ac:dyDescent="0.25"/>
  <cols>
    <col min="2" max="2" width="19.28515625" customWidth="1"/>
    <col min="3" max="3" width="23.42578125" customWidth="1"/>
    <col min="6" max="6" width="28.85546875" customWidth="1"/>
    <col min="7" max="7" width="18.42578125" customWidth="1"/>
  </cols>
  <sheetData>
    <row r="1" spans="1:9" ht="18.75" x14ac:dyDescent="0.3">
      <c r="A1" s="48" t="s">
        <v>43</v>
      </c>
      <c r="B1" s="48"/>
      <c r="C1" s="48"/>
      <c r="D1" s="48"/>
      <c r="E1" s="48"/>
      <c r="F1" s="48"/>
      <c r="G1" s="1" t="s">
        <v>1</v>
      </c>
      <c r="H1" s="33">
        <v>0.01</v>
      </c>
    </row>
    <row r="2" spans="1:9" ht="45" x14ac:dyDescent="0.25">
      <c r="A2" s="3" t="s">
        <v>2</v>
      </c>
      <c r="B2" s="3" t="s">
        <v>3</v>
      </c>
      <c r="C2" s="3" t="s">
        <v>4</v>
      </c>
      <c r="D2" s="4" t="s">
        <v>44</v>
      </c>
      <c r="E2" s="5" t="s">
        <v>5</v>
      </c>
      <c r="F2" s="6" t="s">
        <v>6</v>
      </c>
      <c r="G2" s="6" t="s">
        <v>7</v>
      </c>
      <c r="H2" s="6" t="s">
        <v>8</v>
      </c>
      <c r="I2" s="38" t="s">
        <v>59</v>
      </c>
    </row>
    <row r="3" spans="1:9" x14ac:dyDescent="0.25">
      <c r="A3" s="7">
        <v>1</v>
      </c>
      <c r="B3" s="7" t="s">
        <v>9</v>
      </c>
      <c r="C3" s="11">
        <v>0.111</v>
      </c>
      <c r="D3" s="26">
        <v>0.126</v>
      </c>
      <c r="E3" s="10">
        <f t="shared" ref="E3:E10" si="0">(C3/D3)*100</f>
        <v>88.095238095238088</v>
      </c>
      <c r="F3" s="12">
        <f>ABS(D3-C3)</f>
        <v>1.4999999999999999E-2</v>
      </c>
      <c r="G3" s="12" t="s">
        <v>10</v>
      </c>
      <c r="H3" s="12">
        <f>ABS((C3-D3)/$H$1)</f>
        <v>1.5</v>
      </c>
    </row>
    <row r="4" spans="1:9" x14ac:dyDescent="0.25">
      <c r="A4" s="7">
        <v>59</v>
      </c>
      <c r="B4" s="7" t="s">
        <v>11</v>
      </c>
      <c r="C4" s="11">
        <v>0.12</v>
      </c>
      <c r="D4" s="26">
        <v>0.126</v>
      </c>
      <c r="E4" s="10">
        <f t="shared" si="0"/>
        <v>95.238095238095227</v>
      </c>
      <c r="F4" s="12">
        <f t="shared" ref="F4:F10" si="1">ABS(D4-C4)</f>
        <v>6.0000000000000053E-3</v>
      </c>
      <c r="G4" s="12" t="s">
        <v>10</v>
      </c>
      <c r="H4" s="12">
        <f>ABS((C4-D4)/$H$1)</f>
        <v>0.60000000000000053</v>
      </c>
    </row>
    <row r="5" spans="1:9" x14ac:dyDescent="0.25">
      <c r="A5" s="7">
        <v>105</v>
      </c>
      <c r="B5" s="7" t="s">
        <v>12</v>
      </c>
      <c r="C5" s="32">
        <v>0.12</v>
      </c>
      <c r="D5" s="26">
        <v>0.126</v>
      </c>
      <c r="E5" s="10">
        <f t="shared" si="0"/>
        <v>95.238095238095227</v>
      </c>
      <c r="F5" s="12">
        <f t="shared" si="1"/>
        <v>6.0000000000000053E-3</v>
      </c>
      <c r="G5" s="7" t="s">
        <v>10</v>
      </c>
      <c r="H5" s="12">
        <f>ABS((C5-D5)/$H$1)</f>
        <v>0.60000000000000053</v>
      </c>
    </row>
    <row r="6" spans="1:9" x14ac:dyDescent="0.25">
      <c r="A6" s="7">
        <v>118</v>
      </c>
      <c r="B6" s="7" t="s">
        <v>32</v>
      </c>
      <c r="C6" s="32">
        <v>0.12</v>
      </c>
      <c r="D6" s="26">
        <v>0.126</v>
      </c>
      <c r="E6" s="10">
        <f t="shared" si="0"/>
        <v>95.238095238095227</v>
      </c>
      <c r="F6" s="12">
        <f t="shared" si="1"/>
        <v>6.0000000000000053E-3</v>
      </c>
      <c r="G6" s="7" t="s">
        <v>10</v>
      </c>
      <c r="H6" s="12">
        <f>ABS((C6-D6)/$H$1)</f>
        <v>0.60000000000000053</v>
      </c>
    </row>
    <row r="7" spans="1:9" x14ac:dyDescent="0.25">
      <c r="A7" s="7">
        <v>297</v>
      </c>
      <c r="B7" s="7" t="s">
        <v>14</v>
      </c>
      <c r="C7" s="34">
        <v>0.127</v>
      </c>
      <c r="D7" s="26">
        <v>0.126</v>
      </c>
      <c r="E7" s="10">
        <f t="shared" si="0"/>
        <v>100.79365079365078</v>
      </c>
      <c r="F7" s="12">
        <f t="shared" si="1"/>
        <v>1.0000000000000009E-3</v>
      </c>
      <c r="G7" s="7" t="s">
        <v>10</v>
      </c>
      <c r="H7" s="12">
        <f t="shared" ref="H7:H10" si="2">ABS((C7-D7)/$H$1)</f>
        <v>0.10000000000000009</v>
      </c>
    </row>
    <row r="8" spans="1:9" x14ac:dyDescent="0.25">
      <c r="A8" s="7">
        <v>316</v>
      </c>
      <c r="B8" s="7" t="s">
        <v>15</v>
      </c>
      <c r="C8" s="34">
        <v>0.12330000000000001</v>
      </c>
      <c r="D8" s="26">
        <v>0.126</v>
      </c>
      <c r="E8" s="10">
        <f t="shared" si="0"/>
        <v>97.857142857142861</v>
      </c>
      <c r="F8" s="12">
        <f t="shared" si="1"/>
        <v>2.6999999999999941E-3</v>
      </c>
      <c r="G8" s="7" t="s">
        <v>10</v>
      </c>
      <c r="H8" s="12">
        <f>ABS((C8-D8)/$H$1)</f>
        <v>0.26999999999999941</v>
      </c>
    </row>
    <row r="9" spans="1:9" x14ac:dyDescent="0.25">
      <c r="A9" s="7">
        <v>318</v>
      </c>
      <c r="B9" s="7" t="s">
        <v>16</v>
      </c>
      <c r="C9" s="26">
        <v>0.12</v>
      </c>
      <c r="D9" s="26">
        <v>0.126</v>
      </c>
      <c r="E9" s="10">
        <f t="shared" si="0"/>
        <v>95.238095238095227</v>
      </c>
      <c r="F9" s="12">
        <f t="shared" si="1"/>
        <v>6.0000000000000053E-3</v>
      </c>
      <c r="G9" s="7" t="s">
        <v>10</v>
      </c>
      <c r="H9" s="12">
        <f t="shared" si="2"/>
        <v>0.60000000000000053</v>
      </c>
    </row>
    <row r="10" spans="1:9" x14ac:dyDescent="0.25">
      <c r="A10" s="7">
        <v>319</v>
      </c>
      <c r="B10" s="7" t="s">
        <v>17</v>
      </c>
      <c r="C10" s="26">
        <v>0.108</v>
      </c>
      <c r="D10" s="26">
        <v>0.126</v>
      </c>
      <c r="E10" s="10">
        <f t="shared" si="0"/>
        <v>85.714285714285708</v>
      </c>
      <c r="F10" s="12">
        <f t="shared" si="1"/>
        <v>1.8000000000000002E-2</v>
      </c>
      <c r="G10" s="7" t="s">
        <v>10</v>
      </c>
      <c r="H10" s="12">
        <f t="shared" si="2"/>
        <v>1.8000000000000003</v>
      </c>
    </row>
    <row r="11" spans="1:9" x14ac:dyDescent="0.25">
      <c r="A11" s="7">
        <v>320</v>
      </c>
      <c r="B11" s="7" t="s">
        <v>31</v>
      </c>
      <c r="C11" s="26">
        <v>0.128</v>
      </c>
      <c r="D11" s="26">
        <v>0.126</v>
      </c>
      <c r="E11" s="10">
        <f>(C11/D11)*100</f>
        <v>101.58730158730158</v>
      </c>
      <c r="F11" s="12">
        <f>ABS(D11-C11)</f>
        <v>2.0000000000000018E-3</v>
      </c>
      <c r="G11" s="7" t="s">
        <v>10</v>
      </c>
      <c r="H11" s="12">
        <f>ABS((C11-D11)/$H$1)</f>
        <v>0.20000000000000018</v>
      </c>
    </row>
    <row r="33" spans="1:9" ht="18.75" x14ac:dyDescent="0.3">
      <c r="A33" s="48" t="s">
        <v>46</v>
      </c>
      <c r="B33" s="48"/>
      <c r="C33" s="48"/>
      <c r="D33" s="48"/>
      <c r="E33" s="48"/>
      <c r="F33" s="48"/>
      <c r="G33" s="1" t="s">
        <v>1</v>
      </c>
      <c r="H33" s="2">
        <v>1.9E-2</v>
      </c>
    </row>
    <row r="34" spans="1:9" ht="45" x14ac:dyDescent="0.25">
      <c r="A34" s="3" t="s">
        <v>2</v>
      </c>
      <c r="B34" s="3" t="s">
        <v>3</v>
      </c>
      <c r="C34" s="3" t="s">
        <v>4</v>
      </c>
      <c r="D34" s="4" t="s">
        <v>45</v>
      </c>
      <c r="E34" s="5" t="s">
        <v>5</v>
      </c>
      <c r="F34" s="6" t="s">
        <v>6</v>
      </c>
      <c r="G34" s="6" t="s">
        <v>7</v>
      </c>
      <c r="H34" s="6" t="s">
        <v>8</v>
      </c>
      <c r="I34" s="38" t="s">
        <v>59</v>
      </c>
    </row>
    <row r="35" spans="1:9" x14ac:dyDescent="0.25">
      <c r="A35" s="7">
        <v>1</v>
      </c>
      <c r="B35" s="7" t="s">
        <v>9</v>
      </c>
      <c r="C35" s="11">
        <v>0.223</v>
      </c>
      <c r="D35" s="26">
        <v>0.23200000000000001</v>
      </c>
      <c r="E35" s="10">
        <f>(C35/D35)*100</f>
        <v>96.120689655172413</v>
      </c>
      <c r="F35" s="12">
        <f>ABS(D35-C35)</f>
        <v>9.000000000000008E-3</v>
      </c>
      <c r="G35" s="12" t="s">
        <v>10</v>
      </c>
      <c r="H35" s="12">
        <f t="shared" ref="H35:H41" si="3">ABS((C35-D35)/$H$33)</f>
        <v>0.47368421052631621</v>
      </c>
    </row>
    <row r="36" spans="1:9" x14ac:dyDescent="0.25">
      <c r="A36" s="7">
        <v>59</v>
      </c>
      <c r="B36" s="7" t="s">
        <v>11</v>
      </c>
      <c r="C36" s="11">
        <v>0.23</v>
      </c>
      <c r="D36" s="26">
        <v>0.23200000000000001</v>
      </c>
      <c r="E36" s="10">
        <f t="shared" ref="E36:E40" si="4">(C36/D36)*100</f>
        <v>99.137931034482762</v>
      </c>
      <c r="F36" s="12">
        <f>ABS(D36-C36)</f>
        <v>2.0000000000000018E-3</v>
      </c>
      <c r="G36" s="12" t="s">
        <v>10</v>
      </c>
      <c r="H36" s="12">
        <f t="shared" si="3"/>
        <v>0.10526315789473693</v>
      </c>
    </row>
    <row r="37" spans="1:9" x14ac:dyDescent="0.25">
      <c r="A37" s="7">
        <v>118</v>
      </c>
      <c r="B37" s="7" t="s">
        <v>32</v>
      </c>
      <c r="C37" s="32">
        <v>0.24</v>
      </c>
      <c r="D37" s="26">
        <v>0.23200000000000001</v>
      </c>
      <c r="E37" s="10">
        <f t="shared" si="4"/>
        <v>103.44827586206895</v>
      </c>
      <c r="F37" s="12">
        <f>ABS(D37-C37)</f>
        <v>7.9999999999999793E-3</v>
      </c>
      <c r="G37" s="7" t="s">
        <v>10</v>
      </c>
      <c r="H37" s="12">
        <f t="shared" si="3"/>
        <v>0.42105263157894629</v>
      </c>
    </row>
    <row r="38" spans="1:9" x14ac:dyDescent="0.25">
      <c r="A38" s="7">
        <v>297</v>
      </c>
      <c r="B38" s="7" t="s">
        <v>14</v>
      </c>
      <c r="C38" s="34">
        <v>0.253</v>
      </c>
      <c r="D38" s="26">
        <v>0.23200000000000001</v>
      </c>
      <c r="E38" s="10">
        <f t="shared" si="4"/>
        <v>109.05172413793103</v>
      </c>
      <c r="F38" s="7">
        <f t="shared" ref="F38:F39" si="5">ABS(D38-C38)</f>
        <v>2.0999999999999991E-2</v>
      </c>
      <c r="G38" s="7" t="s">
        <v>10</v>
      </c>
      <c r="H38" s="12">
        <f t="shared" si="3"/>
        <v>1.1052631578947363</v>
      </c>
    </row>
    <row r="39" spans="1:9" x14ac:dyDescent="0.25">
      <c r="A39" s="7">
        <v>318</v>
      </c>
      <c r="B39" s="7" t="s">
        <v>16</v>
      </c>
      <c r="C39" s="26">
        <v>0.24</v>
      </c>
      <c r="D39" s="26">
        <v>0.23200000000000001</v>
      </c>
      <c r="E39" s="10">
        <f t="shared" si="4"/>
        <v>103.44827586206895</v>
      </c>
      <c r="F39" s="7">
        <f t="shared" si="5"/>
        <v>7.9999999999999793E-3</v>
      </c>
      <c r="G39" s="7" t="s">
        <v>10</v>
      </c>
      <c r="H39" s="12">
        <f t="shared" si="3"/>
        <v>0.42105263157894629</v>
      </c>
    </row>
    <row r="40" spans="1:9" x14ac:dyDescent="0.25">
      <c r="A40" s="7">
        <v>319</v>
      </c>
      <c r="B40" s="7" t="s">
        <v>17</v>
      </c>
      <c r="C40" s="26">
        <v>0.222</v>
      </c>
      <c r="D40" s="26">
        <v>0.23200000000000001</v>
      </c>
      <c r="E40" s="10">
        <f t="shared" si="4"/>
        <v>95.689655172413794</v>
      </c>
      <c r="F40" s="7">
        <f>ABS(D40-C40)</f>
        <v>1.0000000000000009E-2</v>
      </c>
      <c r="G40" s="7" t="s">
        <v>10</v>
      </c>
      <c r="H40" s="12">
        <f t="shared" si="3"/>
        <v>0.52631578947368474</v>
      </c>
    </row>
    <row r="41" spans="1:9" x14ac:dyDescent="0.25">
      <c r="A41" s="7">
        <v>320</v>
      </c>
      <c r="B41" s="7" t="s">
        <v>18</v>
      </c>
      <c r="C41" s="26">
        <v>0.245</v>
      </c>
      <c r="D41" s="26">
        <v>0.23200000000000001</v>
      </c>
      <c r="E41" s="10">
        <f>(C41/D41)*100</f>
        <v>105.60344827586205</v>
      </c>
      <c r="F41" s="7">
        <f>ABS(D41-C41)</f>
        <v>1.2999999999999984E-2</v>
      </c>
      <c r="G41" s="7" t="s">
        <v>10</v>
      </c>
      <c r="H41" s="12">
        <f t="shared" si="3"/>
        <v>0.6842105263157886</v>
      </c>
    </row>
  </sheetData>
  <mergeCells count="2">
    <mergeCell ref="A1:F1"/>
    <mergeCell ref="A33:F33"/>
  </mergeCells>
  <conditionalFormatting sqref="H35:H41 H4:H11">
    <cfRule type="cellIs" dxfId="26" priority="13" operator="greaterThan">
      <formula>2</formula>
    </cfRule>
    <cfRule type="cellIs" dxfId="25" priority="14" operator="between">
      <formula>1.01</formula>
      <formula>2</formula>
    </cfRule>
    <cfRule type="cellIs" dxfId="24" priority="15" operator="lessThanOrEqual">
      <formula>1</formula>
    </cfRule>
  </conditionalFormatting>
  <conditionalFormatting sqref="H3">
    <cfRule type="cellIs" dxfId="23" priority="16" operator="greaterThan">
      <formula>2</formula>
    </cfRule>
    <cfRule type="cellIs" dxfId="22" priority="17" operator="between">
      <formula>1.01</formula>
      <formula>2</formula>
    </cfRule>
    <cfRule type="cellIs" dxfId="21" priority="18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8A2C-8607-42F3-8F50-E977ECD9E0CA}">
  <dimension ref="A1:J42"/>
  <sheetViews>
    <sheetView topLeftCell="A40" zoomScale="90" zoomScaleNormal="90" workbookViewId="0">
      <selection activeCell="K53" sqref="K53"/>
    </sheetView>
  </sheetViews>
  <sheetFormatPr defaultRowHeight="15" x14ac:dyDescent="0.25"/>
  <cols>
    <col min="2" max="2" width="16.7109375" customWidth="1"/>
    <col min="6" max="6" width="14" customWidth="1"/>
    <col min="7" max="7" width="19" customWidth="1"/>
  </cols>
  <sheetData>
    <row r="1" spans="1:10" ht="18.75" x14ac:dyDescent="0.3">
      <c r="A1" s="48" t="s">
        <v>47</v>
      </c>
      <c r="B1" s="48"/>
      <c r="C1" s="48"/>
      <c r="D1" s="48"/>
      <c r="E1" s="48"/>
      <c r="F1" s="48"/>
      <c r="G1" s="1" t="s">
        <v>1</v>
      </c>
      <c r="H1" s="2">
        <v>1.2999999999999999E-2</v>
      </c>
    </row>
    <row r="2" spans="1:10" ht="45" x14ac:dyDescent="0.25">
      <c r="A2" s="3" t="s">
        <v>2</v>
      </c>
      <c r="B2" s="3" t="s">
        <v>3</v>
      </c>
      <c r="C2" s="27" t="s">
        <v>4</v>
      </c>
      <c r="D2" s="4" t="s">
        <v>48</v>
      </c>
      <c r="E2" s="5" t="s">
        <v>5</v>
      </c>
      <c r="F2" s="6" t="s">
        <v>6</v>
      </c>
      <c r="G2" s="6" t="s">
        <v>7</v>
      </c>
      <c r="H2" s="6" t="s">
        <v>8</v>
      </c>
      <c r="J2" s="38" t="s">
        <v>59</v>
      </c>
    </row>
    <row r="3" spans="1:10" x14ac:dyDescent="0.25">
      <c r="A3" s="7">
        <v>1</v>
      </c>
      <c r="B3" s="7" t="s">
        <v>9</v>
      </c>
      <c r="C3" s="11">
        <v>0.183</v>
      </c>
      <c r="D3" s="26">
        <v>0.186</v>
      </c>
      <c r="E3" s="10">
        <f>(C3/D3)*100</f>
        <v>98.387096774193552</v>
      </c>
      <c r="F3" s="12">
        <f>ABS(D3-C3)</f>
        <v>3.0000000000000027E-3</v>
      </c>
      <c r="G3" s="12" t="s">
        <v>10</v>
      </c>
      <c r="H3" s="12">
        <f>ABS((C3-D3)/$H$1)</f>
        <v>0.23076923076923098</v>
      </c>
    </row>
    <row r="4" spans="1:10" x14ac:dyDescent="0.25">
      <c r="A4" s="7">
        <v>59</v>
      </c>
      <c r="B4" s="7" t="s">
        <v>11</v>
      </c>
      <c r="C4" s="35">
        <v>0.19</v>
      </c>
      <c r="D4" s="26">
        <v>0.186</v>
      </c>
      <c r="E4" s="10">
        <f>(C4/D4)*100</f>
        <v>102.15053763440861</v>
      </c>
      <c r="F4" s="12">
        <f>ABS(D4-C4)</f>
        <v>4.0000000000000036E-3</v>
      </c>
      <c r="G4" s="12" t="s">
        <v>10</v>
      </c>
      <c r="H4" s="12">
        <f>ABS((C4-D4)/$H$1)</f>
        <v>0.30769230769230799</v>
      </c>
    </row>
    <row r="5" spans="1:10" x14ac:dyDescent="0.25">
      <c r="A5" s="7">
        <v>105</v>
      </c>
      <c r="B5" s="7" t="s">
        <v>12</v>
      </c>
      <c r="C5" s="35">
        <v>0.17399999999999999</v>
      </c>
      <c r="D5" s="26">
        <v>0.186</v>
      </c>
      <c r="E5" s="10">
        <f t="shared" ref="E5:E9" si="0">(C5/D5)*100</f>
        <v>93.548387096774192</v>
      </c>
      <c r="F5" s="7">
        <f t="shared" ref="F5:F9" si="1">ABS(D5-C5)</f>
        <v>1.2000000000000011E-2</v>
      </c>
      <c r="G5" s="7" t="s">
        <v>10</v>
      </c>
      <c r="H5" s="12">
        <f t="shared" ref="H5:H11" si="2">ABS((C5-D5)/$H$1)</f>
        <v>0.92307692307692391</v>
      </c>
    </row>
    <row r="6" spans="1:10" x14ac:dyDescent="0.25">
      <c r="A6" s="7">
        <v>118</v>
      </c>
      <c r="B6" s="7" t="s">
        <v>32</v>
      </c>
      <c r="C6" s="36">
        <v>0.18</v>
      </c>
      <c r="D6" s="26">
        <v>0.186</v>
      </c>
      <c r="E6" s="10">
        <f>(C6/D6)*100</f>
        <v>96.774193548387089</v>
      </c>
      <c r="F6" s="7">
        <f>ABS(D6-C6)</f>
        <v>6.0000000000000053E-3</v>
      </c>
      <c r="G6" s="7" t="s">
        <v>10</v>
      </c>
      <c r="H6" s="12">
        <f>ABS((C6-D6)/$H$1)</f>
        <v>0.46153846153846195</v>
      </c>
    </row>
    <row r="7" spans="1:10" x14ac:dyDescent="0.25">
      <c r="A7" s="7">
        <v>297</v>
      </c>
      <c r="B7" s="7" t="s">
        <v>14</v>
      </c>
      <c r="C7" s="35">
        <v>0.19500000000000001</v>
      </c>
      <c r="D7" s="26">
        <v>0.186</v>
      </c>
      <c r="E7" s="10">
        <f>(C7/D7)*100</f>
        <v>104.83870967741935</v>
      </c>
      <c r="F7" s="7">
        <f t="shared" si="1"/>
        <v>9.000000000000008E-3</v>
      </c>
      <c r="G7" s="7" t="s">
        <v>10</v>
      </c>
      <c r="H7" s="12">
        <f t="shared" si="2"/>
        <v>0.69230769230769296</v>
      </c>
    </row>
    <row r="8" spans="1:10" x14ac:dyDescent="0.25">
      <c r="A8" s="7">
        <v>316</v>
      </c>
      <c r="B8" s="7" t="s">
        <v>15</v>
      </c>
      <c r="C8" s="35">
        <v>0.18740000000000001</v>
      </c>
      <c r="D8" s="26">
        <v>0.186</v>
      </c>
      <c r="E8" s="10">
        <f t="shared" si="0"/>
        <v>100.75268817204301</v>
      </c>
      <c r="F8" s="7">
        <f t="shared" si="1"/>
        <v>1.4000000000000123E-3</v>
      </c>
      <c r="G8" s="7" t="s">
        <v>10</v>
      </c>
      <c r="H8" s="12">
        <f t="shared" si="2"/>
        <v>0.10769230769230864</v>
      </c>
    </row>
    <row r="9" spans="1:10" x14ac:dyDescent="0.25">
      <c r="A9" s="7">
        <v>318</v>
      </c>
      <c r="B9" s="7" t="s">
        <v>16</v>
      </c>
      <c r="C9" s="37">
        <v>0.2001</v>
      </c>
      <c r="D9" s="26">
        <v>0.186</v>
      </c>
      <c r="E9" s="10">
        <f t="shared" si="0"/>
        <v>107.58064516129033</v>
      </c>
      <c r="F9" s="7">
        <f t="shared" si="1"/>
        <v>1.4100000000000001E-2</v>
      </c>
      <c r="G9" s="7" t="s">
        <v>10</v>
      </c>
      <c r="H9" s="12">
        <f t="shared" si="2"/>
        <v>1.0846153846153848</v>
      </c>
    </row>
    <row r="10" spans="1:10" x14ac:dyDescent="0.25">
      <c r="A10" s="7">
        <v>319</v>
      </c>
      <c r="B10" s="7" t="s">
        <v>17</v>
      </c>
      <c r="C10" s="35">
        <v>0.17199999999999999</v>
      </c>
      <c r="D10" s="26">
        <v>0.186</v>
      </c>
      <c r="E10" s="10">
        <f>(C10/D10)*100</f>
        <v>92.473118279569889</v>
      </c>
      <c r="F10" s="7">
        <f>ABS(D10-C10)</f>
        <v>1.4000000000000012E-2</v>
      </c>
      <c r="G10" s="7" t="s">
        <v>10</v>
      </c>
      <c r="H10" s="12">
        <f t="shared" si="2"/>
        <v>1.076923076923078</v>
      </c>
    </row>
    <row r="11" spans="1:10" x14ac:dyDescent="0.25">
      <c r="A11" s="7">
        <v>320</v>
      </c>
      <c r="B11" s="7" t="s">
        <v>18</v>
      </c>
      <c r="C11" s="35">
        <v>0.19400000000000001</v>
      </c>
      <c r="D11" s="26">
        <v>0.186</v>
      </c>
      <c r="E11" s="10">
        <f>(C11/D11)*100</f>
        <v>104.3010752688172</v>
      </c>
      <c r="F11" s="7">
        <f>ABS(D11-C11)</f>
        <v>8.0000000000000071E-3</v>
      </c>
      <c r="G11" s="7" t="s">
        <v>10</v>
      </c>
      <c r="H11" s="12">
        <f t="shared" si="2"/>
        <v>0.61538461538461597</v>
      </c>
    </row>
    <row r="34" spans="1:10" ht="18.75" x14ac:dyDescent="0.3">
      <c r="A34" s="48" t="s">
        <v>49</v>
      </c>
      <c r="B34" s="48"/>
      <c r="C34" s="48"/>
      <c r="D34" s="48"/>
      <c r="E34" s="48"/>
      <c r="F34" s="48"/>
      <c r="G34" s="1" t="s">
        <v>1</v>
      </c>
      <c r="H34" s="33">
        <v>1.2999999999999999E-2</v>
      </c>
    </row>
    <row r="35" spans="1:10" ht="45" x14ac:dyDescent="0.25">
      <c r="A35" s="3" t="s">
        <v>2</v>
      </c>
      <c r="B35" s="3" t="s">
        <v>3</v>
      </c>
      <c r="C35" s="27" t="s">
        <v>4</v>
      </c>
      <c r="D35" s="4" t="s">
        <v>50</v>
      </c>
      <c r="E35" s="5" t="s">
        <v>5</v>
      </c>
      <c r="F35" s="6" t="s">
        <v>6</v>
      </c>
      <c r="G35" s="6" t="s">
        <v>7</v>
      </c>
      <c r="H35" s="6" t="s">
        <v>8</v>
      </c>
      <c r="J35" s="38" t="s">
        <v>59</v>
      </c>
    </row>
    <row r="36" spans="1:10" x14ac:dyDescent="0.25">
      <c r="A36" s="7">
        <v>1</v>
      </c>
      <c r="B36" s="7" t="s">
        <v>9</v>
      </c>
      <c r="C36" s="11">
        <v>0.30299999999999999</v>
      </c>
      <c r="D36" s="26">
        <v>0.29199999999999998</v>
      </c>
      <c r="E36" s="10">
        <f t="shared" ref="E36:E40" si="3">(C36/D36)*100</f>
        <v>103.76712328767124</v>
      </c>
      <c r="F36" s="12">
        <f t="shared" ref="F36:F40" si="4">ABS(D36-C36)</f>
        <v>1.100000000000001E-2</v>
      </c>
      <c r="G36" s="12" t="s">
        <v>10</v>
      </c>
      <c r="H36" s="12">
        <f t="shared" ref="H36:H42" si="5">ABS((C36-D36)/$H$34)</f>
        <v>0.84615384615384692</v>
      </c>
    </row>
    <row r="37" spans="1:10" x14ac:dyDescent="0.25">
      <c r="A37" s="7">
        <v>59</v>
      </c>
      <c r="B37" s="7" t="s">
        <v>11</v>
      </c>
      <c r="C37" s="35">
        <v>0.28999999999999998</v>
      </c>
      <c r="D37" s="26">
        <v>0.29199999999999998</v>
      </c>
      <c r="E37" s="10">
        <f t="shared" si="3"/>
        <v>99.315068493150676</v>
      </c>
      <c r="F37" s="12">
        <f t="shared" si="4"/>
        <v>2.0000000000000018E-3</v>
      </c>
      <c r="G37" s="12" t="s">
        <v>10</v>
      </c>
      <c r="H37" s="12">
        <f t="shared" si="5"/>
        <v>0.15384615384615399</v>
      </c>
    </row>
    <row r="38" spans="1:10" x14ac:dyDescent="0.25">
      <c r="A38" s="7">
        <v>118</v>
      </c>
      <c r="B38" s="7" t="s">
        <v>32</v>
      </c>
      <c r="C38" s="35">
        <v>0.28999999999999998</v>
      </c>
      <c r="D38" s="26">
        <v>0.29199999999999998</v>
      </c>
      <c r="E38" s="10">
        <f>(C38/D38)*100</f>
        <v>99.315068493150676</v>
      </c>
      <c r="F38" s="7">
        <f>ABS(D38-C38)</f>
        <v>2.0000000000000018E-3</v>
      </c>
      <c r="G38" s="7" t="s">
        <v>10</v>
      </c>
      <c r="H38" s="12">
        <f t="shared" si="5"/>
        <v>0.15384615384615399</v>
      </c>
    </row>
    <row r="39" spans="1:10" x14ac:dyDescent="0.25">
      <c r="A39" s="7">
        <v>297</v>
      </c>
      <c r="B39" s="7" t="s">
        <v>14</v>
      </c>
      <c r="C39" s="35">
        <v>0.30199999999999999</v>
      </c>
      <c r="D39" s="26">
        <v>0.29199999999999998</v>
      </c>
      <c r="E39" s="10">
        <f t="shared" si="3"/>
        <v>103.42465753424659</v>
      </c>
      <c r="F39" s="7">
        <f t="shared" si="4"/>
        <v>1.0000000000000009E-2</v>
      </c>
      <c r="G39" s="7" t="s">
        <v>10</v>
      </c>
      <c r="H39" s="12">
        <f t="shared" si="5"/>
        <v>0.76923076923076994</v>
      </c>
    </row>
    <row r="40" spans="1:10" x14ac:dyDescent="0.25">
      <c r="A40" s="7">
        <v>318</v>
      </c>
      <c r="B40" s="7" t="s">
        <v>16</v>
      </c>
      <c r="C40" s="37">
        <v>0.29749999999999999</v>
      </c>
      <c r="D40" s="26">
        <v>0.29199999999999998</v>
      </c>
      <c r="E40" s="10">
        <f t="shared" si="3"/>
        <v>101.88356164383561</v>
      </c>
      <c r="F40" s="7">
        <f t="shared" si="4"/>
        <v>5.5000000000000049E-3</v>
      </c>
      <c r="G40" s="7" t="s">
        <v>10</v>
      </c>
      <c r="H40" s="12">
        <f t="shared" si="5"/>
        <v>0.42307692307692346</v>
      </c>
    </row>
    <row r="41" spans="1:10" x14ac:dyDescent="0.25">
      <c r="A41" s="7">
        <v>319</v>
      </c>
      <c r="B41" s="7" t="s">
        <v>17</v>
      </c>
      <c r="C41" s="35">
        <v>0.29699999999999999</v>
      </c>
      <c r="D41" s="26">
        <v>0.29199999999999998</v>
      </c>
      <c r="E41" s="10">
        <f>(C41/D41)*100</f>
        <v>101.71232876712328</v>
      </c>
      <c r="F41" s="7">
        <f>ABS(D41-C41)</f>
        <v>5.0000000000000044E-3</v>
      </c>
      <c r="G41" s="7" t="s">
        <v>10</v>
      </c>
      <c r="H41" s="12">
        <f t="shared" si="5"/>
        <v>0.38461538461538497</v>
      </c>
    </row>
    <row r="42" spans="1:10" x14ac:dyDescent="0.25">
      <c r="A42" s="7">
        <v>320</v>
      </c>
      <c r="B42" s="7" t="s">
        <v>18</v>
      </c>
      <c r="C42" s="35">
        <v>0.29299999999999998</v>
      </c>
      <c r="D42" s="26">
        <v>0.29199999999999998</v>
      </c>
      <c r="E42" s="10">
        <f>(C42/D42)*100</f>
        <v>100.34246575342465</v>
      </c>
      <c r="F42" s="7">
        <f>ABS(D42-C42)</f>
        <v>1.0000000000000009E-3</v>
      </c>
      <c r="G42" s="7" t="s">
        <v>10</v>
      </c>
      <c r="H42" s="12">
        <f t="shared" si="5"/>
        <v>7.6923076923076997E-2</v>
      </c>
    </row>
  </sheetData>
  <mergeCells count="2">
    <mergeCell ref="A1:F1"/>
    <mergeCell ref="A34:F34"/>
  </mergeCells>
  <conditionalFormatting sqref="H36:H42 H4:H11">
    <cfRule type="cellIs" dxfId="20" priority="19" operator="greaterThan">
      <formula>2</formula>
    </cfRule>
    <cfRule type="cellIs" dxfId="19" priority="20" operator="between">
      <formula>1.01</formula>
      <formula>2</formula>
    </cfRule>
    <cfRule type="cellIs" dxfId="18" priority="21" operator="lessThanOrEqual">
      <formula>1</formula>
    </cfRule>
  </conditionalFormatting>
  <conditionalFormatting sqref="H3">
    <cfRule type="cellIs" dxfId="17" priority="22" operator="greaterThan">
      <formula>2</formula>
    </cfRule>
    <cfRule type="cellIs" dxfId="16" priority="23" operator="between">
      <formula>1.01</formula>
      <formula>2</formula>
    </cfRule>
    <cfRule type="cellIs" dxfId="15" priority="24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45BE-87FB-43D5-99B9-F487ED0BA293}">
  <dimension ref="A1:I33"/>
  <sheetViews>
    <sheetView topLeftCell="A33" zoomScale="112" zoomScaleNormal="112" workbookViewId="0">
      <selection activeCell="L12" sqref="L12"/>
    </sheetView>
  </sheetViews>
  <sheetFormatPr defaultRowHeight="15" x14ac:dyDescent="0.25"/>
  <cols>
    <col min="3" max="3" width="26" customWidth="1"/>
    <col min="7" max="7" width="17.42578125" customWidth="1"/>
  </cols>
  <sheetData>
    <row r="1" spans="1:9" ht="18.75" x14ac:dyDescent="0.3">
      <c r="A1" s="48" t="s">
        <v>53</v>
      </c>
      <c r="B1" s="48"/>
      <c r="C1" s="48"/>
      <c r="D1" s="48"/>
      <c r="E1" s="48"/>
      <c r="F1" s="48"/>
      <c r="G1" s="1" t="s">
        <v>1</v>
      </c>
      <c r="H1" s="2">
        <v>1.4E-2</v>
      </c>
    </row>
    <row r="2" spans="1:9" ht="60" x14ac:dyDescent="0.25">
      <c r="A2" s="3" t="s">
        <v>2</v>
      </c>
      <c r="B2" s="3" t="s">
        <v>3</v>
      </c>
      <c r="C2" s="3" t="s">
        <v>4</v>
      </c>
      <c r="D2" s="4" t="s">
        <v>54</v>
      </c>
      <c r="E2" s="5" t="s">
        <v>5</v>
      </c>
      <c r="F2" s="6" t="s">
        <v>6</v>
      </c>
      <c r="G2" s="6" t="s">
        <v>7</v>
      </c>
      <c r="H2" s="6" t="s">
        <v>8</v>
      </c>
      <c r="I2" s="38" t="s">
        <v>59</v>
      </c>
    </row>
    <row r="3" spans="1:9" x14ac:dyDescent="0.25">
      <c r="A3" s="7">
        <v>1</v>
      </c>
      <c r="B3" s="7" t="s">
        <v>9</v>
      </c>
      <c r="C3" s="11">
        <v>0.25</v>
      </c>
      <c r="D3" s="26">
        <v>0.23</v>
      </c>
      <c r="E3" s="10">
        <f t="shared" ref="E3:E7" si="0">(C3/D3)*100</f>
        <v>108.69565217391303</v>
      </c>
      <c r="F3" s="12">
        <f t="shared" ref="F3:F7" si="1">ABS(D3-C3)</f>
        <v>1.999999999999999E-2</v>
      </c>
      <c r="G3" s="12" t="s">
        <v>10</v>
      </c>
      <c r="H3" s="12">
        <f t="shared" ref="H3:H7" si="2">ABS((C3-D3)/$H$1)</f>
        <v>1.4285714285714279</v>
      </c>
    </row>
    <row r="4" spans="1:9" x14ac:dyDescent="0.25">
      <c r="A4" s="7">
        <v>59</v>
      </c>
      <c r="B4" s="7" t="s">
        <v>11</v>
      </c>
      <c r="C4" s="11">
        <v>0.22</v>
      </c>
      <c r="D4" s="26">
        <v>0.23</v>
      </c>
      <c r="E4" s="10">
        <f t="shared" si="0"/>
        <v>95.65217391304347</v>
      </c>
      <c r="F4" s="12">
        <f t="shared" si="1"/>
        <v>1.0000000000000009E-2</v>
      </c>
      <c r="G4" s="12" t="s">
        <v>10</v>
      </c>
      <c r="H4" s="12">
        <f t="shared" si="2"/>
        <v>0.71428571428571486</v>
      </c>
    </row>
    <row r="5" spans="1:9" x14ac:dyDescent="0.25">
      <c r="A5" s="7">
        <v>105</v>
      </c>
      <c r="B5" s="7" t="s">
        <v>12</v>
      </c>
      <c r="C5" s="32">
        <v>0.24</v>
      </c>
      <c r="D5" s="26">
        <v>0.23</v>
      </c>
      <c r="E5" s="10">
        <f t="shared" si="0"/>
        <v>104.34782608695652</v>
      </c>
      <c r="F5" s="7">
        <f t="shared" si="1"/>
        <v>9.9999999999999811E-3</v>
      </c>
      <c r="G5" s="7" t="s">
        <v>10</v>
      </c>
      <c r="H5" s="12">
        <f t="shared" si="2"/>
        <v>0.71428571428571297</v>
      </c>
    </row>
    <row r="6" spans="1:9" x14ac:dyDescent="0.25">
      <c r="A6" s="7">
        <v>297</v>
      </c>
      <c r="B6" s="7" t="s">
        <v>14</v>
      </c>
      <c r="C6" s="26">
        <v>0.25900000000000001</v>
      </c>
      <c r="D6" s="26">
        <v>0.23</v>
      </c>
      <c r="E6" s="10">
        <f t="shared" si="0"/>
        <v>112.60869565217391</v>
      </c>
      <c r="F6" s="7">
        <f t="shared" si="1"/>
        <v>2.8999999999999998E-2</v>
      </c>
      <c r="G6" s="7" t="s">
        <v>10</v>
      </c>
      <c r="H6" s="32">
        <f t="shared" si="2"/>
        <v>2.0714285714285712</v>
      </c>
    </row>
    <row r="7" spans="1:9" x14ac:dyDescent="0.25">
      <c r="A7" s="7">
        <v>316</v>
      </c>
      <c r="B7" s="7" t="s">
        <v>15</v>
      </c>
      <c r="C7" s="34">
        <v>0.23710000000000001</v>
      </c>
      <c r="D7" s="26">
        <v>0.23</v>
      </c>
      <c r="E7" s="10">
        <f t="shared" si="0"/>
        <v>103.08695652173914</v>
      </c>
      <c r="F7" s="7">
        <f t="shared" si="1"/>
        <v>7.0999999999999952E-3</v>
      </c>
      <c r="G7" s="7" t="s">
        <v>10</v>
      </c>
      <c r="H7" s="12">
        <f t="shared" si="2"/>
        <v>0.50714285714285678</v>
      </c>
    </row>
    <row r="29" spans="1:9" ht="18.75" x14ac:dyDescent="0.3">
      <c r="A29" s="48" t="s">
        <v>51</v>
      </c>
      <c r="B29" s="48"/>
      <c r="C29" s="48"/>
      <c r="D29" s="48"/>
      <c r="E29" s="48"/>
      <c r="F29" s="48"/>
      <c r="G29" s="1" t="s">
        <v>1</v>
      </c>
      <c r="H29" s="2">
        <v>3.3000000000000002E-2</v>
      </c>
    </row>
    <row r="30" spans="1:9" ht="60" x14ac:dyDescent="0.25">
      <c r="A30" s="3" t="s">
        <v>2</v>
      </c>
      <c r="B30" s="3" t="s">
        <v>3</v>
      </c>
      <c r="C30" s="3" t="s">
        <v>4</v>
      </c>
      <c r="D30" s="4" t="s">
        <v>52</v>
      </c>
      <c r="E30" s="5" t="s">
        <v>5</v>
      </c>
      <c r="F30" s="6" t="s">
        <v>6</v>
      </c>
      <c r="G30" s="6" t="s">
        <v>7</v>
      </c>
      <c r="H30" s="6" t="s">
        <v>8</v>
      </c>
      <c r="I30" s="47" t="s">
        <v>61</v>
      </c>
    </row>
    <row r="31" spans="1:9" x14ac:dyDescent="0.25">
      <c r="A31" s="7">
        <v>1</v>
      </c>
      <c r="B31" s="7" t="s">
        <v>9</v>
      </c>
      <c r="C31" s="12">
        <v>0.83099999999999996</v>
      </c>
      <c r="D31" s="32">
        <v>0.81399999999999995</v>
      </c>
      <c r="E31" s="10">
        <f>(C31/D31)*100</f>
        <v>102.0884520884521</v>
      </c>
      <c r="F31" s="12">
        <f>ABS(D31-C31)</f>
        <v>1.7000000000000015E-2</v>
      </c>
      <c r="G31" s="12" t="s">
        <v>10</v>
      </c>
      <c r="H31" s="12">
        <f>ABS((C31-D31)/$H$29)</f>
        <v>0.51515151515151558</v>
      </c>
    </row>
    <row r="32" spans="1:9" x14ac:dyDescent="0.25">
      <c r="A32" s="7">
        <v>59</v>
      </c>
      <c r="B32" s="7" t="s">
        <v>11</v>
      </c>
      <c r="C32" s="12">
        <v>0.82</v>
      </c>
      <c r="D32" s="32">
        <v>0.81399999999999995</v>
      </c>
      <c r="E32" s="10">
        <f>(C32/D32)*100</f>
        <v>100.73710073710073</v>
      </c>
      <c r="F32" s="12">
        <f>ABS(D32-C32)</f>
        <v>6.0000000000000053E-3</v>
      </c>
      <c r="G32" s="12" t="s">
        <v>10</v>
      </c>
      <c r="H32" s="12">
        <f>ABS((C32-D32)/$H$29)</f>
        <v>0.18181818181818196</v>
      </c>
    </row>
    <row r="33" spans="1:8" x14ac:dyDescent="0.25">
      <c r="A33" s="7">
        <v>297</v>
      </c>
      <c r="B33" s="7" t="s">
        <v>14</v>
      </c>
      <c r="C33" s="26">
        <v>0.92</v>
      </c>
      <c r="D33" s="32">
        <v>0.81399999999999995</v>
      </c>
      <c r="E33" s="10">
        <f>(C33/D33)*100</f>
        <v>113.02211302211302</v>
      </c>
      <c r="F33" s="7">
        <f>ABS(D33-C33)</f>
        <v>0.10600000000000009</v>
      </c>
      <c r="G33" s="7" t="s">
        <v>10</v>
      </c>
      <c r="H33" s="12">
        <f>ABS((C33-D33)/$H$29)</f>
        <v>3.212121212121215</v>
      </c>
    </row>
  </sheetData>
  <mergeCells count="2">
    <mergeCell ref="A1:F1"/>
    <mergeCell ref="A29:F29"/>
  </mergeCells>
  <conditionalFormatting sqref="H3 H5:H7">
    <cfRule type="cellIs" dxfId="14" priority="13" operator="greaterThan">
      <formula>2</formula>
    </cfRule>
    <cfRule type="cellIs" dxfId="13" priority="14" operator="between">
      <formula>1</formula>
      <formula>2</formula>
    </cfRule>
    <cfRule type="cellIs" dxfId="12" priority="15" operator="lessThanOrEqual">
      <formula>1</formula>
    </cfRule>
  </conditionalFormatting>
  <conditionalFormatting sqref="H4">
    <cfRule type="cellIs" dxfId="11" priority="10" operator="greaterThan">
      <formula>2</formula>
    </cfRule>
    <cfRule type="cellIs" dxfId="10" priority="11" operator="between">
      <formula>1</formula>
      <formula>2</formula>
    </cfRule>
    <cfRule type="cellIs" dxfId="9" priority="12" operator="lessThanOrEqual">
      <formula>1</formula>
    </cfRule>
  </conditionalFormatting>
  <conditionalFormatting sqref="H32">
    <cfRule type="cellIs" dxfId="8" priority="1" operator="greaterThan">
      <formula>2</formula>
    </cfRule>
    <cfRule type="cellIs" dxfId="7" priority="2" operator="between">
      <formula>1.01</formula>
      <formula>2</formula>
    </cfRule>
    <cfRule type="cellIs" dxfId="6" priority="3" operator="lessThanOrEqual">
      <formula>1</formula>
    </cfRule>
  </conditionalFormatting>
  <conditionalFormatting sqref="H33 H31">
    <cfRule type="cellIs" dxfId="5" priority="7" operator="greaterThan">
      <formula>2</formula>
    </cfRule>
    <cfRule type="cellIs" dxfId="4" priority="8" operator="between">
      <formula>1.01</formula>
      <formula>2</formula>
    </cfRule>
    <cfRule type="cellIs" dxfId="3" priority="9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BC79-5CEF-4A8D-96E1-B82CF063CDC4}">
  <dimension ref="A1:I43"/>
  <sheetViews>
    <sheetView topLeftCell="A44" zoomScale="118" zoomScaleNormal="118" workbookViewId="0">
      <selection activeCell="K48" sqref="K48"/>
    </sheetView>
  </sheetViews>
  <sheetFormatPr defaultRowHeight="15" x14ac:dyDescent="0.25"/>
  <cols>
    <col min="2" max="2" width="17.85546875" customWidth="1"/>
    <col min="3" max="3" width="25.140625" customWidth="1"/>
    <col min="7" max="7" width="14.5703125" customWidth="1"/>
  </cols>
  <sheetData>
    <row r="1" spans="1:9" ht="18.75" x14ac:dyDescent="0.3">
      <c r="A1" s="48" t="s">
        <v>55</v>
      </c>
      <c r="B1" s="48"/>
      <c r="C1" s="48"/>
      <c r="D1" s="48"/>
      <c r="E1" s="48"/>
      <c r="F1" s="48"/>
      <c r="G1" s="1" t="s">
        <v>1</v>
      </c>
      <c r="H1" s="2">
        <v>1.2999999999999999E-2</v>
      </c>
    </row>
    <row r="2" spans="1:9" ht="60" x14ac:dyDescent="0.25">
      <c r="A2" s="3" t="s">
        <v>2</v>
      </c>
      <c r="B2" s="3" t="s">
        <v>3</v>
      </c>
      <c r="C2" s="3" t="s">
        <v>4</v>
      </c>
      <c r="D2" s="4" t="s">
        <v>57</v>
      </c>
      <c r="E2" s="5" t="s">
        <v>5</v>
      </c>
      <c r="F2" s="6" t="s">
        <v>6</v>
      </c>
      <c r="G2" s="6" t="s">
        <v>7</v>
      </c>
      <c r="H2" s="6" t="s">
        <v>8</v>
      </c>
      <c r="I2" s="38" t="s">
        <v>59</v>
      </c>
    </row>
    <row r="3" spans="1:9" x14ac:dyDescent="0.25">
      <c r="A3" s="7">
        <v>1</v>
      </c>
      <c r="B3" s="7" t="s">
        <v>9</v>
      </c>
      <c r="C3" s="11">
        <v>0.252</v>
      </c>
      <c r="D3" s="26">
        <v>0.23699999999999999</v>
      </c>
      <c r="E3" s="10">
        <f>(C3/D3)*100</f>
        <v>106.32911392405065</v>
      </c>
      <c r="F3" s="11">
        <f>ABS(D3-C3)</f>
        <v>1.5000000000000013E-2</v>
      </c>
      <c r="G3" s="12" t="s">
        <v>10</v>
      </c>
      <c r="H3" s="12">
        <f>ABS((C3-D3)/$H$1)</f>
        <v>1.1538461538461549</v>
      </c>
    </row>
    <row r="4" spans="1:9" x14ac:dyDescent="0.25">
      <c r="A4" s="7">
        <v>59</v>
      </c>
      <c r="B4" s="7" t="s">
        <v>11</v>
      </c>
      <c r="C4" s="32">
        <v>0.22</v>
      </c>
      <c r="D4" s="26">
        <v>0.23699999999999999</v>
      </c>
      <c r="E4" s="10">
        <f t="shared" ref="E4:E11" si="0">(C4/D4)*100</f>
        <v>92.827004219409289</v>
      </c>
      <c r="F4" s="11">
        <f t="shared" ref="F4:F11" si="1">ABS(D4-C4)</f>
        <v>1.6999999999999987E-2</v>
      </c>
      <c r="G4" s="12" t="s">
        <v>10</v>
      </c>
      <c r="H4" s="12">
        <f t="shared" ref="H4:H11" si="2">ABS((C4-D4)/$H$1)</f>
        <v>1.3076923076923068</v>
      </c>
    </row>
    <row r="5" spans="1:9" x14ac:dyDescent="0.25">
      <c r="A5" s="7">
        <v>105</v>
      </c>
      <c r="B5" s="7" t="s">
        <v>12</v>
      </c>
      <c r="C5" s="32">
        <v>0.24</v>
      </c>
      <c r="D5" s="26">
        <v>0.23699999999999999</v>
      </c>
      <c r="E5" s="10">
        <f t="shared" si="0"/>
        <v>101.26582278481013</v>
      </c>
      <c r="F5" s="11">
        <f t="shared" si="1"/>
        <v>3.0000000000000027E-3</v>
      </c>
      <c r="G5" s="7" t="s">
        <v>10</v>
      </c>
      <c r="H5" s="12">
        <f t="shared" si="2"/>
        <v>0.23076923076923098</v>
      </c>
    </row>
    <row r="6" spans="1:9" x14ac:dyDescent="0.25">
      <c r="A6" s="7">
        <v>118</v>
      </c>
      <c r="B6" s="7" t="s">
        <v>32</v>
      </c>
      <c r="C6" s="32">
        <v>0.23</v>
      </c>
      <c r="D6" s="26">
        <v>0.23699999999999999</v>
      </c>
      <c r="E6" s="10">
        <f t="shared" si="0"/>
        <v>97.046413502109715</v>
      </c>
      <c r="F6" s="11">
        <f t="shared" si="1"/>
        <v>6.9999999999999785E-3</v>
      </c>
      <c r="G6" s="7" t="s">
        <v>10</v>
      </c>
      <c r="H6" s="12">
        <f t="shared" si="2"/>
        <v>0.53846153846153688</v>
      </c>
    </row>
    <row r="7" spans="1:9" x14ac:dyDescent="0.25">
      <c r="A7" s="7">
        <v>297</v>
      </c>
      <c r="B7" s="7" t="s">
        <v>14</v>
      </c>
      <c r="C7" s="26">
        <v>0.25900000000000001</v>
      </c>
      <c r="D7" s="26">
        <v>0.23699999999999999</v>
      </c>
      <c r="E7" s="10">
        <f t="shared" si="0"/>
        <v>109.28270042194093</v>
      </c>
      <c r="F7" s="11">
        <f t="shared" si="1"/>
        <v>2.200000000000002E-2</v>
      </c>
      <c r="G7" s="7" t="s">
        <v>10</v>
      </c>
      <c r="H7" s="12">
        <f t="shared" si="2"/>
        <v>1.6923076923076938</v>
      </c>
    </row>
    <row r="8" spans="1:9" x14ac:dyDescent="0.25">
      <c r="A8" s="7">
        <v>316</v>
      </c>
      <c r="B8" s="7" t="s">
        <v>15</v>
      </c>
      <c r="C8" s="34">
        <v>0.2374</v>
      </c>
      <c r="D8" s="26">
        <v>0.23699999999999999</v>
      </c>
      <c r="E8" s="10">
        <f t="shared" si="0"/>
        <v>100.16877637130803</v>
      </c>
      <c r="F8" s="11">
        <f t="shared" si="1"/>
        <v>4.0000000000001146E-4</v>
      </c>
      <c r="G8" s="7" t="s">
        <v>10</v>
      </c>
      <c r="H8" s="12">
        <f t="shared" si="2"/>
        <v>3.0769230769231652E-2</v>
      </c>
    </row>
    <row r="9" spans="1:9" x14ac:dyDescent="0.25">
      <c r="A9" s="7">
        <v>318</v>
      </c>
      <c r="B9" s="7" t="s">
        <v>16</v>
      </c>
      <c r="C9" s="26">
        <v>0.24199999999999999</v>
      </c>
      <c r="D9" s="26">
        <v>0.23699999999999999</v>
      </c>
      <c r="E9" s="10">
        <f t="shared" si="0"/>
        <v>102.10970464135021</v>
      </c>
      <c r="F9" s="11">
        <f t="shared" si="1"/>
        <v>5.0000000000000044E-3</v>
      </c>
      <c r="G9" s="7" t="s">
        <v>10</v>
      </c>
      <c r="H9" s="12">
        <f t="shared" si="2"/>
        <v>0.38461538461538497</v>
      </c>
    </row>
    <row r="10" spans="1:9" x14ac:dyDescent="0.25">
      <c r="A10" s="7">
        <v>319</v>
      </c>
      <c r="B10" s="7" t="s">
        <v>17</v>
      </c>
      <c r="C10" s="26">
        <v>0.23400000000000001</v>
      </c>
      <c r="D10" s="26">
        <v>0.23699999999999999</v>
      </c>
      <c r="E10" s="10">
        <f t="shared" si="0"/>
        <v>98.734177215189888</v>
      </c>
      <c r="F10" s="11">
        <f t="shared" si="1"/>
        <v>2.9999999999999749E-3</v>
      </c>
      <c r="G10" s="7" t="s">
        <v>10</v>
      </c>
      <c r="H10" s="12">
        <f t="shared" si="2"/>
        <v>0.23076923076922884</v>
      </c>
    </row>
    <row r="11" spans="1:9" x14ac:dyDescent="0.25">
      <c r="A11" s="7">
        <v>320</v>
      </c>
      <c r="B11" s="7" t="s">
        <v>18</v>
      </c>
      <c r="C11" s="26">
        <v>0.23699999999999999</v>
      </c>
      <c r="D11" s="26">
        <v>0.23699999999999999</v>
      </c>
      <c r="E11" s="10">
        <f t="shared" si="0"/>
        <v>100</v>
      </c>
      <c r="F11" s="11">
        <f t="shared" si="1"/>
        <v>0</v>
      </c>
      <c r="G11" s="7" t="s">
        <v>10</v>
      </c>
      <c r="H11" s="12">
        <f t="shared" si="2"/>
        <v>0</v>
      </c>
    </row>
    <row r="35" spans="1:9" ht="18.75" x14ac:dyDescent="0.3">
      <c r="A35" s="48" t="s">
        <v>56</v>
      </c>
      <c r="B35" s="48"/>
      <c r="C35" s="48"/>
      <c r="D35" s="48"/>
      <c r="E35" s="48"/>
      <c r="F35" s="48"/>
      <c r="G35" s="1" t="s">
        <v>1</v>
      </c>
      <c r="H35" s="2">
        <v>5.8000000000000003E-2</v>
      </c>
    </row>
    <row r="36" spans="1:9" ht="60" x14ac:dyDescent="0.25">
      <c r="A36" s="3" t="s">
        <v>2</v>
      </c>
      <c r="B36" s="3" t="s">
        <v>3</v>
      </c>
      <c r="C36" s="3" t="s">
        <v>4</v>
      </c>
      <c r="D36" s="4" t="s">
        <v>58</v>
      </c>
      <c r="E36" s="5" t="s">
        <v>5</v>
      </c>
      <c r="F36" s="6" t="s">
        <v>6</v>
      </c>
      <c r="G36" s="6" t="s">
        <v>7</v>
      </c>
      <c r="H36" s="6" t="s">
        <v>8</v>
      </c>
      <c r="I36" s="38" t="s">
        <v>59</v>
      </c>
    </row>
    <row r="37" spans="1:9" x14ac:dyDescent="0.25">
      <c r="A37" s="7">
        <v>1</v>
      </c>
      <c r="B37" s="7" t="s">
        <v>9</v>
      </c>
      <c r="C37" s="12">
        <v>1.0640000000000001</v>
      </c>
      <c r="D37" s="26">
        <v>1.04</v>
      </c>
      <c r="E37" s="10">
        <f>(C37/D37)*100</f>
        <v>102.30769230769229</v>
      </c>
      <c r="F37" s="11">
        <f>ABS(D37-C37)</f>
        <v>2.4000000000000021E-2</v>
      </c>
      <c r="G37" s="12" t="s">
        <v>10</v>
      </c>
      <c r="H37" s="12">
        <f t="shared" ref="H37:H43" si="3">ABS((C37-D37)/$H$35)</f>
        <v>0.41379310344827619</v>
      </c>
    </row>
    <row r="38" spans="1:9" x14ac:dyDescent="0.25">
      <c r="A38" s="7">
        <v>59</v>
      </c>
      <c r="B38" s="7" t="s">
        <v>11</v>
      </c>
      <c r="C38" s="36">
        <v>1.06</v>
      </c>
      <c r="D38" s="26">
        <v>1.04</v>
      </c>
      <c r="E38" s="10">
        <f t="shared" ref="E38:E43" si="4">(C38/D38)*100</f>
        <v>101.92307692307692</v>
      </c>
      <c r="F38" s="11">
        <f t="shared" ref="F38:F43" si="5">ABS(D38-C38)</f>
        <v>2.0000000000000018E-2</v>
      </c>
      <c r="G38" s="12" t="s">
        <v>10</v>
      </c>
      <c r="H38" s="12">
        <f t="shared" si="3"/>
        <v>0.34482758620689685</v>
      </c>
    </row>
    <row r="39" spans="1:9" x14ac:dyDescent="0.25">
      <c r="A39" s="7">
        <v>118</v>
      </c>
      <c r="B39" s="7" t="s">
        <v>13</v>
      </c>
      <c r="C39" s="36">
        <v>1.05</v>
      </c>
      <c r="D39" s="26">
        <v>1.04</v>
      </c>
      <c r="E39" s="10">
        <f t="shared" si="4"/>
        <v>100.96153846153845</v>
      </c>
      <c r="F39" s="11">
        <f t="shared" si="5"/>
        <v>1.0000000000000009E-2</v>
      </c>
      <c r="G39" s="7" t="s">
        <v>10</v>
      </c>
      <c r="H39" s="12">
        <f t="shared" si="3"/>
        <v>0.17241379310344843</v>
      </c>
    </row>
    <row r="40" spans="1:9" x14ac:dyDescent="0.25">
      <c r="A40" s="7">
        <v>297</v>
      </c>
      <c r="B40" s="7" t="s">
        <v>14</v>
      </c>
      <c r="C40" s="35">
        <v>1.17</v>
      </c>
      <c r="D40" s="26">
        <v>1.04</v>
      </c>
      <c r="E40" s="10">
        <f t="shared" si="4"/>
        <v>112.5</v>
      </c>
      <c r="F40" s="11">
        <f t="shared" si="5"/>
        <v>0.12999999999999989</v>
      </c>
      <c r="G40" s="7" t="s">
        <v>10</v>
      </c>
      <c r="H40" s="12">
        <f t="shared" si="3"/>
        <v>2.2413793103448256</v>
      </c>
    </row>
    <row r="41" spans="1:9" x14ac:dyDescent="0.25">
      <c r="A41" s="7">
        <v>318</v>
      </c>
      <c r="B41" s="7" t="s">
        <v>16</v>
      </c>
      <c r="C41" s="35">
        <v>1.08</v>
      </c>
      <c r="D41" s="26">
        <v>1.04</v>
      </c>
      <c r="E41" s="10">
        <f t="shared" si="4"/>
        <v>103.84615384615385</v>
      </c>
      <c r="F41" s="11">
        <f t="shared" si="5"/>
        <v>4.0000000000000036E-2</v>
      </c>
      <c r="G41" s="7" t="s">
        <v>10</v>
      </c>
      <c r="H41" s="12">
        <f t="shared" si="3"/>
        <v>0.6896551724137937</v>
      </c>
    </row>
    <row r="42" spans="1:9" x14ac:dyDescent="0.25">
      <c r="A42" s="7">
        <v>319</v>
      </c>
      <c r="B42" s="7" t="s">
        <v>17</v>
      </c>
      <c r="C42" s="36">
        <v>1.04</v>
      </c>
      <c r="D42" s="26">
        <v>1.04</v>
      </c>
      <c r="E42" s="10">
        <f t="shared" si="4"/>
        <v>100</v>
      </c>
      <c r="F42" s="11">
        <f t="shared" si="5"/>
        <v>0</v>
      </c>
      <c r="G42" s="7" t="s">
        <v>10</v>
      </c>
      <c r="H42" s="12">
        <f t="shared" si="3"/>
        <v>0</v>
      </c>
    </row>
    <row r="43" spans="1:9" x14ac:dyDescent="0.25">
      <c r="A43" s="7">
        <v>320</v>
      </c>
      <c r="B43" s="7" t="s">
        <v>18</v>
      </c>
      <c r="C43" s="36">
        <v>1.1100000000000001</v>
      </c>
      <c r="D43" s="26">
        <v>1.04</v>
      </c>
      <c r="E43" s="10">
        <f t="shared" si="4"/>
        <v>106.73076923076923</v>
      </c>
      <c r="F43" s="11">
        <f t="shared" si="5"/>
        <v>7.0000000000000062E-2</v>
      </c>
      <c r="G43" s="7" t="s">
        <v>10</v>
      </c>
      <c r="H43" s="12">
        <f t="shared" si="3"/>
        <v>1.206896551724139</v>
      </c>
    </row>
  </sheetData>
  <mergeCells count="2">
    <mergeCell ref="A1:F1"/>
    <mergeCell ref="A35:F35"/>
  </mergeCells>
  <conditionalFormatting sqref="H37:H43 H3:H11">
    <cfRule type="cellIs" dxfId="2" priority="19" operator="greaterThan">
      <formula>2</formula>
    </cfRule>
    <cfRule type="cellIs" dxfId="1" priority="20" operator="between">
      <formula>1.01</formula>
      <formula>2</formula>
    </cfRule>
    <cfRule type="cellIs" dxfId="0" priority="21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PO4</vt:lpstr>
      <vt:lpstr>NO3</vt:lpstr>
      <vt:lpstr>NO2+NO3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Breck Sullivan</dc:creator>
  <cp:lastModifiedBy>Breck Sullivan</cp:lastModifiedBy>
  <dcterms:created xsi:type="dcterms:W3CDTF">2019-07-11T12:48:07Z</dcterms:created>
  <dcterms:modified xsi:type="dcterms:W3CDTF">2020-11-25T01:17:01Z</dcterms:modified>
</cp:coreProperties>
</file>