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IWG\Meetings\2021\April\"/>
    </mc:Choice>
  </mc:AlternateContent>
  <xr:revisionPtr revIDLastSave="0" documentId="13_ncr:1_{5BBCA11C-C2DD-4B88-9252-4BF0009E04F7}" xr6:coauthVersionLast="46" xr6:coauthVersionMax="46" xr10:uidLastSave="{00000000-0000-0000-0000-000000000000}"/>
  <bookViews>
    <workbookView xWindow="-120" yWindow="-120" windowWidth="20730" windowHeight="11160" activeTab="6" xr2:uid="{C26CDC68-DB06-4462-B592-47C8E219DFC0}"/>
  </bookViews>
  <sheets>
    <sheet name="TN" sheetId="1" r:id="rId1"/>
    <sheet name="TP" sheetId="2" r:id="rId2"/>
    <sheet name="TKN" sheetId="3" r:id="rId3"/>
    <sheet name="NH3" sheetId="4" r:id="rId4"/>
    <sheet name="PO4" sheetId="6" r:id="rId5"/>
    <sheet name="NO3" sheetId="5" r:id="rId6"/>
    <sheet name="NO2+NO3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7" l="1"/>
  <c r="F41" i="7"/>
  <c r="H41" i="7"/>
  <c r="E7" i="7"/>
  <c r="F7" i="7"/>
  <c r="H7" i="7"/>
  <c r="E40" i="6"/>
  <c r="F40" i="6"/>
  <c r="H40" i="6"/>
  <c r="E7" i="6"/>
  <c r="F7" i="6"/>
  <c r="H7" i="6"/>
  <c r="E39" i="4"/>
  <c r="F39" i="4"/>
  <c r="H39" i="4"/>
  <c r="E7" i="4"/>
  <c r="F7" i="4"/>
  <c r="H7" i="4"/>
  <c r="E39" i="2"/>
  <c r="F39" i="2"/>
  <c r="H39" i="2"/>
  <c r="H7" i="2"/>
  <c r="F7" i="2"/>
  <c r="E7" i="2"/>
  <c r="H38" i="1"/>
  <c r="F38" i="1"/>
  <c r="E38" i="1"/>
  <c r="H7" i="1"/>
  <c r="F7" i="1"/>
  <c r="E7" i="1"/>
  <c r="F6" i="2"/>
  <c r="H6" i="2"/>
  <c r="E6" i="2"/>
  <c r="H36" i="3" l="1"/>
  <c r="F3" i="2"/>
  <c r="H39" i="7"/>
  <c r="H40" i="7"/>
  <c r="H42" i="7"/>
  <c r="H43" i="7"/>
  <c r="H44" i="7"/>
  <c r="H45" i="7"/>
  <c r="F39" i="7"/>
  <c r="F40" i="7"/>
  <c r="F42" i="7"/>
  <c r="F43" i="7"/>
  <c r="F44" i="7"/>
  <c r="F45" i="7"/>
  <c r="E39" i="7"/>
  <c r="E40" i="7"/>
  <c r="E42" i="7"/>
  <c r="E43" i="7"/>
  <c r="E44" i="7"/>
  <c r="E45" i="7"/>
  <c r="H38" i="7"/>
  <c r="F38" i="7"/>
  <c r="E38" i="7"/>
  <c r="H4" i="7"/>
  <c r="H5" i="7"/>
  <c r="H6" i="7"/>
  <c r="H8" i="7"/>
  <c r="H9" i="7"/>
  <c r="H10" i="7"/>
  <c r="H11" i="7"/>
  <c r="H12" i="7"/>
  <c r="F4" i="7"/>
  <c r="F5" i="7"/>
  <c r="F6" i="7"/>
  <c r="F8" i="7"/>
  <c r="F9" i="7"/>
  <c r="F10" i="7"/>
  <c r="F11" i="7"/>
  <c r="F12" i="7"/>
  <c r="E4" i="7"/>
  <c r="E5" i="7"/>
  <c r="E6" i="7"/>
  <c r="E8" i="7"/>
  <c r="E9" i="7"/>
  <c r="E10" i="7"/>
  <c r="E11" i="7"/>
  <c r="E12" i="7"/>
  <c r="H3" i="7"/>
  <c r="F3" i="7"/>
  <c r="E3" i="7"/>
  <c r="E36" i="1"/>
  <c r="E37" i="1"/>
  <c r="E39" i="1"/>
  <c r="E40" i="1"/>
  <c r="E41" i="1"/>
  <c r="E42" i="1"/>
  <c r="F36" i="1"/>
  <c r="F37" i="1"/>
  <c r="F39" i="1"/>
  <c r="F40" i="1"/>
  <c r="F41" i="1"/>
  <c r="F42" i="1"/>
  <c r="H36" i="1"/>
  <c r="H37" i="1"/>
  <c r="H39" i="1"/>
  <c r="H40" i="1"/>
  <c r="H41" i="1"/>
  <c r="H42" i="1"/>
  <c r="E37" i="2"/>
  <c r="E38" i="2"/>
  <c r="E40" i="2"/>
  <c r="E41" i="2"/>
  <c r="E42" i="2"/>
  <c r="E43" i="2"/>
  <c r="F37" i="2"/>
  <c r="F38" i="2"/>
  <c r="F40" i="2"/>
  <c r="F41" i="2"/>
  <c r="F42" i="2"/>
  <c r="F43" i="2"/>
  <c r="H37" i="2"/>
  <c r="H38" i="2"/>
  <c r="H40" i="2"/>
  <c r="H41" i="2"/>
  <c r="H42" i="2"/>
  <c r="H43" i="2"/>
  <c r="H36" i="2"/>
  <c r="H37" i="3"/>
  <c r="H38" i="3"/>
  <c r="F4" i="4"/>
  <c r="F5" i="4"/>
  <c r="F6" i="4"/>
  <c r="F8" i="4"/>
  <c r="F9" i="4"/>
  <c r="F10" i="4"/>
  <c r="F11" i="4"/>
  <c r="F12" i="4"/>
  <c r="E4" i="4"/>
  <c r="E5" i="4"/>
  <c r="E6" i="4"/>
  <c r="E8" i="4"/>
  <c r="E9" i="4"/>
  <c r="E10" i="4"/>
  <c r="E11" i="4"/>
  <c r="E12" i="4"/>
  <c r="E37" i="4"/>
  <c r="E38" i="4"/>
  <c r="E40" i="4"/>
  <c r="E41" i="4"/>
  <c r="E42" i="4"/>
  <c r="E43" i="4"/>
  <c r="H37" i="4"/>
  <c r="H38" i="4"/>
  <c r="H40" i="4"/>
  <c r="H41" i="4"/>
  <c r="H42" i="4"/>
  <c r="H43" i="4"/>
  <c r="H36" i="4"/>
  <c r="H38" i="6"/>
  <c r="H39" i="6"/>
  <c r="H41" i="6"/>
  <c r="H42" i="6"/>
  <c r="H43" i="6"/>
  <c r="H44" i="6"/>
  <c r="H37" i="6"/>
  <c r="F44" i="6"/>
  <c r="E44" i="6"/>
  <c r="F43" i="6"/>
  <c r="E43" i="6"/>
  <c r="F42" i="6"/>
  <c r="E42" i="6"/>
  <c r="F41" i="6"/>
  <c r="E41" i="6"/>
  <c r="F39" i="6"/>
  <c r="E39" i="6"/>
  <c r="F38" i="6"/>
  <c r="E38" i="6"/>
  <c r="F37" i="6"/>
  <c r="E37" i="6"/>
  <c r="H12" i="6"/>
  <c r="F12" i="6"/>
  <c r="E12" i="6"/>
  <c r="H11" i="6"/>
  <c r="F11" i="6"/>
  <c r="E11" i="6"/>
  <c r="H10" i="6"/>
  <c r="F10" i="6"/>
  <c r="E10" i="6"/>
  <c r="H9" i="6"/>
  <c r="F9" i="6"/>
  <c r="E9" i="6"/>
  <c r="H8" i="6"/>
  <c r="F8" i="6"/>
  <c r="E8" i="6"/>
  <c r="H6" i="6"/>
  <c r="F6" i="6"/>
  <c r="E6" i="6"/>
  <c r="H5" i="6"/>
  <c r="F5" i="6"/>
  <c r="E5" i="6"/>
  <c r="H4" i="6"/>
  <c r="F4" i="6"/>
  <c r="E4" i="6"/>
  <c r="H3" i="6"/>
  <c r="F3" i="6"/>
  <c r="E3" i="6"/>
  <c r="H33" i="5"/>
  <c r="F33" i="5"/>
  <c r="E33" i="5"/>
  <c r="H32" i="5"/>
  <c r="F32" i="5"/>
  <c r="E32" i="5"/>
  <c r="H31" i="5"/>
  <c r="F31" i="5"/>
  <c r="E31" i="5"/>
  <c r="H7" i="5"/>
  <c r="F7" i="5"/>
  <c r="E7" i="5"/>
  <c r="H6" i="5"/>
  <c r="F6" i="5"/>
  <c r="E6" i="5"/>
  <c r="H5" i="5"/>
  <c r="F5" i="5"/>
  <c r="E5" i="5"/>
  <c r="H4" i="5"/>
  <c r="F4" i="5"/>
  <c r="E4" i="5"/>
  <c r="H3" i="5"/>
  <c r="F3" i="5"/>
  <c r="E3" i="5"/>
  <c r="F43" i="4"/>
  <c r="F42" i="4"/>
  <c r="F41" i="4"/>
  <c r="F40" i="4"/>
  <c r="F38" i="4"/>
  <c r="F37" i="4"/>
  <c r="F36" i="4"/>
  <c r="E36" i="4"/>
  <c r="H12" i="4"/>
  <c r="H11" i="4"/>
  <c r="H10" i="4"/>
  <c r="H9" i="4"/>
  <c r="H8" i="4"/>
  <c r="H6" i="4"/>
  <c r="H5" i="4"/>
  <c r="H4" i="4"/>
  <c r="H3" i="4"/>
  <c r="F3" i="4"/>
  <c r="E3" i="4"/>
  <c r="F38" i="3"/>
  <c r="E38" i="3"/>
  <c r="F37" i="3"/>
  <c r="E37" i="3"/>
  <c r="F36" i="3"/>
  <c r="E36" i="3"/>
  <c r="H5" i="3"/>
  <c r="F5" i="3"/>
  <c r="E5" i="3"/>
  <c r="H4" i="3"/>
  <c r="F4" i="3"/>
  <c r="E4" i="3"/>
  <c r="H3" i="3"/>
  <c r="F3" i="3"/>
  <c r="E3" i="3"/>
  <c r="F36" i="2"/>
  <c r="E36" i="2"/>
  <c r="H12" i="2"/>
  <c r="F12" i="2"/>
  <c r="E12" i="2"/>
  <c r="H11" i="2"/>
  <c r="F11" i="2"/>
  <c r="E11" i="2"/>
  <c r="H10" i="2"/>
  <c r="F10" i="2"/>
  <c r="E10" i="2"/>
  <c r="H9" i="2"/>
  <c r="F9" i="2"/>
  <c r="E9" i="2"/>
  <c r="H8" i="2"/>
  <c r="F8" i="2"/>
  <c r="E8" i="2"/>
  <c r="H5" i="2"/>
  <c r="F5" i="2"/>
  <c r="E5" i="2"/>
  <c r="H4" i="2"/>
  <c r="F4" i="2"/>
  <c r="E4" i="2"/>
  <c r="H3" i="2"/>
  <c r="E3" i="2"/>
  <c r="H35" i="1"/>
  <c r="F35" i="1"/>
  <c r="E35" i="1"/>
  <c r="H12" i="1" l="1"/>
  <c r="F12" i="1"/>
  <c r="E12" i="1"/>
  <c r="H11" i="1"/>
  <c r="F11" i="1"/>
  <c r="E11" i="1"/>
  <c r="H10" i="1"/>
  <c r="F10" i="1"/>
  <c r="E10" i="1"/>
  <c r="H9" i="1"/>
  <c r="F9" i="1"/>
  <c r="E9" i="1"/>
  <c r="H8" i="1"/>
  <c r="F8" i="1"/>
  <c r="E8" i="1"/>
  <c r="H6" i="1"/>
  <c r="F6" i="1"/>
  <c r="E6" i="1"/>
  <c r="H5" i="1"/>
  <c r="F5" i="1"/>
  <c r="E5" i="1"/>
  <c r="H4" i="1"/>
  <c r="F4" i="1"/>
  <c r="E4" i="1"/>
  <c r="H3" i="1"/>
  <c r="F3" i="1"/>
  <c r="E3" i="1"/>
</calcChain>
</file>

<file path=xl/sharedStrings.xml><?xml version="1.0" encoding="utf-8"?>
<sst xmlns="http://schemas.openxmlformats.org/spreadsheetml/2006/main" count="362" uniqueCount="62">
  <si>
    <t>F-ps=</t>
  </si>
  <si>
    <t>Lab ID</t>
  </si>
  <si>
    <t>Lab</t>
  </si>
  <si>
    <t>Reported Value (mg/L)</t>
  </si>
  <si>
    <t>% Recovery</t>
  </si>
  <si>
    <t>Diff. From MPV (mg/L)</t>
  </si>
  <si>
    <t>Method</t>
  </si>
  <si>
    <t xml:space="preserve">Absolute Z Value </t>
  </si>
  <si>
    <t>Colorimetric</t>
  </si>
  <si>
    <t>DCLS</t>
  </si>
  <si>
    <t>PADEP</t>
  </si>
  <si>
    <t>OWML</t>
  </si>
  <si>
    <t>DNREC</t>
  </si>
  <si>
    <t>ODU</t>
  </si>
  <si>
    <t>CBL</t>
  </si>
  <si>
    <t>FairfaxDPW</t>
  </si>
  <si>
    <t>Horn Point</t>
  </si>
  <si>
    <t>Rating</t>
  </si>
  <si>
    <t>&lt;0.5</t>
  </si>
  <si>
    <t>Excellent</t>
  </si>
  <si>
    <t>0.51-1.0</t>
  </si>
  <si>
    <t xml:space="preserve">Good </t>
  </si>
  <si>
    <t>1.01-1.50</t>
  </si>
  <si>
    <t>Satisfactory</t>
  </si>
  <si>
    <t>1.51-2.0</t>
  </si>
  <si>
    <t>Marginal</t>
  </si>
  <si>
    <t>&gt;2.0</t>
  </si>
  <si>
    <t>Unsatisfactory</t>
  </si>
  <si>
    <t xml:space="preserve">Horn Point </t>
  </si>
  <si>
    <t>VPI</t>
  </si>
  <si>
    <t xml:space="preserve">N-149 (Low Conc.) Spring 2021  Total Nitrogen (mg/L)  </t>
  </si>
  <si>
    <t xml:space="preserve">N-150 (High Conc.)   Spring 2021    Total Nitrogen (mg/L)  </t>
  </si>
  <si>
    <t>MDH</t>
  </si>
  <si>
    <t xml:space="preserve">N-149 (Low Conc.) Spring 2021 Total Phosphorus (mg/L)  </t>
  </si>
  <si>
    <t xml:space="preserve">N-150 (High Conc.)  Spring 2021   Total Phosphorus (mg/L)  </t>
  </si>
  <si>
    <t>N-149 (Low Conc.)  Spring 2021 Ammonia + Organic Nitrogen (mg/L)</t>
  </si>
  <si>
    <t>N-150 (High Conc.)  Spring 2021 Ammonia + Organic Nitrogen (mg/L)</t>
  </si>
  <si>
    <t>N-149 (Low Conc.)  Spring 2021 Ammonia  (mg/L)</t>
  </si>
  <si>
    <t>N-150 (High Conc.)  Spring 2021 Ammonia  (mg/L)</t>
  </si>
  <si>
    <t>N-149 (Low Conc.) Spring 2021  Orthophosphate (mg/L)</t>
  </si>
  <si>
    <t>MPV (mg/L) (0.160)</t>
  </si>
  <si>
    <t>MPV (mg/L) (0.154)</t>
  </si>
  <si>
    <t>MPV (mg/L) (0.280)</t>
  </si>
  <si>
    <t>MPV (mg/L) (0.17)</t>
  </si>
  <si>
    <t>MPV (mg/L) (0.400)</t>
  </si>
  <si>
    <t>MPV (mg/L) (0.184)</t>
  </si>
  <si>
    <t>MPV (mg/L) (0.450)</t>
  </si>
  <si>
    <t>MPV (mg/L) (1.55)</t>
  </si>
  <si>
    <t xml:space="preserve">MPV (mg/L) (0.575) </t>
  </si>
  <si>
    <t>N-150 (High Conc.) Spring 2021  Orthophosphate (mg/L)</t>
  </si>
  <si>
    <t>MPV (mg/L) (0.283)</t>
  </si>
  <si>
    <t>N-149 (Low Conc.)  Spring 2021  Nitrate (mg/L)</t>
  </si>
  <si>
    <t>MPV (mg/L) (0.392)</t>
  </si>
  <si>
    <t>N-150 (High Conc.)   Spring 2021 Nitrate (mg/L)</t>
  </si>
  <si>
    <t>MPV (mg/L) (1.14)</t>
  </si>
  <si>
    <t>Lab #198 Didn't particpate</t>
  </si>
  <si>
    <t>Lab #118 didn't participate</t>
  </si>
  <si>
    <t>N-149 (Low Conc.) Spring 2021 Nitrite + Nitrate (mg/L)</t>
  </si>
  <si>
    <t>N-150 (High Conc.) Spring 2021 Nitrite + Nitrate (mg/L)</t>
  </si>
  <si>
    <t>MPV (mg/L)  1.14</t>
  </si>
  <si>
    <t>MPV (mg/L) (0.393)</t>
  </si>
  <si>
    <t>NWQL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</si>
</sst>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4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i/>
      <sz val="14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rgb="FFFFC000"/>
      <name val="Calibri"/>
      <family val="2"/>
    </font>
    <font>
      <b/>
      <i/>
      <sz val="13"/>
      <name val="Calibri"/>
      <family val="2"/>
    </font>
    <font>
      <sz val="9"/>
      <name val="Verdan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5" fillId="0" borderId="2" xfId="0" applyFont="1" applyBorder="1"/>
    <xf numFmtId="0" fontId="7" fillId="0" borderId="2" xfId="0" applyFont="1" applyBorder="1"/>
    <xf numFmtId="0" fontId="9" fillId="0" borderId="2" xfId="0" applyFont="1" applyBorder="1"/>
    <xf numFmtId="0" fontId="1" fillId="0" borderId="0" xfId="0" applyFont="1"/>
    <xf numFmtId="2" fontId="6" fillId="4" borderId="2" xfId="0" applyNumberFormat="1" applyFont="1" applyFill="1" applyBorder="1" applyAlignment="1">
      <alignment horizontal="center"/>
    </xf>
    <xf numFmtId="166" fontId="6" fillId="4" borderId="2" xfId="0" applyNumberFormat="1" applyFont="1" applyFill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left"/>
    </xf>
    <xf numFmtId="164" fontId="5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166" fontId="6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166" fontId="11" fillId="0" borderId="2" xfId="0" applyNumberFormat="1" applyFont="1" applyBorder="1" applyAlignment="1">
      <alignment horizontal="center"/>
    </xf>
    <xf numFmtId="0" fontId="12" fillId="0" borderId="0" xfId="0" applyFont="1"/>
    <xf numFmtId="0" fontId="0" fillId="0" borderId="0" xfId="0" applyFill="1"/>
    <xf numFmtId="0" fontId="5" fillId="0" borderId="2" xfId="0" applyFont="1" applyFill="1" applyBorder="1"/>
    <xf numFmtId="0" fontId="8" fillId="0" borderId="2" xfId="0" applyFont="1" applyFill="1" applyBorder="1"/>
    <xf numFmtId="0" fontId="5" fillId="0" borderId="2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13" fillId="0" borderId="0" xfId="0" applyFont="1"/>
    <xf numFmtId="0" fontId="2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</cellXfs>
  <cellStyles count="1">
    <cellStyle name="Normal" xfId="0" builtinId="0"/>
  </cellStyles>
  <dxfs count="54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Total</a:t>
            </a:r>
            <a:r>
              <a:rPr lang="en-US" b="1" baseline="0">
                <a:solidFill>
                  <a:sysClr val="windowText" lastClr="000000"/>
                </a:solidFill>
              </a:rPr>
              <a:t> Nitrogen Low Concentration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TN!$B$3:$B$12</c:f>
              <c:strCache>
                <c:ptCount val="10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TN!$C$3:$C$12</c:f>
              <c:numCache>
                <c:formatCode>0.00</c:formatCode>
                <c:ptCount val="10"/>
                <c:pt idx="0" formatCode="General">
                  <c:v>0.59499999999999997</c:v>
                </c:pt>
                <c:pt idx="1">
                  <c:v>0.55000000000000004</c:v>
                </c:pt>
                <c:pt idx="2" formatCode="General">
                  <c:v>0.56000000000000005</c:v>
                </c:pt>
                <c:pt idx="3">
                  <c:v>0.63</c:v>
                </c:pt>
                <c:pt idx="4">
                  <c:v>0.57399999999999995</c:v>
                </c:pt>
                <c:pt idx="5" formatCode="0.000">
                  <c:v>0.55900000000000005</c:v>
                </c:pt>
                <c:pt idx="6" formatCode="0.000">
                  <c:v>0.57420000000000004</c:v>
                </c:pt>
                <c:pt idx="7" formatCode="0.000">
                  <c:v>0.59</c:v>
                </c:pt>
                <c:pt idx="8" formatCode="0.000">
                  <c:v>0.40799999999999997</c:v>
                </c:pt>
                <c:pt idx="9" formatCode="0.000">
                  <c:v>0.66100000000000003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E-439B-8AFF-6EF45D1E7E81}"/>
            </c:ext>
          </c:extLst>
        </c:ser>
        <c:ser>
          <c:idx val="2"/>
          <c:order val="2"/>
          <c:tx>
            <c:strRef>
              <c:f>TN!$H$2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9111924965513558E-17"/>
                  <c:y val="-0.1135266915165016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1A-4518-8027-7EC3516891AE}"/>
                </c:ext>
              </c:extLst>
            </c:dLbl>
            <c:dLbl>
              <c:idx val="3"/>
              <c:layout>
                <c:manualLayout>
                  <c:x val="0"/>
                  <c:y val="-0.10533065719726217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9E-439B-8AFF-6EF45D1E7E81}"/>
                </c:ext>
              </c:extLst>
            </c:dLbl>
            <c:dLbl>
              <c:idx val="7"/>
              <c:layout>
                <c:manualLayout>
                  <c:x val="2.0849613543383614E-3"/>
                  <c:y val="-7.29308836395450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81D-B392-AD858A5BCFA8}"/>
                </c:ext>
              </c:extLst>
            </c:dLbl>
            <c:dLbl>
              <c:idx val="8"/>
              <c:layout>
                <c:manualLayout>
                  <c:x val="-2.084961354338514E-3"/>
                  <c:y val="-0.23653278634288361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81-4D13-A1F2-FDEDC30B801D}"/>
                </c:ext>
              </c:extLst>
            </c:dLbl>
            <c:dLbl>
              <c:idx val="9"/>
              <c:layout>
                <c:manualLayout>
                  <c:x val="0"/>
                  <c:y val="-0.14181050898049516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A-40CA-B003-F2FB27275C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TN!$B$3:$B$12</c:f>
              <c:strCache>
                <c:ptCount val="10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TN!$H$3:$H$12</c:f>
              <c:numCache>
                <c:formatCode>0.00</c:formatCode>
                <c:ptCount val="10"/>
                <c:pt idx="0">
                  <c:v>0.50000000000000044</c:v>
                </c:pt>
                <c:pt idx="1">
                  <c:v>0.62499999999999778</c:v>
                </c:pt>
                <c:pt idx="2">
                  <c:v>0.37499999999999756</c:v>
                </c:pt>
                <c:pt idx="3">
                  <c:v>1.3750000000000011</c:v>
                </c:pt>
                <c:pt idx="4">
                  <c:v>2.5000000000000022E-2</c:v>
                </c:pt>
                <c:pt idx="5">
                  <c:v>0.39999999999999758</c:v>
                </c:pt>
                <c:pt idx="6">
                  <c:v>1.9999999999997797E-2</c:v>
                </c:pt>
                <c:pt idx="7">
                  <c:v>0.37500000000000033</c:v>
                </c:pt>
                <c:pt idx="8">
                  <c:v>4.1749999999999998</c:v>
                </c:pt>
                <c:pt idx="9">
                  <c:v>2.1500000000000017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9E-439B-8AFF-6EF45D1E7E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99340184"/>
        <c:axId val="599338872"/>
      </c:barChart>
      <c:lineChart>
        <c:grouping val="standard"/>
        <c:varyColors val="0"/>
        <c:ser>
          <c:idx val="1"/>
          <c:order val="1"/>
          <c:tx>
            <c:strRef>
              <c:f>TN!$D$2</c:f>
              <c:strCache>
                <c:ptCount val="1"/>
                <c:pt idx="0">
                  <c:v>MPV (mg/L) (0.575) 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TN!$B$3:$B$12</c:f>
              <c:strCache>
                <c:ptCount val="10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TN!$D$3:$D$12</c:f>
              <c:numCache>
                <c:formatCode>0.000</c:formatCode>
                <c:ptCount val="10"/>
                <c:pt idx="0" formatCode="General">
                  <c:v>0.57499999999999996</c:v>
                </c:pt>
                <c:pt idx="1">
                  <c:v>0.57499999999999996</c:v>
                </c:pt>
                <c:pt idx="2">
                  <c:v>0.57499999999999996</c:v>
                </c:pt>
                <c:pt idx="3">
                  <c:v>0.57499999999999996</c:v>
                </c:pt>
                <c:pt idx="4">
                  <c:v>0.57499999999999996</c:v>
                </c:pt>
                <c:pt idx="5">
                  <c:v>0.57499999999999996</c:v>
                </c:pt>
                <c:pt idx="6">
                  <c:v>0.57499999999999996</c:v>
                </c:pt>
                <c:pt idx="7">
                  <c:v>0.57499999999999996</c:v>
                </c:pt>
                <c:pt idx="8">
                  <c:v>0.57499999999999996</c:v>
                </c:pt>
                <c:pt idx="9">
                  <c:v>0.57499999999999996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E-439B-8AFF-6EF45D1E7E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99340184"/>
        <c:axId val="599338872"/>
      </c:lineChart>
      <c:catAx>
        <c:axId val="599340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338872"/>
        <c:crosses val="autoZero"/>
        <c:auto val="1"/>
        <c:lblAlgn val="ctr"/>
        <c:lblOffset val="300"/>
        <c:noMultiLvlLbl val="0"/>
      </c:catAx>
      <c:valAx>
        <c:axId val="599338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</a:t>
                </a:r>
                <a:r>
                  <a:rPr lang="en-US" baseline="0"/>
                  <a:t> Nitrogen (mg/L)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340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Orthophosphate High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'PO4'!$C$36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'PO4'!$B$37:$B$44</c:f>
              <c:strCache>
                <c:ptCount val="8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'PO4'!$C$37:$C$44</c:f>
              <c:numCache>
                <c:formatCode>0.000</c:formatCode>
                <c:ptCount val="8"/>
                <c:pt idx="0">
                  <c:v>0.314</c:v>
                </c:pt>
                <c:pt idx="1">
                  <c:v>0.28999999999999998</c:v>
                </c:pt>
                <c:pt idx="2">
                  <c:v>0.41</c:v>
                </c:pt>
                <c:pt idx="3">
                  <c:v>0.27500000000000002</c:v>
                </c:pt>
                <c:pt idx="4">
                  <c:v>0.317</c:v>
                </c:pt>
                <c:pt idx="5" formatCode="0.0000">
                  <c:v>0.29749999999999999</c:v>
                </c:pt>
                <c:pt idx="6">
                  <c:v>0.26900000000000002</c:v>
                </c:pt>
                <c:pt idx="7">
                  <c:v>0.314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8-4301-8E10-DF72B28AF525}"/>
            </c:ext>
          </c:extLst>
        </c:ser>
        <c:ser>
          <c:idx val="2"/>
          <c:order val="2"/>
          <c:tx>
            <c:strRef>
              <c:f>'PO4'!$H$36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2000180158955832E-3"/>
                  <c:y val="-7.9601976190443027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45-4C9D-90C5-39D6474D1A28}"/>
                </c:ext>
              </c:extLst>
            </c:dLbl>
            <c:dLbl>
              <c:idx val="2"/>
              <c:layout>
                <c:manualLayout>
                  <c:x val="-2.2000180158955633E-3"/>
                  <c:y val="-0.2476505925924894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45-4C9D-90C5-39D6474D1A28}"/>
                </c:ext>
              </c:extLst>
            </c:dLbl>
            <c:dLbl>
              <c:idx val="4"/>
              <c:layout>
                <c:manualLayout>
                  <c:x val="-8.0666395384420974E-17"/>
                  <c:y val="-9.2868972222183571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45-4C9D-90C5-39D6474D1A28}"/>
                </c:ext>
              </c:extLst>
            </c:dLbl>
            <c:dLbl>
              <c:idx val="7"/>
              <c:layout>
                <c:manualLayout>
                  <c:x val="0"/>
                  <c:y val="-5.3067984126962099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45-4C9D-90C5-39D6474D1A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'PO4'!$B$37:$B$44</c:f>
              <c:strCache>
                <c:ptCount val="8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'PO4'!$H$37:$H$44</c:f>
              <c:numCache>
                <c:formatCode>0.00</c:formatCode>
                <c:ptCount val="8"/>
                <c:pt idx="0">
                  <c:v>1.1481481481481493</c:v>
                </c:pt>
                <c:pt idx="1">
                  <c:v>0.25925925925925947</c:v>
                </c:pt>
                <c:pt idx="2">
                  <c:v>4.7037037037037042</c:v>
                </c:pt>
                <c:pt idx="3">
                  <c:v>0.2962962962962945</c:v>
                </c:pt>
                <c:pt idx="4">
                  <c:v>1.2592592592592604</c:v>
                </c:pt>
                <c:pt idx="5">
                  <c:v>0.53703703703703753</c:v>
                </c:pt>
                <c:pt idx="6">
                  <c:v>0.51851851851851694</c:v>
                </c:pt>
                <c:pt idx="7">
                  <c:v>1.1481481481481493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18-4301-8E10-DF72B28AF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1747312"/>
        <c:axId val="811747640"/>
      </c:barChart>
      <c:lineChart>
        <c:grouping val="standard"/>
        <c:varyColors val="0"/>
        <c:ser>
          <c:idx val="1"/>
          <c:order val="1"/>
          <c:tx>
            <c:strRef>
              <c:f>'PO4'!$D$36</c:f>
              <c:strCache>
                <c:ptCount val="1"/>
                <c:pt idx="0">
                  <c:v>MPV (mg/L) (0.283)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'PO4'!$B$37:$B$44</c:f>
              <c:strCache>
                <c:ptCount val="8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'PO4'!$D$37:$D$44</c:f>
              <c:numCache>
                <c:formatCode>0.000</c:formatCode>
                <c:ptCount val="8"/>
                <c:pt idx="0">
                  <c:v>0.28299999999999997</c:v>
                </c:pt>
                <c:pt idx="1">
                  <c:v>0.28299999999999997</c:v>
                </c:pt>
                <c:pt idx="2">
                  <c:v>0.28299999999999997</c:v>
                </c:pt>
                <c:pt idx="3">
                  <c:v>0.28299999999999997</c:v>
                </c:pt>
                <c:pt idx="4">
                  <c:v>0.28299999999999997</c:v>
                </c:pt>
                <c:pt idx="5">
                  <c:v>0.28299999999999997</c:v>
                </c:pt>
                <c:pt idx="6">
                  <c:v>0.28299999999999997</c:v>
                </c:pt>
                <c:pt idx="7">
                  <c:v>0.28299999999999997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8-4301-8E10-DF72B28AF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747312"/>
        <c:axId val="811747640"/>
      </c:lineChart>
      <c:catAx>
        <c:axId val="811747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747640"/>
        <c:crosses val="autoZero"/>
        <c:auto val="1"/>
        <c:lblAlgn val="ctr"/>
        <c:lblOffset val="100"/>
        <c:noMultiLvlLbl val="0"/>
      </c:catAx>
      <c:valAx>
        <c:axId val="8117476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Orthophosphate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74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Nitrate Low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8.3799989005891369E-17"/>
                  <c:y val="4.37406554054353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76-4D37-B3A5-694247142B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'NO3'!$B$3:$B$7</c:f>
              <c:strCache>
                <c:ptCount val="5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'NO3'!$C$3:$C$7</c:f>
              <c:numCache>
                <c:formatCode>0.000</c:formatCode>
                <c:ptCount val="5"/>
                <c:pt idx="0">
                  <c:v>0.41</c:v>
                </c:pt>
                <c:pt idx="1">
                  <c:v>0.37</c:v>
                </c:pt>
                <c:pt idx="2" formatCode="0.00">
                  <c:v>0.37</c:v>
                </c:pt>
                <c:pt idx="3">
                  <c:v>0.39300000000000002</c:v>
                </c:pt>
                <c:pt idx="4" formatCode="0.0000">
                  <c:v>0.3856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6-4D37-B3A5-694247142BCF}"/>
            </c:ext>
          </c:extLst>
        </c:ser>
        <c:ser>
          <c:idx val="2"/>
          <c:order val="2"/>
          <c:tx>
            <c:strRef>
              <c:f>'NO3'!$H$2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2854806473777108E-3"/>
                  <c:y val="0.107184893616883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D2-4B38-8F4D-C2251748EC74}"/>
                </c:ext>
              </c:extLst>
            </c:dLbl>
            <c:dLbl>
              <c:idx val="1"/>
              <c:layout>
                <c:manualLayout>
                  <c:x val="-8.3799989005891369E-17"/>
                  <c:y val="-0.21436978723376629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1A-49C1-BCD0-434D658AE7B9}"/>
                </c:ext>
              </c:extLst>
            </c:dLbl>
            <c:dLbl>
              <c:idx val="2"/>
              <c:layout>
                <c:manualLayout>
                  <c:x val="-2.28548064737769E-3"/>
                  <c:y val="-0.21072348829373466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76-4D37-B3A5-694247142BCF}"/>
                </c:ext>
              </c:extLst>
            </c:dLbl>
            <c:dLbl>
              <c:idx val="3"/>
              <c:layout>
                <c:manualLayout>
                  <c:x val="-8.3799989005891369E-17"/>
                  <c:y val="-4.1224959083416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76-4D37-B3A5-694247142BCF}"/>
                </c:ext>
              </c:extLst>
            </c:dLbl>
            <c:dLbl>
              <c:idx val="4"/>
              <c:layout>
                <c:manualLayout>
                  <c:x val="0"/>
                  <c:y val="-2.0612479541708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1A-49C1-BCD0-434D658AE7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'NO3'!$B$3:$B$7</c:f>
              <c:strCache>
                <c:ptCount val="5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'NO3'!$H$3:$H$7</c:f>
              <c:numCache>
                <c:formatCode>0.00</c:formatCode>
                <c:ptCount val="5"/>
                <c:pt idx="0">
                  <c:v>0.85714285714285521</c:v>
                </c:pt>
                <c:pt idx="1">
                  <c:v>1.0476190476190486</c:v>
                </c:pt>
                <c:pt idx="2">
                  <c:v>1.0476190476190486</c:v>
                </c:pt>
                <c:pt idx="3">
                  <c:v>4.7619047619047658E-2</c:v>
                </c:pt>
                <c:pt idx="4">
                  <c:v>0.30476190476190557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76-4D37-B3A5-694247142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4911712"/>
        <c:axId val="724918272"/>
      </c:barChart>
      <c:lineChart>
        <c:grouping val="standard"/>
        <c:varyColors val="0"/>
        <c:ser>
          <c:idx val="1"/>
          <c:order val="1"/>
          <c:tx>
            <c:strRef>
              <c:f>'NO3'!$D$2</c:f>
              <c:strCache>
                <c:ptCount val="1"/>
                <c:pt idx="0">
                  <c:v>MPV (mg/L) (0.392)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'NO3'!$B$3:$B$7</c:f>
              <c:strCache>
                <c:ptCount val="5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'NO3'!$D$3:$D$7</c:f>
              <c:numCache>
                <c:formatCode>0.000</c:formatCode>
                <c:ptCount val="5"/>
                <c:pt idx="0">
                  <c:v>0.39200000000000002</c:v>
                </c:pt>
                <c:pt idx="1">
                  <c:v>0.39200000000000002</c:v>
                </c:pt>
                <c:pt idx="2">
                  <c:v>0.39200000000000002</c:v>
                </c:pt>
                <c:pt idx="3">
                  <c:v>0.39200000000000002</c:v>
                </c:pt>
                <c:pt idx="4">
                  <c:v>0.39200000000000002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6-4D37-B3A5-694247142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911712"/>
        <c:axId val="724918272"/>
      </c:lineChart>
      <c:catAx>
        <c:axId val="724911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18272"/>
        <c:crosses val="autoZero"/>
        <c:auto val="1"/>
        <c:lblAlgn val="ctr"/>
        <c:lblOffset val="300"/>
        <c:noMultiLvlLbl val="0"/>
      </c:catAx>
      <c:valAx>
        <c:axId val="7249182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Nitrate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Nitrate High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'NO3'!$C$30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'NO3'!$B$31:$B$33</c:f>
              <c:strCache>
                <c:ptCount val="3"/>
                <c:pt idx="0">
                  <c:v>NWQL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'NO3'!$C$31:$C$33</c:f>
              <c:numCache>
                <c:formatCode>0.00</c:formatCode>
                <c:ptCount val="3"/>
                <c:pt idx="0">
                  <c:v>1.135</c:v>
                </c:pt>
                <c:pt idx="1">
                  <c:v>1.0900000000000001</c:v>
                </c:pt>
                <c:pt idx="2" formatCode="0.000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D-4B17-9804-DCAA98B1A9B5}"/>
            </c:ext>
          </c:extLst>
        </c:ser>
        <c:ser>
          <c:idx val="2"/>
          <c:order val="2"/>
          <c:tx>
            <c:strRef>
              <c:f>'NO3'!$H$30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8.3333333333333329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DD-4B17-9804-DCAA98B1A9B5}"/>
                </c:ext>
              </c:extLst>
            </c:dLbl>
            <c:dLbl>
              <c:idx val="1"/>
              <c:layout>
                <c:manualLayout>
                  <c:x val="0"/>
                  <c:y val="-0.15740740740740744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76-4E00-B3D9-8742C665CD1C}"/>
                </c:ext>
              </c:extLst>
            </c:dLbl>
            <c:dLbl>
              <c:idx val="2"/>
              <c:layout>
                <c:manualLayout>
                  <c:x val="-2.7777777777778798E-3"/>
                  <c:y val="-4.6296296296296294E-2"/>
                </c:manualLayout>
              </c:layout>
              <c:tx>
                <c:rich>
                  <a:bodyPr/>
                  <a:lstStyle/>
                  <a:p>
                    <a:fld id="{5AB47F44-7558-4DDB-BDBE-6DC30C036966}" type="VALUE">
                      <a:rPr lang="en-US" b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D28-4D6C-8AFC-C0870BF8C6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'NO3'!$B$31:$B$33</c:f>
              <c:strCache>
                <c:ptCount val="3"/>
                <c:pt idx="0">
                  <c:v>NWQL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'NO3'!$H$31:$H$33</c:f>
              <c:numCache>
                <c:formatCode>0.00</c:formatCode>
                <c:ptCount val="3"/>
                <c:pt idx="0">
                  <c:v>0.13513513513513226</c:v>
                </c:pt>
                <c:pt idx="1">
                  <c:v>1.3513513513513467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DD-4B17-9804-DCAA98B1A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3490152"/>
        <c:axId val="373489496"/>
      </c:barChart>
      <c:lineChart>
        <c:grouping val="standard"/>
        <c:varyColors val="0"/>
        <c:ser>
          <c:idx val="1"/>
          <c:order val="1"/>
          <c:tx>
            <c:strRef>
              <c:f>'NO3'!$D$30</c:f>
              <c:strCache>
                <c:ptCount val="1"/>
                <c:pt idx="0">
                  <c:v>MPV (mg/L) (1.14)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'NO3'!$B$31:$B$33</c:f>
              <c:strCache>
                <c:ptCount val="3"/>
                <c:pt idx="0">
                  <c:v>NWQL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'NO3'!$D$31:$D$33</c:f>
              <c:numCache>
                <c:formatCode>0.00</c:formatCode>
                <c:ptCount val="3"/>
                <c:pt idx="0">
                  <c:v>1.1399999999999999</c:v>
                </c:pt>
                <c:pt idx="1">
                  <c:v>1.1399999999999999</c:v>
                </c:pt>
                <c:pt idx="2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D-4B17-9804-DCAA98B1A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90152"/>
        <c:axId val="373489496"/>
      </c:lineChart>
      <c:catAx>
        <c:axId val="373490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489496"/>
        <c:crosses val="autoZero"/>
        <c:auto val="1"/>
        <c:lblAlgn val="ctr"/>
        <c:lblOffset val="100"/>
        <c:noMultiLvlLbl val="0"/>
      </c:catAx>
      <c:valAx>
        <c:axId val="373489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Nitrate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490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Nitrite</a:t>
            </a:r>
            <a:r>
              <a:rPr lang="en-US" b="1" baseline="0">
                <a:solidFill>
                  <a:sysClr val="windowText" lastClr="000000"/>
                </a:solidFill>
              </a:rPr>
              <a:t> + Nitrate Low Concentration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'NO2+NO3'!$B$3:$B$12</c:f>
              <c:strCache>
                <c:ptCount val="10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'NO2+NO3'!$C$3:$C$12</c:f>
              <c:numCache>
                <c:formatCode>0.00</c:formatCode>
                <c:ptCount val="10"/>
                <c:pt idx="0" formatCode="0.000">
                  <c:v>0.41</c:v>
                </c:pt>
                <c:pt idx="1">
                  <c:v>0.38</c:v>
                </c:pt>
                <c:pt idx="2">
                  <c:v>0.37</c:v>
                </c:pt>
                <c:pt idx="3">
                  <c:v>0.41</c:v>
                </c:pt>
                <c:pt idx="4">
                  <c:v>0.41499999999999998</c:v>
                </c:pt>
                <c:pt idx="5" formatCode="0.000">
                  <c:v>0.39300000000000002</c:v>
                </c:pt>
                <c:pt idx="6" formatCode="0.0000">
                  <c:v>0.38569999999999999</c:v>
                </c:pt>
                <c:pt idx="7" formatCode="0.000">
                  <c:v>0.40300000000000002</c:v>
                </c:pt>
                <c:pt idx="8" formatCode="0.000">
                  <c:v>0.38500000000000001</c:v>
                </c:pt>
                <c:pt idx="9" formatCode="0.000">
                  <c:v>0.39100000000000001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C-4E50-917E-C23FD2C98A44}"/>
            </c:ext>
          </c:extLst>
        </c:ser>
        <c:ser>
          <c:idx val="2"/>
          <c:order val="2"/>
          <c:tx>
            <c:strRef>
              <c:f>'NO2+NO3'!$H$2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3057900274146664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F4-41CA-B240-12FA72F82C52}"/>
                </c:ext>
              </c:extLst>
            </c:dLbl>
            <c:dLbl>
              <c:idx val="1"/>
              <c:layout>
                <c:manualLayout>
                  <c:x val="0"/>
                  <c:y val="-0.1382691546608542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F4-41CA-B240-12FA72F82C52}"/>
                </c:ext>
              </c:extLst>
            </c:dLbl>
            <c:dLbl>
              <c:idx val="2"/>
              <c:layout>
                <c:manualLayout>
                  <c:x val="0"/>
                  <c:y val="-0.16151288003638661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7C-4E50-917E-C23FD2C98A44}"/>
                </c:ext>
              </c:extLst>
            </c:dLbl>
            <c:dLbl>
              <c:idx val="3"/>
              <c:layout>
                <c:manualLayout>
                  <c:x val="-2.2292438527723103E-3"/>
                  <c:y val="-0.13471679934262556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7C-4E50-917E-C23FD2C98A44}"/>
                </c:ext>
              </c:extLst>
            </c:dLbl>
            <c:dLbl>
              <c:idx val="4"/>
              <c:layout>
                <c:manualLayout>
                  <c:x val="-8.1737997024001454E-17"/>
                  <c:y val="-0.15323827132053111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71-458B-B6A4-D8ED5DD47563}"/>
                </c:ext>
              </c:extLst>
            </c:dLbl>
            <c:dLbl>
              <c:idx val="5"/>
              <c:layout>
                <c:manualLayout>
                  <c:x val="-8.1737997024001454E-17"/>
                  <c:y val="-3.87162427796122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70-4988-959C-E6934539ABED}"/>
                </c:ext>
              </c:extLst>
            </c:dLbl>
            <c:dLbl>
              <c:idx val="8"/>
              <c:layout>
                <c:manualLayout>
                  <c:x val="0"/>
                  <c:y val="-3.77419293440629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70-4988-959C-E6934539AB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'NO2+NO3'!$B$3:$B$12</c:f>
              <c:strCache>
                <c:ptCount val="10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'NO2+NO3'!$H$3:$H$12</c:f>
              <c:numCache>
                <c:formatCode>0.00</c:formatCode>
                <c:ptCount val="10"/>
                <c:pt idx="0">
                  <c:v>1.2142857142857113</c:v>
                </c:pt>
                <c:pt idx="1">
                  <c:v>0.92857142857142938</c:v>
                </c:pt>
                <c:pt idx="2">
                  <c:v>1.6428571428571443</c:v>
                </c:pt>
                <c:pt idx="3">
                  <c:v>1.2142857142857113</c:v>
                </c:pt>
                <c:pt idx="4">
                  <c:v>1.5714285714285687</c:v>
                </c:pt>
                <c:pt idx="5">
                  <c:v>0</c:v>
                </c:pt>
                <c:pt idx="6">
                  <c:v>0.52142857142857346</c:v>
                </c:pt>
                <c:pt idx="7">
                  <c:v>0.71428571428571486</c:v>
                </c:pt>
                <c:pt idx="8">
                  <c:v>0.57142857142857195</c:v>
                </c:pt>
                <c:pt idx="9">
                  <c:v>0.14285714285714299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7C-4E50-917E-C23FD2C98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858824"/>
        <c:axId val="370859808"/>
      </c:barChart>
      <c:lineChart>
        <c:grouping val="standard"/>
        <c:varyColors val="0"/>
        <c:ser>
          <c:idx val="1"/>
          <c:order val="1"/>
          <c:tx>
            <c:strRef>
              <c:f>'NO2+NO3'!$D$2</c:f>
              <c:strCache>
                <c:ptCount val="1"/>
                <c:pt idx="0">
                  <c:v>MPV (mg/L) (0.393)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'NO2+NO3'!$B$3:$B$12</c:f>
              <c:strCache>
                <c:ptCount val="10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'NO2+NO3'!$D$3:$D$12</c:f>
              <c:numCache>
                <c:formatCode>0.000</c:formatCode>
                <c:ptCount val="10"/>
                <c:pt idx="0">
                  <c:v>0.39300000000000002</c:v>
                </c:pt>
                <c:pt idx="1">
                  <c:v>0.39300000000000002</c:v>
                </c:pt>
                <c:pt idx="2">
                  <c:v>0.39300000000000002</c:v>
                </c:pt>
                <c:pt idx="3">
                  <c:v>0.39300000000000002</c:v>
                </c:pt>
                <c:pt idx="4">
                  <c:v>0.39300000000000002</c:v>
                </c:pt>
                <c:pt idx="5">
                  <c:v>0.39300000000000002</c:v>
                </c:pt>
                <c:pt idx="6">
                  <c:v>0.39300000000000002</c:v>
                </c:pt>
                <c:pt idx="7">
                  <c:v>0.39300000000000002</c:v>
                </c:pt>
                <c:pt idx="8">
                  <c:v>0.39300000000000002</c:v>
                </c:pt>
                <c:pt idx="9">
                  <c:v>0.39300000000000002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C-4E50-917E-C23FD2C98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58824"/>
        <c:axId val="370859808"/>
      </c:lineChart>
      <c:catAx>
        <c:axId val="370858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859808"/>
        <c:crosses val="autoZero"/>
        <c:auto val="1"/>
        <c:lblAlgn val="ctr"/>
        <c:lblOffset val="300"/>
        <c:noMultiLvlLbl val="0"/>
      </c:catAx>
      <c:valAx>
        <c:axId val="370859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Nitrite</a:t>
                </a:r>
                <a:r>
                  <a:rPr lang="en-US" b="1" baseline="0"/>
                  <a:t> + Nitrate (mg/L)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858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Nitrite</a:t>
            </a:r>
            <a:r>
              <a:rPr lang="en-US" b="1" baseline="0">
                <a:solidFill>
                  <a:sysClr val="windowText" lastClr="000000"/>
                </a:solidFill>
              </a:rPr>
              <a:t> + Nitrate High Concentration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'NO2+NO3'!$C$37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'NO2+NO3'!$B$38:$B$45</c:f>
              <c:strCache>
                <c:ptCount val="8"/>
                <c:pt idx="0">
                  <c:v>NWQL</c:v>
                </c:pt>
                <c:pt idx="1">
                  <c:v>DCLS</c:v>
                </c:pt>
                <c:pt idx="2">
                  <c:v>OWML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'NO2+NO3'!$C$38:$C$45</c:f>
              <c:numCache>
                <c:formatCode>0.00</c:formatCode>
                <c:ptCount val="8"/>
                <c:pt idx="0">
                  <c:v>1.1359999999999999</c:v>
                </c:pt>
                <c:pt idx="1">
                  <c:v>1.1000000000000001</c:v>
                </c:pt>
                <c:pt idx="2">
                  <c:v>1.19</c:v>
                </c:pt>
                <c:pt idx="3">
                  <c:v>1.1990000000000001</c:v>
                </c:pt>
                <c:pt idx="4" formatCode="0.000">
                  <c:v>1.1399999999999999</c:v>
                </c:pt>
                <c:pt idx="5" formatCode="0.000">
                  <c:v>1.19</c:v>
                </c:pt>
                <c:pt idx="6">
                  <c:v>1.1599999999999999</c:v>
                </c:pt>
                <c:pt idx="7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7-40EE-B086-73DC2EF53B68}"/>
            </c:ext>
          </c:extLst>
        </c:ser>
        <c:ser>
          <c:idx val="2"/>
          <c:order val="2"/>
          <c:tx>
            <c:strRef>
              <c:f>'NO2+NO3'!$H$37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24561093124738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87-40EE-B086-73DC2EF53B68}"/>
                </c:ext>
              </c:extLst>
            </c:dLbl>
            <c:dLbl>
              <c:idx val="1"/>
              <c:layout>
                <c:manualLayout>
                  <c:x val="0"/>
                  <c:y val="-0.11365490351036008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2F-48D7-999E-6DA53D1B0D1B}"/>
                </c:ext>
              </c:extLst>
            </c:dLbl>
            <c:dLbl>
              <c:idx val="2"/>
              <c:layout>
                <c:manualLayout>
                  <c:x val="0"/>
                  <c:y val="-0.14425430060930319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87-40EE-B086-73DC2EF53B68}"/>
                </c:ext>
              </c:extLst>
            </c:dLbl>
            <c:dLbl>
              <c:idx val="3"/>
              <c:layout>
                <c:manualLayout>
                  <c:x val="0"/>
                  <c:y val="-0.1704823552655401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2F-48D7-999E-6DA53D1B0D1B}"/>
                </c:ext>
              </c:extLst>
            </c:dLbl>
            <c:dLbl>
              <c:idx val="4"/>
              <c:layout>
                <c:manualLayout>
                  <c:x val="-8.7578897111487827E-17"/>
                  <c:y val="-3.93420819843554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87-40EE-B086-73DC2EF53B68}"/>
                </c:ext>
              </c:extLst>
            </c:dLbl>
            <c:dLbl>
              <c:idx val="5"/>
              <c:layout>
                <c:manualLayout>
                  <c:x val="0"/>
                  <c:y val="-0.15299698549471549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2F-48D7-999E-6DA53D1B0D1B}"/>
                </c:ext>
              </c:extLst>
            </c:dLbl>
            <c:dLbl>
              <c:idx val="6"/>
              <c:layout>
                <c:manualLayout>
                  <c:x val="-8.7578897111487827E-17"/>
                  <c:y val="-4.8084766869767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2F-48D7-999E-6DA53D1B0D1B}"/>
                </c:ext>
              </c:extLst>
            </c:dLbl>
            <c:dLbl>
              <c:idx val="7"/>
              <c:layout>
                <c:manualLayout>
                  <c:x val="-2.388542968101291E-3"/>
                  <c:y val="-4.8084766869767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4B-432B-86FB-161523886C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'NO2+NO3'!$B$38:$B$45</c:f>
              <c:strCache>
                <c:ptCount val="8"/>
                <c:pt idx="0">
                  <c:v>NWQL</c:v>
                </c:pt>
                <c:pt idx="1">
                  <c:v>DCLS</c:v>
                </c:pt>
                <c:pt idx="2">
                  <c:v>OWML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'NO2+NO3'!$H$38:$H$45</c:f>
              <c:numCache>
                <c:formatCode>0.00</c:formatCode>
                <c:ptCount val="8"/>
                <c:pt idx="0">
                  <c:v>0.12121212121212131</c:v>
                </c:pt>
                <c:pt idx="1">
                  <c:v>1.2121212121212064</c:v>
                </c:pt>
                <c:pt idx="2">
                  <c:v>1.5151515151515165</c:v>
                </c:pt>
                <c:pt idx="3">
                  <c:v>1.7878787878787927</c:v>
                </c:pt>
                <c:pt idx="4">
                  <c:v>0</c:v>
                </c:pt>
                <c:pt idx="5">
                  <c:v>1.5151515151515165</c:v>
                </c:pt>
                <c:pt idx="6">
                  <c:v>0.60606060606060652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87-40EE-B086-73DC2EF53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1559504"/>
        <c:axId val="811559832"/>
      </c:barChart>
      <c:lineChart>
        <c:grouping val="standard"/>
        <c:varyColors val="0"/>
        <c:ser>
          <c:idx val="1"/>
          <c:order val="1"/>
          <c:tx>
            <c:strRef>
              <c:f>'NO2+NO3'!$D$37</c:f>
              <c:strCache>
                <c:ptCount val="1"/>
                <c:pt idx="0">
                  <c:v>MPV (mg/L)  1.14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'NO2+NO3'!$B$38:$B$45</c:f>
              <c:strCache>
                <c:ptCount val="8"/>
                <c:pt idx="0">
                  <c:v>NWQL</c:v>
                </c:pt>
                <c:pt idx="1">
                  <c:v>DCLS</c:v>
                </c:pt>
                <c:pt idx="2">
                  <c:v>OWML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'NO2+NO3'!$D$38:$D$45</c:f>
              <c:numCache>
                <c:formatCode>0.000</c:formatCode>
                <c:ptCount val="8"/>
                <c:pt idx="0">
                  <c:v>1.1399999999999999</c:v>
                </c:pt>
                <c:pt idx="1">
                  <c:v>1.1399999999999999</c:v>
                </c:pt>
                <c:pt idx="2">
                  <c:v>1.1399999999999999</c:v>
                </c:pt>
                <c:pt idx="3">
                  <c:v>1.1399999999999999</c:v>
                </c:pt>
                <c:pt idx="4">
                  <c:v>1.1399999999999999</c:v>
                </c:pt>
                <c:pt idx="5">
                  <c:v>1.1399999999999999</c:v>
                </c:pt>
                <c:pt idx="6">
                  <c:v>1.1399999999999999</c:v>
                </c:pt>
                <c:pt idx="7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7-40EE-B086-73DC2EF53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559504"/>
        <c:axId val="811559832"/>
      </c:lineChart>
      <c:catAx>
        <c:axId val="811559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559832"/>
        <c:crosses val="autoZero"/>
        <c:auto val="1"/>
        <c:lblAlgn val="ctr"/>
        <c:lblOffset val="100"/>
        <c:noMultiLvlLbl val="0"/>
      </c:catAx>
      <c:valAx>
        <c:axId val="811559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Nitrite +</a:t>
                </a:r>
                <a:r>
                  <a:rPr lang="en-US" b="1" baseline="0"/>
                  <a:t> Nitrate (mg/L)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55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Total Nitrogen High</a:t>
            </a:r>
            <a:r>
              <a:rPr lang="en-US" b="1" baseline="0">
                <a:solidFill>
                  <a:sysClr val="windowText" lastClr="000000"/>
                </a:solidFill>
              </a:rPr>
              <a:t> Concentration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TN!$C$34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TN!$B$35:$B$42</c:f>
              <c:strCache>
                <c:ptCount val="8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TN!$C$35:$C$42</c:f>
              <c:numCache>
                <c:formatCode>0.00</c:formatCode>
                <c:ptCount val="8"/>
                <c:pt idx="0" formatCode="General">
                  <c:v>1.609</c:v>
                </c:pt>
                <c:pt idx="1">
                  <c:v>1.47</c:v>
                </c:pt>
                <c:pt idx="2">
                  <c:v>1.81</c:v>
                </c:pt>
                <c:pt idx="3">
                  <c:v>1.5680000000000001</c:v>
                </c:pt>
                <c:pt idx="4" formatCode="0.000">
                  <c:v>1.55</c:v>
                </c:pt>
                <c:pt idx="5" formatCode="0.000">
                  <c:v>1.55</c:v>
                </c:pt>
                <c:pt idx="6">
                  <c:v>1.46</c:v>
                </c:pt>
                <c:pt idx="7">
                  <c:v>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1-4BFC-AB6B-FB589846AD2F}"/>
            </c:ext>
          </c:extLst>
        </c:ser>
        <c:ser>
          <c:idx val="2"/>
          <c:order val="2"/>
          <c:tx>
            <c:strRef>
              <c:f>TN!$H$34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167802195324077E-17"/>
                  <c:y val="-0.21559799609539515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B1-4BFC-AB6B-FB589846AD2F}"/>
                </c:ext>
              </c:extLst>
            </c:dLbl>
            <c:dLbl>
              <c:idx val="6"/>
              <c:layout>
                <c:manualLayout>
                  <c:x val="-2.2733729138896337E-3"/>
                  <c:y val="-9.0878439414877263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6A-4634-BCD2-D59532F8FCE7}"/>
                </c:ext>
              </c:extLst>
            </c:dLbl>
            <c:dLbl>
              <c:idx val="7"/>
              <c:layout>
                <c:manualLayout>
                  <c:x val="0"/>
                  <c:y val="-0.18581616936631448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9-4235-B22D-DB0803F8A2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TN!$B$35:$B$42</c:f>
              <c:strCache>
                <c:ptCount val="8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TN!$H$35:$H$42</c:f>
              <c:numCache>
                <c:formatCode>0.00</c:formatCode>
                <c:ptCount val="8"/>
                <c:pt idx="0">
                  <c:v>0.50862068965517193</c:v>
                </c:pt>
                <c:pt idx="1">
                  <c:v>0.6896551724137937</c:v>
                </c:pt>
                <c:pt idx="2">
                  <c:v>2.2413793103448274</c:v>
                </c:pt>
                <c:pt idx="3">
                  <c:v>0.15517241379310359</c:v>
                </c:pt>
                <c:pt idx="4">
                  <c:v>0</c:v>
                </c:pt>
                <c:pt idx="5">
                  <c:v>0</c:v>
                </c:pt>
                <c:pt idx="6">
                  <c:v>0.7758620689655179</c:v>
                </c:pt>
                <c:pt idx="7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B1-4BFC-AB6B-FB589846A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4364544"/>
        <c:axId val="594365200"/>
      </c:barChart>
      <c:lineChart>
        <c:grouping val="standard"/>
        <c:varyColors val="0"/>
        <c:ser>
          <c:idx val="1"/>
          <c:order val="1"/>
          <c:tx>
            <c:strRef>
              <c:f>TN!$D$34</c:f>
              <c:strCache>
                <c:ptCount val="1"/>
                <c:pt idx="0">
                  <c:v>MPV (mg/L) (1.55)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TN!$B$35:$B$42</c:f>
              <c:strCache>
                <c:ptCount val="8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TN!$D$35:$D$42</c:f>
              <c:numCache>
                <c:formatCode>0.00</c:formatCode>
                <c:ptCount val="8"/>
                <c:pt idx="0">
                  <c:v>1.55</c:v>
                </c:pt>
                <c:pt idx="1">
                  <c:v>1.55</c:v>
                </c:pt>
                <c:pt idx="2">
                  <c:v>1.55</c:v>
                </c:pt>
                <c:pt idx="3">
                  <c:v>1.55</c:v>
                </c:pt>
                <c:pt idx="4">
                  <c:v>1.55</c:v>
                </c:pt>
                <c:pt idx="5">
                  <c:v>1.55</c:v>
                </c:pt>
                <c:pt idx="6">
                  <c:v>1.55</c:v>
                </c:pt>
                <c:pt idx="7">
                  <c:v>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1-4BFC-AB6B-FB589846A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364544"/>
        <c:axId val="594365200"/>
      </c:lineChart>
      <c:catAx>
        <c:axId val="594364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365200"/>
        <c:crosses val="autoZero"/>
        <c:auto val="1"/>
        <c:lblAlgn val="ctr"/>
        <c:lblOffset val="300"/>
        <c:noMultiLvlLbl val="0"/>
      </c:catAx>
      <c:valAx>
        <c:axId val="594365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Total Nitrogen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36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Total Phosphorus High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TP!$C$35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TP!$B$36:$B$43</c:f>
              <c:strCache>
                <c:ptCount val="8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TP!$C$36:$C$43</c:f>
              <c:numCache>
                <c:formatCode>0.000</c:formatCode>
                <c:ptCount val="8"/>
                <c:pt idx="0">
                  <c:v>0.45100000000000001</c:v>
                </c:pt>
                <c:pt idx="1">
                  <c:v>0.43</c:v>
                </c:pt>
                <c:pt idx="2">
                  <c:v>0.5</c:v>
                </c:pt>
                <c:pt idx="3">
                  <c:v>0.435</c:v>
                </c:pt>
                <c:pt idx="4">
                  <c:v>0.46899999999999997</c:v>
                </c:pt>
                <c:pt idx="5">
                  <c:v>0.4234</c:v>
                </c:pt>
                <c:pt idx="6">
                  <c:v>0.42499999999999999</c:v>
                </c:pt>
                <c:pt idx="7">
                  <c:v>0.45500000000000002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D-4BE9-ACB1-9D4682830D3B}"/>
            </c:ext>
          </c:extLst>
        </c:ser>
        <c:ser>
          <c:idx val="2"/>
          <c:order val="2"/>
          <c:tx>
            <c:strRef>
              <c:f>TP!$H$35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0.2070303134904923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80-47A3-B07E-51C10EB15E59}"/>
                </c:ext>
              </c:extLst>
            </c:dLbl>
            <c:dLbl>
              <c:idx val="4"/>
              <c:layout>
                <c:manualLayout>
                  <c:x val="-8.262637941946625E-17"/>
                  <c:y val="-6.52876030431084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74-4D5F-8189-8F429EDF4DA3}"/>
                </c:ext>
              </c:extLst>
            </c:dLbl>
            <c:dLbl>
              <c:idx val="5"/>
              <c:layout>
                <c:manualLayout>
                  <c:x val="0"/>
                  <c:y val="-0.14307969943272164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23-4FC9-9A10-82EAE0085ACF}"/>
                </c:ext>
              </c:extLst>
            </c:dLbl>
            <c:dLbl>
              <c:idx val="6"/>
              <c:layout>
                <c:manualLayout>
                  <c:x val="-2.2534727434486935E-3"/>
                  <c:y val="-5.8054492632431037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23-4FC9-9A10-82EAE0085ACF}"/>
                </c:ext>
              </c:extLst>
            </c:dLbl>
            <c:dLbl>
              <c:idx val="7"/>
              <c:layout>
                <c:manualLayout>
                  <c:x val="0"/>
                  <c:y val="-2.8655928011651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5A-4DDC-B603-357993CD57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TP!$B$36:$B$43</c:f>
              <c:strCache>
                <c:ptCount val="8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TP!$H$36:$H$43</c:f>
              <c:numCache>
                <c:formatCode>0.00</c:formatCode>
                <c:ptCount val="8"/>
                <c:pt idx="0">
                  <c:v>4.7619047619047658E-2</c:v>
                </c:pt>
                <c:pt idx="1">
                  <c:v>0.95238095238095322</c:v>
                </c:pt>
                <c:pt idx="2">
                  <c:v>2.3809523809523805</c:v>
                </c:pt>
                <c:pt idx="3">
                  <c:v>0.71428571428571486</c:v>
                </c:pt>
                <c:pt idx="4">
                  <c:v>0.90476190476190288</c:v>
                </c:pt>
                <c:pt idx="5">
                  <c:v>1.2666666666666673</c:v>
                </c:pt>
                <c:pt idx="6">
                  <c:v>1.1904761904761914</c:v>
                </c:pt>
                <c:pt idx="7">
                  <c:v>0.2380952380952383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D-4BE9-ACB1-9D4682830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3926360"/>
        <c:axId val="373924392"/>
      </c:barChart>
      <c:lineChart>
        <c:grouping val="standard"/>
        <c:varyColors val="0"/>
        <c:ser>
          <c:idx val="1"/>
          <c:order val="1"/>
          <c:tx>
            <c:strRef>
              <c:f>TP!$D$35</c:f>
              <c:strCache>
                <c:ptCount val="1"/>
                <c:pt idx="0">
                  <c:v>MPV (mg/L) (0.450)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TP!$B$36:$B$43</c:f>
              <c:strCache>
                <c:ptCount val="8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TP!$D$36:$D$43</c:f>
              <c:numCache>
                <c:formatCode>0.000</c:formatCode>
                <c:ptCount val="8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0.45</c:v>
                </c:pt>
                <c:pt idx="4">
                  <c:v>0.45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D-4BE9-ACB1-9D4682830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926360"/>
        <c:axId val="373924392"/>
      </c:lineChart>
      <c:catAx>
        <c:axId val="373926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Laboratroy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924392"/>
        <c:crosses val="autoZero"/>
        <c:auto val="1"/>
        <c:lblAlgn val="ctr"/>
        <c:lblOffset val="100"/>
        <c:noMultiLvlLbl val="0"/>
      </c:catAx>
      <c:valAx>
        <c:axId val="3739243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Total Phosphorus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92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Total Phosphorus Low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TP!$C$2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TP!$B$3:$B$12</c:f>
              <c:strCache>
                <c:ptCount val="10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TP!$C$3:$C$12</c:f>
              <c:numCache>
                <c:formatCode>0.000</c:formatCode>
                <c:ptCount val="10"/>
                <c:pt idx="0">
                  <c:v>0.189</c:v>
                </c:pt>
                <c:pt idx="1">
                  <c:v>0.18</c:v>
                </c:pt>
                <c:pt idx="2">
                  <c:v>0.188</c:v>
                </c:pt>
                <c:pt idx="3">
                  <c:v>0.22</c:v>
                </c:pt>
                <c:pt idx="4">
                  <c:v>0.17799999999999999</c:v>
                </c:pt>
                <c:pt idx="5">
                  <c:v>0.19</c:v>
                </c:pt>
                <c:pt idx="6" formatCode="0.0000">
                  <c:v>0.18920000000000001</c:v>
                </c:pt>
                <c:pt idx="7" formatCode="0.0000">
                  <c:v>0.189</c:v>
                </c:pt>
                <c:pt idx="8">
                  <c:v>0.183</c:v>
                </c:pt>
                <c:pt idx="9">
                  <c:v>0.183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A-4ABF-BF5C-7AFA5C379E15}"/>
            </c:ext>
          </c:extLst>
        </c:ser>
        <c:ser>
          <c:idx val="2"/>
          <c:order val="2"/>
          <c:tx>
            <c:strRef>
              <c:f>TP!$H$2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18353459842822E-3"/>
                  <c:y val="-8.280238021611778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0D-4BF2-BA89-69B48FEFB351}"/>
                </c:ext>
              </c:extLst>
            </c:dLbl>
            <c:dLbl>
              <c:idx val="3"/>
              <c:layout>
                <c:manualLayout>
                  <c:x val="-1.9018353459843518E-3"/>
                  <c:y val="-0.30338467848614475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7D-4836-88E7-250A5AE9A37B}"/>
                </c:ext>
              </c:extLst>
            </c:dLbl>
            <c:dLbl>
              <c:idx val="6"/>
              <c:layout>
                <c:manualLayout>
                  <c:x val="0"/>
                  <c:y val="-5.15870075933274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0D-4BF2-BA89-69B48FEFB351}"/>
                </c:ext>
              </c:extLst>
            </c:dLbl>
            <c:dLbl>
              <c:idx val="7"/>
              <c:layout>
                <c:manualLayout>
                  <c:x val="0"/>
                  <c:y val="-5.79329442182480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0A-4B29-BE65-46BB13C8D9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TP!$B$3:$B$12</c:f>
              <c:strCache>
                <c:ptCount val="10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TP!$H$3:$H$12</c:f>
              <c:numCache>
                <c:formatCode>0.00</c:formatCode>
                <c:ptCount val="10"/>
                <c:pt idx="0">
                  <c:v>0.71428571428571486</c:v>
                </c:pt>
                <c:pt idx="1">
                  <c:v>0.57142857142857195</c:v>
                </c:pt>
                <c:pt idx="2">
                  <c:v>0.57142857142857195</c:v>
                </c:pt>
                <c:pt idx="3">
                  <c:v>5.1428571428571432</c:v>
                </c:pt>
                <c:pt idx="4">
                  <c:v>0.85714285714285787</c:v>
                </c:pt>
                <c:pt idx="5">
                  <c:v>0.85714285714285787</c:v>
                </c:pt>
                <c:pt idx="6">
                  <c:v>0.74285714285714433</c:v>
                </c:pt>
                <c:pt idx="7">
                  <c:v>0.71428571428571486</c:v>
                </c:pt>
                <c:pt idx="8">
                  <c:v>0.14285714285714299</c:v>
                </c:pt>
                <c:pt idx="9">
                  <c:v>0.14285714285714299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A-4ABF-BF5C-7AFA5C379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8566360"/>
        <c:axId val="808568656"/>
      </c:barChart>
      <c:lineChart>
        <c:grouping val="standard"/>
        <c:varyColors val="0"/>
        <c:ser>
          <c:idx val="1"/>
          <c:order val="1"/>
          <c:tx>
            <c:strRef>
              <c:f>TP!$D$2</c:f>
              <c:strCache>
                <c:ptCount val="1"/>
                <c:pt idx="0">
                  <c:v>MPV (mg/L) (0.184)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TP!$B$3:$B$12</c:f>
              <c:strCache>
                <c:ptCount val="10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TP!$D$3:$D$12</c:f>
              <c:numCache>
                <c:formatCode>0.000</c:formatCode>
                <c:ptCount val="10"/>
                <c:pt idx="0">
                  <c:v>0.184</c:v>
                </c:pt>
                <c:pt idx="1">
                  <c:v>0.184</c:v>
                </c:pt>
                <c:pt idx="2">
                  <c:v>0.184</c:v>
                </c:pt>
                <c:pt idx="3">
                  <c:v>0.184</c:v>
                </c:pt>
                <c:pt idx="4">
                  <c:v>0.184</c:v>
                </c:pt>
                <c:pt idx="5">
                  <c:v>0.184</c:v>
                </c:pt>
                <c:pt idx="6">
                  <c:v>0.184</c:v>
                </c:pt>
                <c:pt idx="7">
                  <c:v>0.184</c:v>
                </c:pt>
                <c:pt idx="8">
                  <c:v>0.184</c:v>
                </c:pt>
                <c:pt idx="9">
                  <c:v>0.184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A-4ABF-BF5C-7AFA5C379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66360"/>
        <c:axId val="808568656"/>
      </c:lineChart>
      <c:catAx>
        <c:axId val="808566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568656"/>
        <c:crosses val="autoZero"/>
        <c:auto val="1"/>
        <c:lblAlgn val="ctr"/>
        <c:lblOffset val="100"/>
        <c:noMultiLvlLbl val="0"/>
      </c:catAx>
      <c:valAx>
        <c:axId val="808568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Total Phosphorus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56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Ammonia + Organic Nitrogen Low Concentration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TKN!$C$2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453666502231127E-17"/>
                  <c:y val="4.20523767319011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3F-4309-99BA-26C49C3C4D8B}"/>
                </c:ext>
              </c:extLst>
            </c:dLbl>
            <c:dLbl>
              <c:idx val="1"/>
              <c:layout>
                <c:manualLayout>
                  <c:x val="0"/>
                  <c:y val="4.20523767319011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3F-4309-99BA-26C49C3C4D8B}"/>
                </c:ext>
              </c:extLst>
            </c:dLbl>
            <c:dLbl>
              <c:idx val="2"/>
              <c:layout>
                <c:manualLayout>
                  <c:x val="2.7767956958354842E-3"/>
                  <c:y val="4.20523767319011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3F-4309-99BA-26C49C3C4D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TKN!$B$3:$B$5</c:f>
              <c:strCache>
                <c:ptCount val="3"/>
                <c:pt idx="0">
                  <c:v>NWQL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TKN!$C$3:$C$5</c:f>
              <c:numCache>
                <c:formatCode>0.000</c:formatCode>
                <c:ptCount val="3"/>
                <c:pt idx="0" formatCode="General">
                  <c:v>0.14199999999999999</c:v>
                </c:pt>
                <c:pt idx="1">
                  <c:v>0.2</c:v>
                </c:pt>
                <c:pt idx="2">
                  <c:v>0.16400000000000001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F-4309-99BA-26C49C3C4D8B}"/>
            </c:ext>
          </c:extLst>
        </c:ser>
        <c:ser>
          <c:idx val="2"/>
          <c:order val="2"/>
          <c:tx>
            <c:strRef>
              <c:f>TKN!$H$2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0949307877321467E-17"/>
                  <c:y val="-0.154980923844398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3F-4309-99BA-26C49C3C4D8B}"/>
                </c:ext>
              </c:extLst>
            </c:dLbl>
            <c:dLbl>
              <c:idx val="1"/>
              <c:layout>
                <c:manualLayout>
                  <c:x val="-2.7790852608041241E-3"/>
                  <c:y val="-0.10105949706081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0C-4264-9391-3F4F00BB73F5}"/>
                </c:ext>
              </c:extLst>
            </c:dLbl>
            <c:dLbl>
              <c:idx val="2"/>
              <c:layout>
                <c:manualLayout>
                  <c:x val="-5.5535751837752188E-3"/>
                  <c:y val="-0.1274192428278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3F-4309-99BA-26C49C3C4D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TKN!$B$3:$B$5</c:f>
              <c:strCache>
                <c:ptCount val="3"/>
                <c:pt idx="0">
                  <c:v>NWQL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TKN!$H$3:$H$5</c:f>
              <c:numCache>
                <c:formatCode>0.00</c:formatCode>
                <c:ptCount val="3"/>
                <c:pt idx="0">
                  <c:v>0.93333333333333424</c:v>
                </c:pt>
                <c:pt idx="1">
                  <c:v>1</c:v>
                </c:pt>
                <c:pt idx="2">
                  <c:v>0.20000000000000018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3F-4309-99BA-26C49C3C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3675856"/>
        <c:axId val="733677168"/>
      </c:barChart>
      <c:lineChart>
        <c:grouping val="standard"/>
        <c:varyColors val="0"/>
        <c:ser>
          <c:idx val="1"/>
          <c:order val="1"/>
          <c:tx>
            <c:strRef>
              <c:f>TKN!$D$2</c:f>
              <c:strCache>
                <c:ptCount val="1"/>
                <c:pt idx="0">
                  <c:v>MPV (mg/L) (0.17)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TKN!$B$3:$B$5</c:f>
              <c:strCache>
                <c:ptCount val="3"/>
                <c:pt idx="0">
                  <c:v>NWQL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TKN!$D$3:$D$5</c:f>
              <c:numCache>
                <c:formatCode>General</c:formatCode>
                <c:ptCount val="3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F-4309-99BA-26C49C3C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75856"/>
        <c:axId val="733677168"/>
      </c:lineChart>
      <c:catAx>
        <c:axId val="733675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677168"/>
        <c:crosses val="autoZero"/>
        <c:auto val="1"/>
        <c:lblAlgn val="ctr"/>
        <c:lblOffset val="300"/>
        <c:noMultiLvlLbl val="0"/>
      </c:catAx>
      <c:valAx>
        <c:axId val="7336771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Ammonia</a:t>
                </a:r>
                <a:r>
                  <a:rPr lang="en-US" b="1" baseline="0"/>
                  <a:t> + Organic Nitrogen (mg/L)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2.7777777777777776E-2"/>
              <c:y val="0.171064814814814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67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Ammonia + Organic Nitrogen High Concentration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TKN!$C$35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TKN!$B$36:$B$38</c:f>
              <c:strCache>
                <c:ptCount val="3"/>
                <c:pt idx="0">
                  <c:v>NWQL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TKN!$C$36:$C$38</c:f>
              <c:numCache>
                <c:formatCode>0.00</c:formatCode>
                <c:ptCount val="3"/>
                <c:pt idx="0" formatCode="General">
                  <c:v>0.36299999999999999</c:v>
                </c:pt>
                <c:pt idx="1">
                  <c:v>0.4</c:v>
                </c:pt>
                <c:pt idx="2" formatCode="0.000">
                  <c:v>0.38500000000000001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A-42FB-A65A-2C2DB3BF2C16}"/>
            </c:ext>
          </c:extLst>
        </c:ser>
        <c:ser>
          <c:idx val="2"/>
          <c:order val="2"/>
          <c:tx>
            <c:strRef>
              <c:f>TKN!$H$35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95000402289432E-17"/>
                  <c:y val="-0.127693450839448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A-42FB-A65A-2C2DB3BF2C16}"/>
                </c:ext>
              </c:extLst>
            </c:dLbl>
            <c:dLbl>
              <c:idx val="1"/>
              <c:layout>
                <c:manualLayout>
                  <c:x val="-5.5626098013184695E-3"/>
                  <c:y val="-6.8282776001310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99-409C-B6C5-86C312332B1B}"/>
                </c:ext>
              </c:extLst>
            </c:dLbl>
            <c:dLbl>
              <c:idx val="2"/>
              <c:layout>
                <c:manualLayout>
                  <c:x val="-2.7813049006592348E-3"/>
                  <c:y val="-0.186639587736915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66-4637-AE60-2713E90D3D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TKN!$B$36:$B$38</c:f>
              <c:strCache>
                <c:ptCount val="3"/>
                <c:pt idx="0">
                  <c:v>NWQL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TKN!$H$36:$H$38</c:f>
              <c:numCache>
                <c:formatCode>0.00</c:formatCode>
                <c:ptCount val="3"/>
                <c:pt idx="0">
                  <c:v>0.82222222222222296</c:v>
                </c:pt>
                <c:pt idx="1">
                  <c:v>0</c:v>
                </c:pt>
                <c:pt idx="2">
                  <c:v>0.33333333333333365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2A-42FB-A65A-2C2DB3BF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5911920"/>
        <c:axId val="365912248"/>
      </c:barChart>
      <c:lineChart>
        <c:grouping val="standard"/>
        <c:varyColors val="0"/>
        <c:ser>
          <c:idx val="1"/>
          <c:order val="1"/>
          <c:tx>
            <c:strRef>
              <c:f>TKN!$D$35</c:f>
              <c:strCache>
                <c:ptCount val="1"/>
                <c:pt idx="0">
                  <c:v>MPV (mg/L) (0.400)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TKN!$B$36:$B$38</c:f>
              <c:strCache>
                <c:ptCount val="3"/>
                <c:pt idx="0">
                  <c:v>NWQL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TKN!$D$36:$D$38</c:f>
              <c:numCache>
                <c:formatCode>0.000</c:formatCode>
                <c:ptCount val="3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A-42FB-A65A-2C2DB3BF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911920"/>
        <c:axId val="365912248"/>
      </c:lineChart>
      <c:catAx>
        <c:axId val="365911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912248"/>
        <c:crosses val="autoZero"/>
        <c:auto val="1"/>
        <c:lblAlgn val="ctr"/>
        <c:lblOffset val="100"/>
        <c:noMultiLvlLbl val="0"/>
      </c:catAx>
      <c:valAx>
        <c:axId val="365912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Ammonia + Organic Nitrogen</a:t>
                </a:r>
                <a:r>
                  <a:rPr lang="en-US" b="1" baseline="0"/>
                  <a:t> (mg/L)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2.5000000000000001E-2"/>
              <c:y val="0.1479166666666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91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Ammonia Low Concentration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'NH3'!$B$3:$B$12</c:f>
              <c:strCache>
                <c:ptCount val="10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'NH3'!$C$3:$C$12</c:f>
              <c:numCache>
                <c:formatCode>0.000</c:formatCode>
                <c:ptCount val="10"/>
                <c:pt idx="0">
                  <c:v>0.159</c:v>
                </c:pt>
                <c:pt idx="1">
                  <c:v>0.15</c:v>
                </c:pt>
                <c:pt idx="2" formatCode="0.00">
                  <c:v>0.09</c:v>
                </c:pt>
                <c:pt idx="3" formatCode="0.00">
                  <c:v>0.17</c:v>
                </c:pt>
                <c:pt idx="4" formatCode="0.00">
                  <c:v>0.14299999999999999</c:v>
                </c:pt>
                <c:pt idx="5" formatCode="0.0000">
                  <c:v>0.153</c:v>
                </c:pt>
                <c:pt idx="6" formatCode="0.0000">
                  <c:v>0.155</c:v>
                </c:pt>
                <c:pt idx="7">
                  <c:v>0.15090000000000001</c:v>
                </c:pt>
                <c:pt idx="8">
                  <c:v>0.16</c:v>
                </c:pt>
                <c:pt idx="9">
                  <c:v>0.153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F-48C6-9DCB-2264FDB49AEA}"/>
            </c:ext>
          </c:extLst>
        </c:ser>
        <c:ser>
          <c:idx val="2"/>
          <c:order val="2"/>
          <c:tx>
            <c:strRef>
              <c:f>'NH3'!$H$2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037916047577788E-3"/>
                  <c:y val="-5.609654061105875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C502781-1CA4-4936-9B60-1EE739B24986}" type="VALUE">
                      <a:rPr lang="en-US" b="0"/>
                      <a:pPr>
                        <a:defRPr b="1"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5AF-48C6-9DCB-2264FDB49AEA}"/>
                </c:ext>
              </c:extLst>
            </c:dLbl>
            <c:dLbl>
              <c:idx val="1"/>
              <c:layout>
                <c:manualLayout>
                  <c:x val="-3.6999236221087366E-17"/>
                  <c:y val="-9.83795589784859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7F-454F-BE89-88E326E80406}"/>
                </c:ext>
              </c:extLst>
            </c:dLbl>
            <c:dLbl>
              <c:idx val="2"/>
              <c:layout>
                <c:manualLayout>
                  <c:x val="0"/>
                  <c:y val="-0.22394991567493766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AF-48C6-9DCB-2264FDB49AEA}"/>
                </c:ext>
              </c:extLst>
            </c:dLbl>
            <c:dLbl>
              <c:idx val="3"/>
              <c:layout>
                <c:manualLayout>
                  <c:x val="0"/>
                  <c:y val="-9.8878446309528106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7F-454F-BE89-88E326E80406}"/>
                </c:ext>
              </c:extLst>
            </c:dLbl>
            <c:dLbl>
              <c:idx val="4"/>
              <c:layout>
                <c:manualLayout>
                  <c:x val="0"/>
                  <c:y val="-3.6700338099236146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7F-454F-BE89-88E326E80406}"/>
                </c:ext>
              </c:extLst>
            </c:dLbl>
            <c:dLbl>
              <c:idx val="5"/>
              <c:layout>
                <c:manualLayout>
                  <c:x val="0"/>
                  <c:y val="-4.4926705748837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80-49F4-9420-50DD01BC81C8}"/>
                </c:ext>
              </c:extLst>
            </c:dLbl>
            <c:dLbl>
              <c:idx val="8"/>
              <c:layout>
                <c:manualLayout>
                  <c:x val="2.0181634712411706E-3"/>
                  <c:y val="-4.37899073910429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80-49F4-9420-50DD01BC81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'NH3'!$B$3:$B$12</c:f>
              <c:strCache>
                <c:ptCount val="10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'NH3'!$H$3:$H$12</c:f>
              <c:numCache>
                <c:formatCode>0.00</c:formatCode>
                <c:ptCount val="10"/>
                <c:pt idx="0">
                  <c:v>0.55555555555555614</c:v>
                </c:pt>
                <c:pt idx="1">
                  <c:v>0.44444444444444486</c:v>
                </c:pt>
                <c:pt idx="2">
                  <c:v>7.1111111111111116</c:v>
                </c:pt>
                <c:pt idx="3">
                  <c:v>1.7777777777777795</c:v>
                </c:pt>
                <c:pt idx="4">
                  <c:v>1.2222222222222234</c:v>
                </c:pt>
                <c:pt idx="5">
                  <c:v>0.11111111111111122</c:v>
                </c:pt>
                <c:pt idx="6">
                  <c:v>0.11111111111111122</c:v>
                </c:pt>
                <c:pt idx="7">
                  <c:v>0.34444444444444355</c:v>
                </c:pt>
                <c:pt idx="8">
                  <c:v>0.6666666666666673</c:v>
                </c:pt>
                <c:pt idx="9">
                  <c:v>0.11111111111111122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AF-48C6-9DCB-2264FDB49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7715736"/>
        <c:axId val="377707208"/>
      </c:barChart>
      <c:lineChart>
        <c:grouping val="standard"/>
        <c:varyColors val="0"/>
        <c:ser>
          <c:idx val="1"/>
          <c:order val="1"/>
          <c:tx>
            <c:strRef>
              <c:f>'NH3'!$D$2</c:f>
              <c:strCache>
                <c:ptCount val="1"/>
                <c:pt idx="0">
                  <c:v>MPV (mg/L) (0.154)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'NH3'!$B$3:$B$12</c:f>
              <c:strCache>
                <c:ptCount val="10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'NH3'!$D$3:$D$12</c:f>
              <c:numCache>
                <c:formatCode>0.000</c:formatCode>
                <c:ptCount val="10"/>
                <c:pt idx="0">
                  <c:v>0.154</c:v>
                </c:pt>
                <c:pt idx="1">
                  <c:v>0.154</c:v>
                </c:pt>
                <c:pt idx="2">
                  <c:v>0.154</c:v>
                </c:pt>
                <c:pt idx="3">
                  <c:v>0.154</c:v>
                </c:pt>
                <c:pt idx="4">
                  <c:v>0.154</c:v>
                </c:pt>
                <c:pt idx="5">
                  <c:v>0.154</c:v>
                </c:pt>
                <c:pt idx="6">
                  <c:v>0.154</c:v>
                </c:pt>
                <c:pt idx="7">
                  <c:v>0.154</c:v>
                </c:pt>
                <c:pt idx="8">
                  <c:v>0.154</c:v>
                </c:pt>
                <c:pt idx="9">
                  <c:v>0.154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F-48C6-9DCB-2264FDB49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15736"/>
        <c:axId val="377707208"/>
      </c:lineChart>
      <c:catAx>
        <c:axId val="377715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707208"/>
        <c:crosses val="autoZero"/>
        <c:auto val="1"/>
        <c:lblAlgn val="ctr"/>
        <c:lblOffset val="300"/>
        <c:noMultiLvlLbl val="0"/>
      </c:catAx>
      <c:valAx>
        <c:axId val="377707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Ammonia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715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Ammonia</a:t>
            </a:r>
            <a:r>
              <a:rPr lang="en-US" b="1" baseline="0">
                <a:solidFill>
                  <a:sysClr val="windowText" lastClr="000000"/>
                </a:solidFill>
              </a:rPr>
              <a:t> High Concentration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'NH3'!$C$35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9889471094601253E-17"/>
                  <c:y val="5.11999913994765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79-4C5B-B648-B283ED0083AD}"/>
                </c:ext>
              </c:extLst>
            </c:dLbl>
            <c:dLbl>
              <c:idx val="1"/>
              <c:layout>
                <c:manualLayout>
                  <c:x val="0"/>
                  <c:y val="5.1199991399476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79-4C5B-B648-B283ED0083AD}"/>
                </c:ext>
              </c:extLst>
            </c:dLbl>
            <c:dLbl>
              <c:idx val="2"/>
              <c:layout>
                <c:manualLayout>
                  <c:x val="-7.9557884378405011E-17"/>
                  <c:y val="5.1199991399476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79-4C5B-B648-B283ED0083AD}"/>
                </c:ext>
              </c:extLst>
            </c:dLbl>
            <c:dLbl>
              <c:idx val="4"/>
              <c:layout>
                <c:manualLayout>
                  <c:x val="2.1697855483055828E-3"/>
                  <c:y val="5.11999913994765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79-4C5B-B648-B283ED0083AD}"/>
                </c:ext>
              </c:extLst>
            </c:dLbl>
            <c:dLbl>
              <c:idx val="5"/>
              <c:layout>
                <c:manualLayout>
                  <c:x val="0"/>
                  <c:y val="3.839999354960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79-4C5B-B648-B283ED0083AD}"/>
                </c:ext>
              </c:extLst>
            </c:dLbl>
            <c:dLbl>
              <c:idx val="6"/>
              <c:layout>
                <c:manualLayout>
                  <c:x val="0"/>
                  <c:y val="3.83999935496073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79-4C5B-B648-B283ED0083AD}"/>
                </c:ext>
              </c:extLst>
            </c:dLbl>
            <c:dLbl>
              <c:idx val="7"/>
              <c:layout>
                <c:manualLayout>
                  <c:x val="0"/>
                  <c:y val="3.83999935496073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DF-430F-91EB-E8A11927D0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'NH3'!$B$36:$B$43</c:f>
              <c:strCache>
                <c:ptCount val="8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'NH3'!$C$36:$C$43</c:f>
              <c:numCache>
                <c:formatCode>0.000</c:formatCode>
                <c:ptCount val="8"/>
                <c:pt idx="0">
                  <c:v>0.26400000000000001</c:v>
                </c:pt>
                <c:pt idx="1">
                  <c:v>0.27</c:v>
                </c:pt>
                <c:pt idx="2" formatCode="0.00">
                  <c:v>0.31</c:v>
                </c:pt>
                <c:pt idx="3" formatCode="0.00">
                  <c:v>0.249</c:v>
                </c:pt>
                <c:pt idx="4" formatCode="0.0000">
                  <c:v>0.28899999999999998</c:v>
                </c:pt>
                <c:pt idx="5">
                  <c:v>0.33729999999999999</c:v>
                </c:pt>
                <c:pt idx="6">
                  <c:v>0.27400000000000002</c:v>
                </c:pt>
                <c:pt idx="7">
                  <c:v>0.29599999999999999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9-4C5B-B648-B283ED0083AD}"/>
            </c:ext>
          </c:extLst>
        </c:ser>
        <c:ser>
          <c:idx val="2"/>
          <c:order val="2"/>
          <c:tx>
            <c:strRef>
              <c:f>'NH3'!$H$35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1240883394818099E-7"/>
                  <c:y val="-7.6799987099214762E-2"/>
                </c:manualLayout>
              </c:layout>
              <c:tx>
                <c:rich>
                  <a:bodyPr/>
                  <a:lstStyle/>
                  <a:p>
                    <a:fld id="{BA8B90AB-6109-41CA-A03C-4C6D58CF228F}" type="VALUE">
                      <a:rPr lang="en-US" b="0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979-4C5B-B648-B283ED0083AD}"/>
                </c:ext>
              </c:extLst>
            </c:dLbl>
            <c:dLbl>
              <c:idx val="2"/>
              <c:layout>
                <c:manualLayout>
                  <c:x val="0"/>
                  <c:y val="-7.2533321149258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84-4F83-8D59-14410A41D38E}"/>
                </c:ext>
              </c:extLst>
            </c:dLbl>
            <c:dLbl>
              <c:idx val="3"/>
              <c:layout>
                <c:manualLayout>
                  <c:x val="-2.1691973969631237E-3"/>
                  <c:y val="-0.13226664444864766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D5-43C0-80C2-C65F5C622DC2}"/>
                </c:ext>
              </c:extLst>
            </c:dLbl>
            <c:dLbl>
              <c:idx val="4"/>
              <c:layout>
                <c:manualLayout>
                  <c:x val="-7.9536319078302774E-17"/>
                  <c:y val="-2.1333329749781881E-2"/>
                </c:manualLayout>
              </c:layout>
              <c:tx>
                <c:rich>
                  <a:bodyPr/>
                  <a:lstStyle/>
                  <a:p>
                    <a:fld id="{93F13614-32E0-4CAE-89D8-FEEF26142B89}" type="VALUE">
                      <a:rPr lang="en-US" b="0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CDF-430F-91EB-E8A11927D029}"/>
                </c:ext>
              </c:extLst>
            </c:dLbl>
            <c:dLbl>
              <c:idx val="5"/>
              <c:layout>
                <c:manualLayout>
                  <c:x val="7.9536319078302774E-17"/>
                  <c:y val="-0.22186662939773155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84-4F83-8D59-14410A41D38E}"/>
                </c:ext>
              </c:extLst>
            </c:dLbl>
            <c:dLbl>
              <c:idx val="7"/>
              <c:layout>
                <c:manualLayout>
                  <c:x val="0"/>
                  <c:y val="-0.1493333082484731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DF-430F-91EB-E8A11927D0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'NH3'!$B$36:$B$43</c:f>
              <c:strCache>
                <c:ptCount val="8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'NH3'!$H$36:$H$43</c:f>
              <c:numCache>
                <c:formatCode>0.00</c:formatCode>
                <c:ptCount val="8"/>
                <c:pt idx="0">
                  <c:v>0.53333333333333388</c:v>
                </c:pt>
                <c:pt idx="1">
                  <c:v>0.33333333333333365</c:v>
                </c:pt>
                <c:pt idx="2">
                  <c:v>0.99999999999999911</c:v>
                </c:pt>
                <c:pt idx="3">
                  <c:v>1.0333333333333343</c:v>
                </c:pt>
                <c:pt idx="4">
                  <c:v>0.29999999999999843</c:v>
                </c:pt>
                <c:pt idx="5">
                  <c:v>1.9099999999999988</c:v>
                </c:pt>
                <c:pt idx="6">
                  <c:v>0.20000000000000018</c:v>
                </c:pt>
                <c:pt idx="7">
                  <c:v>0.53333333333333199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79-4C5B-B648-B283ED008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5260912"/>
        <c:axId val="725261568"/>
      </c:barChart>
      <c:lineChart>
        <c:grouping val="standard"/>
        <c:varyColors val="0"/>
        <c:ser>
          <c:idx val="1"/>
          <c:order val="1"/>
          <c:tx>
            <c:strRef>
              <c:f>'NH3'!$D$35</c:f>
              <c:strCache>
                <c:ptCount val="1"/>
                <c:pt idx="0">
                  <c:v>MPV (mg/L) (0.280)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'NH3'!$B$36:$B$43</c:f>
              <c:strCache>
                <c:ptCount val="8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'NH3'!$D$36:$D$43</c:f>
              <c:numCache>
                <c:formatCode>0.000</c:formatCode>
                <c:ptCount val="8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9-4C5B-B648-B283ED008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260912"/>
        <c:axId val="725261568"/>
      </c:lineChart>
      <c:catAx>
        <c:axId val="725260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261568"/>
        <c:crosses val="autoZero"/>
        <c:auto val="1"/>
        <c:lblAlgn val="ctr"/>
        <c:lblOffset val="300"/>
        <c:noMultiLvlLbl val="0"/>
      </c:catAx>
      <c:valAx>
        <c:axId val="7252615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Ammonia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26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Orthophosphate Low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'PO4'!$C$2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'PO4'!$B$3:$B$12</c:f>
              <c:strCache>
                <c:ptCount val="10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'PO4'!$C$3:$C$12</c:f>
              <c:numCache>
                <c:formatCode>0.000</c:formatCode>
                <c:ptCount val="10"/>
                <c:pt idx="0">
                  <c:v>0.16700000000000001</c:v>
                </c:pt>
                <c:pt idx="1">
                  <c:v>0.16</c:v>
                </c:pt>
                <c:pt idx="2">
                  <c:v>0.154</c:v>
                </c:pt>
                <c:pt idx="3" formatCode="0.00">
                  <c:v>0.18</c:v>
                </c:pt>
                <c:pt idx="4" formatCode="0.00">
                  <c:v>0.151</c:v>
                </c:pt>
                <c:pt idx="5">
                  <c:v>0.159</c:v>
                </c:pt>
                <c:pt idx="6">
                  <c:v>0.18740000000000001</c:v>
                </c:pt>
                <c:pt idx="7" formatCode="0.0000">
                  <c:v>0.1636</c:v>
                </c:pt>
                <c:pt idx="8">
                  <c:v>0.153</c:v>
                </c:pt>
                <c:pt idx="9">
                  <c:v>0.16700000000000001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F-4A69-B788-41DB6CBD77DF}"/>
            </c:ext>
          </c:extLst>
        </c:ser>
        <c:ser>
          <c:idx val="2"/>
          <c:order val="2"/>
          <c:tx>
            <c:strRef>
              <c:f>'PO4'!$H$2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6.8582922439353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69-4D6B-999D-B54F7930BB02}"/>
                </c:ext>
              </c:extLst>
            </c:dLbl>
            <c:dLbl>
              <c:idx val="3"/>
              <c:layout>
                <c:manualLayout>
                  <c:x val="0"/>
                  <c:y val="-0.1452344239892199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4-4A40-A06A-9C8744562C6B}"/>
                </c:ext>
              </c:extLst>
            </c:dLbl>
            <c:dLbl>
              <c:idx val="6"/>
              <c:layout>
                <c:manualLayout>
                  <c:x val="-8.1067669591706566E-17"/>
                  <c:y val="-0.20978305687331764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0C-4707-937E-1DD3DE9B4B86}"/>
                </c:ext>
              </c:extLst>
            </c:dLbl>
            <c:dLbl>
              <c:idx val="7"/>
              <c:layout>
                <c:manualLayout>
                  <c:x val="1.6213533918341313E-16"/>
                  <c:y val="-4.8411474663073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0C-4707-937E-1DD3DE9B4B86}"/>
                </c:ext>
              </c:extLst>
            </c:dLbl>
            <c:dLbl>
              <c:idx val="8"/>
              <c:layout>
                <c:manualLayout>
                  <c:x val="0"/>
                  <c:y val="-7.6651501549866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F1-4A4F-8BB8-FE6708DABB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'PO4'!$B$3:$B$12</c:f>
              <c:strCache>
                <c:ptCount val="10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'PO4'!$H$3:$H$12</c:f>
              <c:numCache>
                <c:formatCode>0.00</c:formatCode>
                <c:ptCount val="10"/>
                <c:pt idx="0">
                  <c:v>0.58333333333333381</c:v>
                </c:pt>
                <c:pt idx="1">
                  <c:v>0</c:v>
                </c:pt>
                <c:pt idx="2">
                  <c:v>0.50000000000000044</c:v>
                </c:pt>
                <c:pt idx="3">
                  <c:v>1.6666666666666659</c:v>
                </c:pt>
                <c:pt idx="4">
                  <c:v>0.75000000000000067</c:v>
                </c:pt>
                <c:pt idx="5">
                  <c:v>8.3333333333333412E-2</c:v>
                </c:pt>
                <c:pt idx="6">
                  <c:v>2.2833333333333341</c:v>
                </c:pt>
                <c:pt idx="7">
                  <c:v>0.29999999999999932</c:v>
                </c:pt>
                <c:pt idx="8">
                  <c:v>0.58333333333333381</c:v>
                </c:pt>
                <c:pt idx="9">
                  <c:v>0.58333333333333381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4F-4A69-B788-41DB6CBD7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3477032"/>
        <c:axId val="373477688"/>
      </c:barChart>
      <c:lineChart>
        <c:grouping val="standard"/>
        <c:varyColors val="0"/>
        <c:ser>
          <c:idx val="1"/>
          <c:order val="1"/>
          <c:tx>
            <c:strRef>
              <c:f>'PO4'!$D$2</c:f>
              <c:strCache>
                <c:ptCount val="1"/>
                <c:pt idx="0">
                  <c:v>MPV (mg/L) (0.160)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'PO4'!$B$3:$B$12</c:f>
              <c:strCache>
                <c:ptCount val="10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'PO4'!$D$3:$D$12</c:f>
              <c:numCache>
                <c:formatCode>0.000</c:formatCode>
                <c:ptCount val="10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F-4A69-B788-41DB6CBD7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77032"/>
        <c:axId val="373477688"/>
      </c:lineChart>
      <c:catAx>
        <c:axId val="373477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477688"/>
        <c:crosses val="autoZero"/>
        <c:auto val="1"/>
        <c:lblAlgn val="ctr"/>
        <c:lblOffset val="100"/>
        <c:noMultiLvlLbl val="0"/>
      </c:catAx>
      <c:valAx>
        <c:axId val="373477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Orthophosphate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47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566736</xdr:colOff>
      <xdr:row>12</xdr:row>
      <xdr:rowOff>133350</xdr:rowOff>
    </xdr:from>
    <xdr:to>
      <xdr:col>7</xdr:col>
      <xdr:colOff>285751</xdr:colOff>
      <xdr:row>30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C28FEE5-9536-4EFF-8C5A-507866733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80961</xdr:colOff>
      <xdr:row>43</xdr:row>
      <xdr:rowOff>4762</xdr:rowOff>
    </xdr:from>
    <xdr:to>
      <xdr:col>6</xdr:col>
      <xdr:colOff>904874</xdr:colOff>
      <xdr:row>60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369207F-1956-4792-AEE2-68F6349EA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701793</xdr:colOff>
      <xdr:row>43</xdr:row>
      <xdr:rowOff>182952</xdr:rowOff>
    </xdr:from>
    <xdr:to>
      <xdr:col>6</xdr:col>
      <xdr:colOff>1213089</xdr:colOff>
      <xdr:row>61</xdr:row>
      <xdr:rowOff>44929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2F0C5C5-4195-437C-A14C-61DB5671F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228598</xdr:colOff>
      <xdr:row>12</xdr:row>
      <xdr:rowOff>128587</xdr:rowOff>
    </xdr:from>
    <xdr:to>
      <xdr:col>7</xdr:col>
      <xdr:colOff>505558</xdr:colOff>
      <xdr:row>32</xdr:row>
      <xdr:rowOff>43963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AE0CAC6-913E-46FA-807B-42CC9215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1128712</xdr:colOff>
      <xdr:row>7</xdr:row>
      <xdr:rowOff>14287</xdr:rowOff>
    </xdr:from>
    <xdr:to>
      <xdr:col>6</xdr:col>
      <xdr:colOff>14287</xdr:colOff>
      <xdr:row>21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6A6D17-B0DA-4E29-BC4A-4C555BFD8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796145</xdr:colOff>
      <xdr:row>38</xdr:row>
      <xdr:rowOff>84108</xdr:rowOff>
    </xdr:from>
    <xdr:to>
      <xdr:col>5</xdr:col>
      <xdr:colOff>1306541</xdr:colOff>
      <xdr:row>52</xdr:row>
      <xdr:rowOff>185469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3E0947-00F0-40F3-AC33-506A74F83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538161</xdr:colOff>
      <xdr:row>13</xdr:row>
      <xdr:rowOff>90486</xdr:rowOff>
    </xdr:from>
    <xdr:to>
      <xdr:col>6</xdr:col>
      <xdr:colOff>838199</xdr:colOff>
      <xdr:row>29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1E4ECD-14BE-42AD-B09C-228B59674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1081086</xdr:colOff>
      <xdr:row>43</xdr:row>
      <xdr:rowOff>176211</xdr:rowOff>
    </xdr:from>
    <xdr:to>
      <xdr:col>6</xdr:col>
      <xdr:colOff>942974</xdr:colOff>
      <xdr:row>59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9C73E6-E872-411E-B4BA-ED87F6354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328611</xdr:colOff>
      <xdr:row>13</xdr:row>
      <xdr:rowOff>52386</xdr:rowOff>
    </xdr:from>
    <xdr:to>
      <xdr:col>8</xdr:col>
      <xdr:colOff>304800</xdr:colOff>
      <xdr:row>29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2B8EB2-AF9C-42D2-BC30-6B9AE89DE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547686</xdr:colOff>
      <xdr:row>45</xdr:row>
      <xdr:rowOff>119062</xdr:rowOff>
    </xdr:from>
    <xdr:to>
      <xdr:col>7</xdr:col>
      <xdr:colOff>552449</xdr:colOff>
      <xdr:row>60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23A1EF-611A-443A-A53F-6BE0A3DE8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538162</xdr:colOff>
      <xdr:row>7</xdr:row>
      <xdr:rowOff>138112</xdr:rowOff>
    </xdr:from>
    <xdr:to>
      <xdr:col>8</xdr:col>
      <xdr:colOff>133350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752B0B-0EC5-4DD2-BB44-67E3201B9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231322</xdr:colOff>
      <xdr:row>33</xdr:row>
      <xdr:rowOff>167709</xdr:rowOff>
    </xdr:from>
    <xdr:to>
      <xdr:col>6</xdr:col>
      <xdr:colOff>619125</xdr:colOff>
      <xdr:row>48</xdr:row>
      <xdr:rowOff>104436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7CCBEA-0F87-48B0-B1D1-88D0CBD39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471486</xdr:colOff>
      <xdr:row>12</xdr:row>
      <xdr:rowOff>80961</xdr:rowOff>
    </xdr:from>
    <xdr:to>
      <xdr:col>7</xdr:col>
      <xdr:colOff>485774</xdr:colOff>
      <xdr:row>28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5FDDFB-46CA-4BDA-BA38-0C2A0C467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309157</xdr:colOff>
      <xdr:row>45</xdr:row>
      <xdr:rowOff>121727</xdr:rowOff>
    </xdr:from>
    <xdr:to>
      <xdr:col>6</xdr:col>
      <xdr:colOff>912139</xdr:colOff>
      <xdr:row>60</xdr:row>
      <xdr:rowOff>121081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169AE5-F330-4FB8-9C56-3EF6A0EFF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E03A-12D3-4C2C-829E-8DD5C11B3D11}">
  <dimension ref="A1:K42"/>
  <sheetViews>
    <sheetView topLeftCell="A37" workbookViewId="0">
      <selection activeCell="J37" sqref="J37"/>
    </sheetView>
  </sheetViews>
  <sheetFormatPr defaultRowHeight="15" x14ac:dyDescent="0.25"/>
  <cols>
    <col min="2" max="2" width="12.7109375" customWidth="1"/>
    <col min="3" max="3" width="22.85546875" customWidth="1"/>
    <col min="6" max="6" width="17.5703125" customWidth="1"/>
    <col min="7" max="7" width="15" customWidth="1"/>
    <col min="11" max="11" width="13.85546875" customWidth="1"/>
  </cols>
  <sheetData>
    <row r="1" spans="1:11" ht="18.75" x14ac:dyDescent="0.3">
      <c r="A1" s="47" t="s">
        <v>30</v>
      </c>
      <c r="B1" s="47"/>
      <c r="C1" s="47"/>
      <c r="D1" s="47"/>
      <c r="E1" s="47"/>
      <c r="F1" s="47"/>
      <c r="G1" s="1" t="s">
        <v>0</v>
      </c>
      <c r="H1" s="2">
        <v>0.04</v>
      </c>
    </row>
    <row r="2" spans="1:11" ht="45" x14ac:dyDescent="0.25">
      <c r="A2" s="3" t="s">
        <v>1</v>
      </c>
      <c r="B2" s="3" t="s">
        <v>2</v>
      </c>
      <c r="C2" s="3" t="s">
        <v>3</v>
      </c>
      <c r="D2" s="4" t="s">
        <v>48</v>
      </c>
      <c r="E2" s="5" t="s">
        <v>4</v>
      </c>
      <c r="F2" s="6" t="s">
        <v>5</v>
      </c>
      <c r="G2" s="6" t="s">
        <v>6</v>
      </c>
      <c r="H2" s="6" t="s">
        <v>7</v>
      </c>
      <c r="J2" s="19" t="s">
        <v>7</v>
      </c>
      <c r="K2" s="19" t="s">
        <v>17</v>
      </c>
    </row>
    <row r="3" spans="1:11" x14ac:dyDescent="0.25">
      <c r="A3" s="7">
        <v>1</v>
      </c>
      <c r="B3" s="7" t="s">
        <v>61</v>
      </c>
      <c r="C3" s="23">
        <v>0.59499999999999997</v>
      </c>
      <c r="D3" s="23">
        <v>0.57499999999999996</v>
      </c>
      <c r="E3" s="10">
        <f t="shared" ref="E3:E8" si="0">(C3/D3)*100</f>
        <v>103.47826086956522</v>
      </c>
      <c r="F3" s="11">
        <f>ABS(D3-C3)</f>
        <v>2.0000000000000018E-2</v>
      </c>
      <c r="G3" s="12" t="s">
        <v>8</v>
      </c>
      <c r="H3" s="12">
        <f t="shared" ref="H3:H8" si="1">ABS((C3-D3)/$H$1)</f>
        <v>0.50000000000000044</v>
      </c>
      <c r="J3" s="20" t="s">
        <v>18</v>
      </c>
      <c r="K3" s="21" t="s">
        <v>19</v>
      </c>
    </row>
    <row r="4" spans="1:11" x14ac:dyDescent="0.25">
      <c r="A4" s="7">
        <v>59</v>
      </c>
      <c r="B4" s="7" t="s">
        <v>9</v>
      </c>
      <c r="C4" s="13">
        <v>0.55000000000000004</v>
      </c>
      <c r="D4" s="9">
        <v>0.57499999999999996</v>
      </c>
      <c r="E4" s="10">
        <f t="shared" si="0"/>
        <v>95.652173913043498</v>
      </c>
      <c r="F4" s="11">
        <f>ABS(D4-C4)</f>
        <v>2.4999999999999911E-2</v>
      </c>
      <c r="G4" s="12" t="s">
        <v>8</v>
      </c>
      <c r="H4" s="12">
        <f t="shared" si="1"/>
        <v>0.62499999999999778</v>
      </c>
      <c r="J4" s="20" t="s">
        <v>20</v>
      </c>
      <c r="K4" s="21" t="s">
        <v>21</v>
      </c>
    </row>
    <row r="5" spans="1:11" x14ac:dyDescent="0.25">
      <c r="A5" s="7">
        <v>105</v>
      </c>
      <c r="B5" s="7" t="s">
        <v>10</v>
      </c>
      <c r="C5" s="14">
        <v>0.56000000000000005</v>
      </c>
      <c r="D5" s="9">
        <v>0.57499999999999996</v>
      </c>
      <c r="E5" s="10">
        <f t="shared" si="0"/>
        <v>97.391304347826107</v>
      </c>
      <c r="F5" s="11">
        <f t="shared" ref="F5:F12" si="2">ABS(D5-C5)</f>
        <v>1.4999999999999902E-2</v>
      </c>
      <c r="G5" s="12" t="s">
        <v>8</v>
      </c>
      <c r="H5" s="12">
        <f t="shared" si="1"/>
        <v>0.37499999999999756</v>
      </c>
      <c r="J5" s="20" t="s">
        <v>22</v>
      </c>
      <c r="K5" s="22" t="s">
        <v>23</v>
      </c>
    </row>
    <row r="6" spans="1:11" x14ac:dyDescent="0.25">
      <c r="A6" s="7">
        <v>118</v>
      </c>
      <c r="B6" s="7" t="s">
        <v>29</v>
      </c>
      <c r="C6" s="13">
        <v>0.63</v>
      </c>
      <c r="D6" s="9">
        <v>0.57499999999999996</v>
      </c>
      <c r="E6" s="10">
        <f t="shared" si="0"/>
        <v>109.56521739130436</v>
      </c>
      <c r="F6" s="11">
        <f>ABS(D6-C6)</f>
        <v>5.5000000000000049E-2</v>
      </c>
      <c r="G6" s="12" t="s">
        <v>8</v>
      </c>
      <c r="H6" s="12">
        <f t="shared" si="1"/>
        <v>1.3750000000000011</v>
      </c>
      <c r="J6" s="20" t="s">
        <v>24</v>
      </c>
      <c r="K6" s="22" t="s">
        <v>25</v>
      </c>
    </row>
    <row r="7" spans="1:11" x14ac:dyDescent="0.25">
      <c r="A7" s="7">
        <v>198</v>
      </c>
      <c r="B7" s="7" t="s">
        <v>32</v>
      </c>
      <c r="C7" s="13">
        <v>0.57399999999999995</v>
      </c>
      <c r="D7" s="9">
        <v>0.57499999999999996</v>
      </c>
      <c r="E7" s="10">
        <f t="shared" si="0"/>
        <v>99.826086956521749</v>
      </c>
      <c r="F7" s="11">
        <f>ABS(D7-C7)</f>
        <v>1.0000000000000009E-3</v>
      </c>
      <c r="G7" s="12" t="s">
        <v>8</v>
      </c>
      <c r="H7" s="12">
        <f t="shared" si="1"/>
        <v>2.5000000000000022E-2</v>
      </c>
      <c r="J7" s="40" t="s">
        <v>26</v>
      </c>
      <c r="K7" s="41" t="s">
        <v>27</v>
      </c>
    </row>
    <row r="8" spans="1:11" s="39" customFormat="1" x14ac:dyDescent="0.25">
      <c r="A8" s="7">
        <v>297</v>
      </c>
      <c r="B8" s="7" t="s">
        <v>12</v>
      </c>
      <c r="C8" s="8">
        <v>0.55900000000000005</v>
      </c>
      <c r="D8" s="9">
        <v>0.57499999999999996</v>
      </c>
      <c r="E8" s="15">
        <f t="shared" si="0"/>
        <v>97.217391304347842</v>
      </c>
      <c r="F8" s="16">
        <f>ABS(D8-C8)</f>
        <v>1.5999999999999903E-2</v>
      </c>
      <c r="G8" s="17" t="s">
        <v>8</v>
      </c>
      <c r="H8" s="17">
        <f t="shared" si="1"/>
        <v>0.39999999999999758</v>
      </c>
      <c r="J8"/>
      <c r="K8"/>
    </row>
    <row r="9" spans="1:11" x14ac:dyDescent="0.25">
      <c r="A9" s="7">
        <v>316</v>
      </c>
      <c r="B9" s="7" t="s">
        <v>13</v>
      </c>
      <c r="C9" s="18">
        <v>0.57420000000000004</v>
      </c>
      <c r="D9" s="9">
        <v>0.57499999999999996</v>
      </c>
      <c r="E9" s="10">
        <f t="shared" ref="E9:E12" si="3">(C9/D9)*100</f>
        <v>99.860869565217399</v>
      </c>
      <c r="F9" s="11">
        <f t="shared" si="2"/>
        <v>7.9999999999991189E-4</v>
      </c>
      <c r="G9" s="12" t="s">
        <v>8</v>
      </c>
      <c r="H9" s="12">
        <f t="shared" ref="H9:H12" si="4">ABS((C9-D9)/$H$1)</f>
        <v>1.9999999999997797E-2</v>
      </c>
      <c r="J9" s="38"/>
    </row>
    <row r="10" spans="1:11" x14ac:dyDescent="0.25">
      <c r="A10" s="7">
        <v>318</v>
      </c>
      <c r="B10" s="7" t="s">
        <v>14</v>
      </c>
      <c r="C10" s="18">
        <v>0.59</v>
      </c>
      <c r="D10" s="9">
        <v>0.57499999999999996</v>
      </c>
      <c r="E10" s="10">
        <f t="shared" si="3"/>
        <v>102.60869565217392</v>
      </c>
      <c r="F10" s="11">
        <f t="shared" si="2"/>
        <v>1.5000000000000013E-2</v>
      </c>
      <c r="G10" s="12" t="s">
        <v>8</v>
      </c>
      <c r="H10" s="12">
        <f t="shared" si="4"/>
        <v>0.37500000000000033</v>
      </c>
    </row>
    <row r="11" spans="1:11" x14ac:dyDescent="0.25">
      <c r="A11" s="7">
        <v>319</v>
      </c>
      <c r="B11" s="7" t="s">
        <v>15</v>
      </c>
      <c r="C11" s="18">
        <v>0.40799999999999997</v>
      </c>
      <c r="D11" s="9">
        <v>0.57499999999999996</v>
      </c>
      <c r="E11" s="10">
        <f t="shared" si="3"/>
        <v>70.956521739130437</v>
      </c>
      <c r="F11" s="11">
        <f t="shared" si="2"/>
        <v>0.16699999999999998</v>
      </c>
      <c r="G11" s="12" t="s">
        <v>8</v>
      </c>
      <c r="H11" s="12">
        <f t="shared" si="4"/>
        <v>4.1749999999999998</v>
      </c>
    </row>
    <row r="12" spans="1:11" x14ac:dyDescent="0.25">
      <c r="A12" s="7">
        <v>320</v>
      </c>
      <c r="B12" s="7" t="s">
        <v>16</v>
      </c>
      <c r="C12" s="18">
        <v>0.66100000000000003</v>
      </c>
      <c r="D12" s="9">
        <v>0.57499999999999996</v>
      </c>
      <c r="E12" s="10">
        <f t="shared" si="3"/>
        <v>114.95652173913045</v>
      </c>
      <c r="F12" s="11">
        <f t="shared" si="2"/>
        <v>8.6000000000000076E-2</v>
      </c>
      <c r="G12" s="12" t="s">
        <v>8</v>
      </c>
      <c r="H12" s="12">
        <f t="shared" si="4"/>
        <v>2.1500000000000017</v>
      </c>
    </row>
    <row r="33" spans="1:11" ht="18.75" x14ac:dyDescent="0.3">
      <c r="A33" s="47" t="s">
        <v>31</v>
      </c>
      <c r="B33" s="47"/>
      <c r="C33" s="47"/>
      <c r="D33" s="47"/>
      <c r="E33" s="47"/>
      <c r="F33" s="47"/>
      <c r="G33" s="1" t="s">
        <v>0</v>
      </c>
      <c r="H33" s="2">
        <v>0.11600000000000001</v>
      </c>
    </row>
    <row r="34" spans="1:11" ht="45" x14ac:dyDescent="0.25">
      <c r="A34" s="3" t="s">
        <v>1</v>
      </c>
      <c r="B34" s="3" t="s">
        <v>2</v>
      </c>
      <c r="C34" s="3" t="s">
        <v>3</v>
      </c>
      <c r="D34" s="4" t="s">
        <v>47</v>
      </c>
      <c r="E34" s="5" t="s">
        <v>4</v>
      </c>
      <c r="F34" s="6" t="s">
        <v>5</v>
      </c>
      <c r="G34" s="6" t="s">
        <v>6</v>
      </c>
      <c r="H34" s="6" t="s">
        <v>7</v>
      </c>
    </row>
    <row r="35" spans="1:11" x14ac:dyDescent="0.25">
      <c r="A35" s="7">
        <v>1</v>
      </c>
      <c r="B35" s="7" t="s">
        <v>61</v>
      </c>
      <c r="C35" s="23">
        <v>1.609</v>
      </c>
      <c r="D35" s="24">
        <v>1.55</v>
      </c>
      <c r="E35" s="10">
        <f>(C35/D35)*100</f>
        <v>103.80645161290323</v>
      </c>
      <c r="F35" s="11">
        <f>ABS(D35-C35)</f>
        <v>5.8999999999999941E-2</v>
      </c>
      <c r="G35" s="12" t="s">
        <v>8</v>
      </c>
      <c r="H35" s="12">
        <f t="shared" ref="H35:H42" si="5">ABS((C35-D35)/$H$33)</f>
        <v>0.50862068965517193</v>
      </c>
      <c r="I35" s="38"/>
    </row>
    <row r="36" spans="1:11" x14ac:dyDescent="0.25">
      <c r="A36" s="7">
        <v>59</v>
      </c>
      <c r="B36" s="7" t="s">
        <v>9</v>
      </c>
      <c r="C36" s="13">
        <v>1.47</v>
      </c>
      <c r="D36" s="24">
        <v>1.55</v>
      </c>
      <c r="E36" s="10">
        <f t="shared" ref="E36:E42" si="6">(C36/D36)*100</f>
        <v>94.838709677419359</v>
      </c>
      <c r="F36" s="11">
        <f t="shared" ref="F36:F42" si="7">ABS(D36-C36)</f>
        <v>8.0000000000000071E-2</v>
      </c>
      <c r="G36" s="7" t="s">
        <v>8</v>
      </c>
      <c r="H36" s="12">
        <f t="shared" si="5"/>
        <v>0.6896551724137937</v>
      </c>
    </row>
    <row r="37" spans="1:11" x14ac:dyDescent="0.25">
      <c r="A37" s="7">
        <v>118</v>
      </c>
      <c r="B37" s="7" t="s">
        <v>29</v>
      </c>
      <c r="C37" s="13">
        <v>1.81</v>
      </c>
      <c r="D37" s="24">
        <v>1.55</v>
      </c>
      <c r="E37" s="10">
        <f t="shared" si="6"/>
        <v>116.77419354838709</v>
      </c>
      <c r="F37" s="11">
        <f t="shared" si="7"/>
        <v>0.26</v>
      </c>
      <c r="G37" s="7" t="s">
        <v>8</v>
      </c>
      <c r="H37" s="12">
        <f t="shared" si="5"/>
        <v>2.2413793103448274</v>
      </c>
    </row>
    <row r="38" spans="1:11" x14ac:dyDescent="0.25">
      <c r="A38" s="7">
        <v>198</v>
      </c>
      <c r="B38" s="7" t="s">
        <v>32</v>
      </c>
      <c r="C38" s="13">
        <v>1.5680000000000001</v>
      </c>
      <c r="D38" s="24">
        <v>1.55</v>
      </c>
      <c r="E38" s="10">
        <f t="shared" si="6"/>
        <v>101.16129032258065</v>
      </c>
      <c r="F38" s="11">
        <f t="shared" si="7"/>
        <v>1.8000000000000016E-2</v>
      </c>
      <c r="G38" s="7" t="s">
        <v>8</v>
      </c>
      <c r="H38" s="12">
        <f t="shared" si="5"/>
        <v>0.15517241379310359</v>
      </c>
      <c r="J38" s="39"/>
      <c r="K38" s="39"/>
    </row>
    <row r="39" spans="1:11" s="39" customFormat="1" x14ac:dyDescent="0.25">
      <c r="A39" s="42">
        <v>297</v>
      </c>
      <c r="B39" s="42" t="s">
        <v>12</v>
      </c>
      <c r="C39" s="43">
        <v>1.55</v>
      </c>
      <c r="D39" s="24">
        <v>1.55</v>
      </c>
      <c r="E39" s="44">
        <f t="shared" si="6"/>
        <v>100</v>
      </c>
      <c r="F39" s="43">
        <f t="shared" si="7"/>
        <v>0</v>
      </c>
      <c r="G39" s="42" t="s">
        <v>8</v>
      </c>
      <c r="H39" s="45">
        <f t="shared" si="5"/>
        <v>0</v>
      </c>
    </row>
    <row r="40" spans="1:11" s="39" customFormat="1" x14ac:dyDescent="0.25">
      <c r="A40" s="7">
        <v>318</v>
      </c>
      <c r="B40" s="7" t="s">
        <v>14</v>
      </c>
      <c r="C40" s="8">
        <v>1.55</v>
      </c>
      <c r="D40" s="24">
        <v>1.55</v>
      </c>
      <c r="E40" s="10">
        <f t="shared" si="6"/>
        <v>100</v>
      </c>
      <c r="F40" s="11">
        <f t="shared" si="7"/>
        <v>0</v>
      </c>
      <c r="G40" s="7" t="s">
        <v>8</v>
      </c>
      <c r="H40" s="12">
        <f t="shared" si="5"/>
        <v>0</v>
      </c>
      <c r="J40"/>
      <c r="K40"/>
    </row>
    <row r="41" spans="1:11" x14ac:dyDescent="0.25">
      <c r="A41" s="7">
        <v>319</v>
      </c>
      <c r="B41" s="7" t="s">
        <v>15</v>
      </c>
      <c r="C41" s="13">
        <v>1.46</v>
      </c>
      <c r="D41" s="24">
        <v>1.55</v>
      </c>
      <c r="E41" s="10">
        <f t="shared" si="6"/>
        <v>94.193548387096769</v>
      </c>
      <c r="F41" s="11">
        <f t="shared" si="7"/>
        <v>9.000000000000008E-2</v>
      </c>
      <c r="G41" s="7" t="s">
        <v>8</v>
      </c>
      <c r="H41" s="12">
        <f t="shared" si="5"/>
        <v>0.7758620689655179</v>
      </c>
    </row>
    <row r="42" spans="1:11" x14ac:dyDescent="0.25">
      <c r="A42" s="7">
        <v>320</v>
      </c>
      <c r="B42" s="7" t="s">
        <v>16</v>
      </c>
      <c r="C42" s="13">
        <v>1.84</v>
      </c>
      <c r="D42" s="24">
        <v>1.55</v>
      </c>
      <c r="E42" s="10">
        <f t="shared" si="6"/>
        <v>118.70967741935483</v>
      </c>
      <c r="F42" s="11">
        <f t="shared" si="7"/>
        <v>0.29000000000000004</v>
      </c>
      <c r="G42" s="7" t="s">
        <v>8</v>
      </c>
      <c r="H42" s="12">
        <f t="shared" si="5"/>
        <v>2.5</v>
      </c>
    </row>
  </sheetData>
  <mergeCells count="2">
    <mergeCell ref="A1:F1"/>
    <mergeCell ref="A33:F33"/>
  </mergeCells>
  <conditionalFormatting sqref="H8:H12 H35:H42">
    <cfRule type="cellIs" dxfId="53" priority="19" operator="greaterThan">
      <formula>2</formula>
    </cfRule>
    <cfRule type="cellIs" dxfId="52" priority="20" operator="between">
      <formula>1.01</formula>
      <formula>2</formula>
    </cfRule>
    <cfRule type="cellIs" dxfId="51" priority="21" operator="lessThanOrEqual">
      <formula>1</formula>
    </cfRule>
  </conditionalFormatting>
  <conditionalFormatting sqref="H3:H7">
    <cfRule type="cellIs" dxfId="50" priority="22" operator="greaterThan">
      <formula>2</formula>
    </cfRule>
    <cfRule type="cellIs" dxfId="49" priority="23" operator="between">
      <formula>1.01</formula>
      <formula>2</formula>
    </cfRule>
    <cfRule type="cellIs" dxfId="48" priority="24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4334-0538-41AE-93B9-711E42B6D94E}">
  <dimension ref="A1:J43"/>
  <sheetViews>
    <sheetView topLeftCell="A43" zoomScaleNormal="100" workbookViewId="0">
      <selection activeCell="B36" sqref="B36"/>
    </sheetView>
  </sheetViews>
  <sheetFormatPr defaultRowHeight="15" x14ac:dyDescent="0.25"/>
  <cols>
    <col min="2" max="2" width="13.85546875" customWidth="1"/>
    <col min="3" max="3" width="26" customWidth="1"/>
    <col min="4" max="4" width="9.140625" customWidth="1"/>
    <col min="6" max="6" width="18.7109375" customWidth="1"/>
    <col min="7" max="7" width="19.140625" customWidth="1"/>
  </cols>
  <sheetData>
    <row r="1" spans="1:10" ht="18.75" x14ac:dyDescent="0.3">
      <c r="A1" s="47" t="s">
        <v>33</v>
      </c>
      <c r="B1" s="47"/>
      <c r="C1" s="47"/>
      <c r="D1" s="47"/>
      <c r="E1" s="47"/>
      <c r="F1" s="47"/>
      <c r="G1" s="1" t="s">
        <v>0</v>
      </c>
      <c r="H1" s="2">
        <v>7.0000000000000001E-3</v>
      </c>
    </row>
    <row r="2" spans="1:10" ht="45" x14ac:dyDescent="0.25">
      <c r="A2" s="3" t="s">
        <v>1</v>
      </c>
      <c r="B2" s="3" t="s">
        <v>2</v>
      </c>
      <c r="C2" s="3" t="s">
        <v>3</v>
      </c>
      <c r="D2" s="4" t="s">
        <v>45</v>
      </c>
      <c r="E2" s="5" t="s">
        <v>4</v>
      </c>
      <c r="F2" s="6" t="s">
        <v>5</v>
      </c>
      <c r="G2" s="6" t="s">
        <v>6</v>
      </c>
      <c r="H2" s="6" t="s">
        <v>7</v>
      </c>
    </row>
    <row r="3" spans="1:10" x14ac:dyDescent="0.25">
      <c r="A3" s="7">
        <v>1</v>
      </c>
      <c r="B3" s="7" t="s">
        <v>61</v>
      </c>
      <c r="C3" s="8">
        <v>0.189</v>
      </c>
      <c r="D3" s="9">
        <v>0.184</v>
      </c>
      <c r="E3" s="10">
        <f t="shared" ref="E3:E8" si="0">(C3/D3)*100</f>
        <v>102.71739130434783</v>
      </c>
      <c r="F3" s="12">
        <f t="shared" ref="F3:F8" si="1">ABS(D3-C3)</f>
        <v>5.0000000000000044E-3</v>
      </c>
      <c r="G3" s="12" t="s">
        <v>8</v>
      </c>
      <c r="H3" s="12">
        <f t="shared" ref="H3:H12" si="2">ABS((C3-D3)/$H$1)</f>
        <v>0.71428571428571486</v>
      </c>
    </row>
    <row r="4" spans="1:10" x14ac:dyDescent="0.25">
      <c r="A4" s="7">
        <v>59</v>
      </c>
      <c r="B4" s="7" t="s">
        <v>9</v>
      </c>
      <c r="C4" s="9">
        <v>0.18</v>
      </c>
      <c r="D4" s="9">
        <v>0.184</v>
      </c>
      <c r="E4" s="10">
        <f t="shared" si="0"/>
        <v>97.826086956521735</v>
      </c>
      <c r="F4" s="12">
        <f t="shared" si="1"/>
        <v>4.0000000000000036E-3</v>
      </c>
      <c r="G4" s="12" t="s">
        <v>8</v>
      </c>
      <c r="H4" s="12">
        <f>ABS((C4-D4)/$H$1)</f>
        <v>0.57142857142857195</v>
      </c>
      <c r="J4" s="38"/>
    </row>
    <row r="5" spans="1:10" x14ac:dyDescent="0.25">
      <c r="A5" s="7">
        <v>105</v>
      </c>
      <c r="B5" s="7" t="s">
        <v>10</v>
      </c>
      <c r="C5" s="9">
        <v>0.188</v>
      </c>
      <c r="D5" s="9">
        <v>0.184</v>
      </c>
      <c r="E5" s="10">
        <f t="shared" si="0"/>
        <v>102.17391304347827</v>
      </c>
      <c r="F5" s="12">
        <f t="shared" si="1"/>
        <v>4.0000000000000036E-3</v>
      </c>
      <c r="G5" s="12" t="s">
        <v>8</v>
      </c>
      <c r="H5" s="12">
        <f>ABS((C5-D5)/$H$1)</f>
        <v>0.57142857142857195</v>
      </c>
    </row>
    <row r="6" spans="1:10" x14ac:dyDescent="0.25">
      <c r="A6" s="7">
        <v>118</v>
      </c>
      <c r="B6" s="7" t="s">
        <v>29</v>
      </c>
      <c r="C6" s="9">
        <v>0.22</v>
      </c>
      <c r="D6" s="9">
        <v>0.184</v>
      </c>
      <c r="E6" s="10">
        <f t="shared" si="0"/>
        <v>119.56521739130434</v>
      </c>
      <c r="F6" s="12">
        <f t="shared" si="1"/>
        <v>3.6000000000000004E-2</v>
      </c>
      <c r="G6" s="12" t="s">
        <v>8</v>
      </c>
      <c r="H6" s="12">
        <f>ABS((C6-D6)/$H$1)</f>
        <v>5.1428571428571432</v>
      </c>
    </row>
    <row r="7" spans="1:10" x14ac:dyDescent="0.25">
      <c r="A7" s="7">
        <v>198</v>
      </c>
      <c r="B7" s="7" t="s">
        <v>32</v>
      </c>
      <c r="C7" s="9">
        <v>0.17799999999999999</v>
      </c>
      <c r="D7" s="9">
        <v>0.184</v>
      </c>
      <c r="E7" s="10">
        <f t="shared" si="0"/>
        <v>96.739130434782609</v>
      </c>
      <c r="F7" s="12">
        <f t="shared" si="1"/>
        <v>6.0000000000000053E-3</v>
      </c>
      <c r="G7" s="12" t="s">
        <v>8</v>
      </c>
      <c r="H7" s="12">
        <f>ABS((C7-D7)/$H$1)</f>
        <v>0.85714285714285787</v>
      </c>
    </row>
    <row r="8" spans="1:10" x14ac:dyDescent="0.25">
      <c r="A8" s="7">
        <v>297</v>
      </c>
      <c r="B8" s="7" t="s">
        <v>12</v>
      </c>
      <c r="C8" s="9">
        <v>0.19</v>
      </c>
      <c r="D8" s="9">
        <v>0.184</v>
      </c>
      <c r="E8" s="10">
        <f t="shared" si="0"/>
        <v>103.26086956521738</v>
      </c>
      <c r="F8" s="11">
        <f t="shared" si="1"/>
        <v>6.0000000000000053E-3</v>
      </c>
      <c r="G8" s="7" t="s">
        <v>8</v>
      </c>
      <c r="H8" s="12">
        <f>ABS((C8-D8)/$H$1)</f>
        <v>0.85714285714285787</v>
      </c>
    </row>
    <row r="9" spans="1:10" x14ac:dyDescent="0.25">
      <c r="A9" s="7">
        <v>316</v>
      </c>
      <c r="B9" s="7" t="s">
        <v>13</v>
      </c>
      <c r="C9" s="25">
        <v>0.18920000000000001</v>
      </c>
      <c r="D9" s="9">
        <v>0.184</v>
      </c>
      <c r="E9" s="10">
        <f t="shared" ref="E9:E12" si="3">(C9/D9)*100</f>
        <v>102.82608695652173</v>
      </c>
      <c r="F9" s="7">
        <f t="shared" ref="F9:F12" si="4">ABS(D9-C9)</f>
        <v>5.2000000000000102E-3</v>
      </c>
      <c r="G9" s="7" t="s">
        <v>8</v>
      </c>
      <c r="H9" s="12">
        <f t="shared" si="2"/>
        <v>0.74285714285714433</v>
      </c>
    </row>
    <row r="10" spans="1:10" x14ac:dyDescent="0.25">
      <c r="A10" s="7">
        <v>318</v>
      </c>
      <c r="B10" s="7" t="s">
        <v>14</v>
      </c>
      <c r="C10" s="25">
        <v>0.189</v>
      </c>
      <c r="D10" s="9">
        <v>0.184</v>
      </c>
      <c r="E10" s="10">
        <f t="shared" si="3"/>
        <v>102.71739130434783</v>
      </c>
      <c r="F10" s="7">
        <f t="shared" si="4"/>
        <v>5.0000000000000044E-3</v>
      </c>
      <c r="G10" s="7" t="s">
        <v>8</v>
      </c>
      <c r="H10" s="12">
        <f t="shared" si="2"/>
        <v>0.71428571428571486</v>
      </c>
    </row>
    <row r="11" spans="1:10" x14ac:dyDescent="0.25">
      <c r="A11" s="7">
        <v>319</v>
      </c>
      <c r="B11" s="7" t="s">
        <v>15</v>
      </c>
      <c r="C11" s="9">
        <v>0.183</v>
      </c>
      <c r="D11" s="9">
        <v>0.184</v>
      </c>
      <c r="E11" s="10">
        <f t="shared" si="3"/>
        <v>99.456521739130437</v>
      </c>
      <c r="F11" s="7">
        <f t="shared" si="4"/>
        <v>1.0000000000000009E-3</v>
      </c>
      <c r="G11" s="7" t="s">
        <v>8</v>
      </c>
      <c r="H11" s="12">
        <f t="shared" si="2"/>
        <v>0.14285714285714299</v>
      </c>
    </row>
    <row r="12" spans="1:10" x14ac:dyDescent="0.25">
      <c r="A12" s="7">
        <v>320</v>
      </c>
      <c r="B12" s="7" t="s">
        <v>16</v>
      </c>
      <c r="C12" s="26">
        <v>0.183</v>
      </c>
      <c r="D12" s="9">
        <v>0.184</v>
      </c>
      <c r="E12" s="10">
        <f t="shared" si="3"/>
        <v>99.456521739130437</v>
      </c>
      <c r="F12" s="7">
        <f t="shared" si="4"/>
        <v>1.0000000000000009E-3</v>
      </c>
      <c r="G12" s="7" t="s">
        <v>8</v>
      </c>
      <c r="H12" s="12">
        <f t="shared" si="2"/>
        <v>0.14285714285714299</v>
      </c>
    </row>
    <row r="34" spans="1:10" ht="18.75" x14ac:dyDescent="0.3">
      <c r="A34" s="47" t="s">
        <v>34</v>
      </c>
      <c r="B34" s="47"/>
      <c r="C34" s="47"/>
      <c r="D34" s="47"/>
      <c r="E34" s="47"/>
      <c r="F34" s="47"/>
      <c r="G34" s="1" t="s">
        <v>0</v>
      </c>
      <c r="H34" s="2">
        <v>2.1000000000000001E-2</v>
      </c>
    </row>
    <row r="35" spans="1:10" ht="45" x14ac:dyDescent="0.25">
      <c r="A35" s="3" t="s">
        <v>1</v>
      </c>
      <c r="B35" s="3" t="s">
        <v>2</v>
      </c>
      <c r="C35" s="27" t="s">
        <v>3</v>
      </c>
      <c r="D35" s="4" t="s">
        <v>46</v>
      </c>
      <c r="E35" s="5" t="s">
        <v>4</v>
      </c>
      <c r="F35" s="6" t="s">
        <v>5</v>
      </c>
      <c r="G35" s="6" t="s">
        <v>6</v>
      </c>
      <c r="H35" s="6" t="s">
        <v>7</v>
      </c>
    </row>
    <row r="36" spans="1:10" x14ac:dyDescent="0.25">
      <c r="A36" s="7">
        <v>1</v>
      </c>
      <c r="B36" s="7" t="s">
        <v>61</v>
      </c>
      <c r="C36" s="8">
        <v>0.45100000000000001</v>
      </c>
      <c r="D36" s="9">
        <v>0.45</v>
      </c>
      <c r="E36" s="10">
        <f>(C36/D36)*100</f>
        <v>100.22222222222221</v>
      </c>
      <c r="F36" s="11">
        <f>ABS(D36-C36)</f>
        <v>1.0000000000000009E-3</v>
      </c>
      <c r="G36" s="12" t="s">
        <v>8</v>
      </c>
      <c r="H36" s="12">
        <f t="shared" ref="H36:H43" si="5">ABS((C36-D36)/$H$34)</f>
        <v>4.7619047619047658E-2</v>
      </c>
    </row>
    <row r="37" spans="1:10" x14ac:dyDescent="0.25">
      <c r="A37" s="7">
        <v>59</v>
      </c>
      <c r="B37" s="7" t="s">
        <v>9</v>
      </c>
      <c r="C37" s="9">
        <v>0.43</v>
      </c>
      <c r="D37" s="9">
        <v>0.45</v>
      </c>
      <c r="E37" s="10">
        <f t="shared" ref="E37:E43" si="6">(C37/D37)*100</f>
        <v>95.555555555555543</v>
      </c>
      <c r="F37" s="11">
        <f t="shared" ref="F37:F43" si="7">ABS(D37-C37)</f>
        <v>2.0000000000000018E-2</v>
      </c>
      <c r="G37" s="12" t="s">
        <v>8</v>
      </c>
      <c r="H37" s="12">
        <f t="shared" si="5"/>
        <v>0.95238095238095322</v>
      </c>
      <c r="J37" s="38"/>
    </row>
    <row r="38" spans="1:10" x14ac:dyDescent="0.25">
      <c r="A38" s="7">
        <v>118</v>
      </c>
      <c r="B38" s="7" t="s">
        <v>29</v>
      </c>
      <c r="C38" s="9">
        <v>0.5</v>
      </c>
      <c r="D38" s="9">
        <v>0.45</v>
      </c>
      <c r="E38" s="10">
        <f t="shared" si="6"/>
        <v>111.11111111111111</v>
      </c>
      <c r="F38" s="11">
        <f t="shared" si="7"/>
        <v>4.9999999999999989E-2</v>
      </c>
      <c r="G38" s="12" t="s">
        <v>8</v>
      </c>
      <c r="H38" s="12">
        <f t="shared" si="5"/>
        <v>2.3809523809523805</v>
      </c>
    </row>
    <row r="39" spans="1:10" x14ac:dyDescent="0.25">
      <c r="A39" s="7">
        <v>198</v>
      </c>
      <c r="B39" s="7" t="s">
        <v>32</v>
      </c>
      <c r="C39" s="9">
        <v>0.435</v>
      </c>
      <c r="D39" s="9">
        <v>0.45</v>
      </c>
      <c r="E39" s="10">
        <f t="shared" ref="E39" si="8">(C39/D39)*100</f>
        <v>96.666666666666671</v>
      </c>
      <c r="F39" s="11">
        <f t="shared" ref="F39" si="9">ABS(D39-C39)</f>
        <v>1.5000000000000013E-2</v>
      </c>
      <c r="G39" s="12" t="s">
        <v>8</v>
      </c>
      <c r="H39" s="12">
        <f t="shared" ref="H39" si="10">ABS((C39-D39)/$H$34)</f>
        <v>0.71428571428571486</v>
      </c>
    </row>
    <row r="40" spans="1:10" x14ac:dyDescent="0.25">
      <c r="A40" s="7">
        <v>297</v>
      </c>
      <c r="B40" s="7" t="s">
        <v>12</v>
      </c>
      <c r="C40" s="9">
        <v>0.46899999999999997</v>
      </c>
      <c r="D40" s="9">
        <v>0.45</v>
      </c>
      <c r="E40" s="10">
        <f t="shared" si="6"/>
        <v>104.22222222222221</v>
      </c>
      <c r="F40" s="11">
        <f t="shared" si="7"/>
        <v>1.8999999999999961E-2</v>
      </c>
      <c r="G40" s="12" t="s">
        <v>8</v>
      </c>
      <c r="H40" s="12">
        <f t="shared" si="5"/>
        <v>0.90476190476190288</v>
      </c>
    </row>
    <row r="41" spans="1:10" x14ac:dyDescent="0.25">
      <c r="A41" s="7">
        <v>318</v>
      </c>
      <c r="B41" s="7" t="s">
        <v>14</v>
      </c>
      <c r="C41" s="9">
        <v>0.4234</v>
      </c>
      <c r="D41" s="9">
        <v>0.45</v>
      </c>
      <c r="E41" s="10">
        <f t="shared" si="6"/>
        <v>94.088888888888889</v>
      </c>
      <c r="F41" s="11">
        <f t="shared" si="7"/>
        <v>2.6600000000000013E-2</v>
      </c>
      <c r="G41" s="12" t="s">
        <v>8</v>
      </c>
      <c r="H41" s="12">
        <f t="shared" si="5"/>
        <v>1.2666666666666673</v>
      </c>
    </row>
    <row r="42" spans="1:10" x14ac:dyDescent="0.25">
      <c r="A42" s="28">
        <v>319</v>
      </c>
      <c r="B42" s="7" t="s">
        <v>15</v>
      </c>
      <c r="C42" s="9">
        <v>0.42499999999999999</v>
      </c>
      <c r="D42" s="9">
        <v>0.45</v>
      </c>
      <c r="E42" s="10">
        <f t="shared" si="6"/>
        <v>94.444444444444443</v>
      </c>
      <c r="F42" s="11">
        <f t="shared" si="7"/>
        <v>2.5000000000000022E-2</v>
      </c>
      <c r="G42" s="12" t="s">
        <v>8</v>
      </c>
      <c r="H42" s="12">
        <f t="shared" si="5"/>
        <v>1.1904761904761914</v>
      </c>
    </row>
    <row r="43" spans="1:10" x14ac:dyDescent="0.25">
      <c r="A43" s="28">
        <v>320</v>
      </c>
      <c r="B43" s="7" t="s">
        <v>16</v>
      </c>
      <c r="C43" s="9">
        <v>0.45500000000000002</v>
      </c>
      <c r="D43" s="9">
        <v>0.45</v>
      </c>
      <c r="E43" s="10">
        <f t="shared" si="6"/>
        <v>101.11111111111111</v>
      </c>
      <c r="F43" s="11">
        <f t="shared" si="7"/>
        <v>5.0000000000000044E-3</v>
      </c>
      <c r="G43" s="12" t="s">
        <v>8</v>
      </c>
      <c r="H43" s="12">
        <f t="shared" si="5"/>
        <v>0.2380952380952383</v>
      </c>
    </row>
  </sheetData>
  <mergeCells count="2">
    <mergeCell ref="A1:F1"/>
    <mergeCell ref="A34:F34"/>
  </mergeCells>
  <conditionalFormatting sqref="H36:H43">
    <cfRule type="cellIs" dxfId="47" priority="4" operator="greaterThan">
      <formula>2</formula>
    </cfRule>
    <cfRule type="cellIs" dxfId="46" priority="5" operator="between">
      <formula>1.01</formula>
      <formula>2</formula>
    </cfRule>
    <cfRule type="cellIs" dxfId="45" priority="6" operator="lessThanOrEqual">
      <formula>1</formula>
    </cfRule>
  </conditionalFormatting>
  <conditionalFormatting sqref="H3 H9:H12">
    <cfRule type="cellIs" dxfId="44" priority="22" operator="greaterThan">
      <formula>2</formula>
    </cfRule>
    <cfRule type="cellIs" dxfId="43" priority="23" operator="between">
      <formula>1.01</formula>
      <formula>2</formula>
    </cfRule>
    <cfRule type="cellIs" dxfId="42" priority="24" operator="lessThanOrEqual">
      <formula>1</formula>
    </cfRule>
  </conditionalFormatting>
  <conditionalFormatting sqref="H8">
    <cfRule type="cellIs" dxfId="41" priority="19" operator="greaterThan">
      <formula>2</formula>
    </cfRule>
    <cfRule type="cellIs" dxfId="40" priority="20" operator="between">
      <formula>1.01</formula>
      <formula>2</formula>
    </cfRule>
    <cfRule type="cellIs" dxfId="39" priority="21" operator="lessThanOrEqual">
      <formula>1</formula>
    </cfRule>
  </conditionalFormatting>
  <conditionalFormatting sqref="H4:H7">
    <cfRule type="cellIs" dxfId="38" priority="16" operator="greaterThan">
      <formula>2</formula>
    </cfRule>
    <cfRule type="cellIs" dxfId="37" priority="17" operator="between">
      <formula>1.01</formula>
      <formula>2</formula>
    </cfRule>
    <cfRule type="cellIs" dxfId="36" priority="18" operator="lessThanOrEqual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A7C8D-6F46-49C2-BDCE-D3414D6BB303}">
  <dimension ref="A1:H38"/>
  <sheetViews>
    <sheetView topLeftCell="A43" zoomScale="124" zoomScaleNormal="124" workbookViewId="0">
      <selection activeCell="B36" sqref="B36"/>
    </sheetView>
  </sheetViews>
  <sheetFormatPr defaultRowHeight="15" x14ac:dyDescent="0.25"/>
  <cols>
    <col min="2" max="2" width="17.140625" customWidth="1"/>
    <col min="3" max="3" width="25.42578125" customWidth="1"/>
    <col min="6" max="6" width="24.42578125" customWidth="1"/>
    <col min="7" max="7" width="20.7109375" customWidth="1"/>
  </cols>
  <sheetData>
    <row r="1" spans="1:8" ht="17.25" x14ac:dyDescent="0.3">
      <c r="A1" s="48" t="s">
        <v>35</v>
      </c>
      <c r="B1" s="48"/>
      <c r="C1" s="48"/>
      <c r="D1" s="48"/>
      <c r="E1" s="48"/>
      <c r="F1" s="48"/>
      <c r="G1" s="29" t="s">
        <v>0</v>
      </c>
      <c r="H1" s="30">
        <v>0.03</v>
      </c>
    </row>
    <row r="2" spans="1:8" ht="45" x14ac:dyDescent="0.25">
      <c r="A2" s="3" t="s">
        <v>1</v>
      </c>
      <c r="B2" s="3" t="s">
        <v>2</v>
      </c>
      <c r="C2" s="3" t="s">
        <v>3</v>
      </c>
      <c r="D2" s="4" t="s">
        <v>43</v>
      </c>
      <c r="E2" s="5" t="s">
        <v>4</v>
      </c>
      <c r="F2" s="6" t="s">
        <v>5</v>
      </c>
      <c r="G2" s="6" t="s">
        <v>6</v>
      </c>
      <c r="H2" s="6" t="s">
        <v>7</v>
      </c>
    </row>
    <row r="3" spans="1:8" x14ac:dyDescent="0.25">
      <c r="A3" s="7">
        <v>1</v>
      </c>
      <c r="B3" s="7" t="s">
        <v>61</v>
      </c>
      <c r="C3" s="23">
        <v>0.14199999999999999</v>
      </c>
      <c r="D3" s="23">
        <v>0.17</v>
      </c>
      <c r="E3" s="10">
        <f>(C3/D3)*100</f>
        <v>83.52941176470587</v>
      </c>
      <c r="F3" s="12">
        <f>ABS(D3-C3)</f>
        <v>2.8000000000000025E-2</v>
      </c>
      <c r="G3" s="12" t="s">
        <v>8</v>
      </c>
      <c r="H3" s="12">
        <f>ABS((C3-D3)/$H$1)</f>
        <v>0.93333333333333424</v>
      </c>
    </row>
    <row r="4" spans="1:8" x14ac:dyDescent="0.25">
      <c r="A4" s="7">
        <v>59</v>
      </c>
      <c r="B4" s="7" t="s">
        <v>9</v>
      </c>
      <c r="C4" s="31">
        <v>0.2</v>
      </c>
      <c r="D4" s="23">
        <v>0.17</v>
      </c>
      <c r="E4" s="10">
        <f>(C4/D4)*100</f>
        <v>117.64705882352942</v>
      </c>
      <c r="F4" s="12">
        <f>ABS(D4-C4)</f>
        <v>0.03</v>
      </c>
      <c r="G4" s="12" t="s">
        <v>8</v>
      </c>
      <c r="H4" s="12">
        <f>ABS((C4-D4)/$H$1)</f>
        <v>1</v>
      </c>
    </row>
    <row r="5" spans="1:8" x14ac:dyDescent="0.25">
      <c r="A5" s="7">
        <v>319</v>
      </c>
      <c r="B5" s="7" t="s">
        <v>15</v>
      </c>
      <c r="C5" s="26">
        <v>0.16400000000000001</v>
      </c>
      <c r="D5" s="23">
        <v>0.17</v>
      </c>
      <c r="E5" s="10">
        <f>(C5/D5)*100</f>
        <v>96.470588235294116</v>
      </c>
      <c r="F5" s="12">
        <f>ABS(D5-C5)</f>
        <v>6.0000000000000053E-3</v>
      </c>
      <c r="G5" s="7" t="s">
        <v>8</v>
      </c>
      <c r="H5" s="12">
        <f>ABS((C5-D5)/$H$1)</f>
        <v>0.20000000000000018</v>
      </c>
    </row>
    <row r="34" spans="1:8" ht="17.25" x14ac:dyDescent="0.3">
      <c r="A34" s="48" t="s">
        <v>36</v>
      </c>
      <c r="B34" s="48"/>
      <c r="C34" s="48"/>
      <c r="D34" s="48"/>
      <c r="E34" s="48"/>
      <c r="F34" s="48"/>
      <c r="G34" s="29" t="s">
        <v>0</v>
      </c>
      <c r="H34" s="30">
        <v>4.4999999999999998E-2</v>
      </c>
    </row>
    <row r="35" spans="1:8" ht="45" x14ac:dyDescent="0.25">
      <c r="A35" s="3" t="s">
        <v>1</v>
      </c>
      <c r="B35" s="3" t="s">
        <v>2</v>
      </c>
      <c r="C35" s="3" t="s">
        <v>3</v>
      </c>
      <c r="D35" s="4" t="s">
        <v>44</v>
      </c>
      <c r="E35" s="5" t="s">
        <v>4</v>
      </c>
      <c r="F35" s="6" t="s">
        <v>5</v>
      </c>
      <c r="G35" s="6" t="s">
        <v>6</v>
      </c>
      <c r="H35" s="6" t="s">
        <v>7</v>
      </c>
    </row>
    <row r="36" spans="1:8" x14ac:dyDescent="0.25">
      <c r="A36" s="7">
        <v>1</v>
      </c>
      <c r="B36" s="7" t="s">
        <v>61</v>
      </c>
      <c r="C36" s="23">
        <v>0.36299999999999999</v>
      </c>
      <c r="D36" s="26">
        <v>0.4</v>
      </c>
      <c r="E36" s="10">
        <f>(C36/D36)*100</f>
        <v>90.75</v>
      </c>
      <c r="F36" s="12">
        <f>ABS(D36-C36)</f>
        <v>3.7000000000000033E-2</v>
      </c>
      <c r="G36" s="12" t="s">
        <v>8</v>
      </c>
      <c r="H36" s="12">
        <f>ABS((C36-D36)/$H$34)</f>
        <v>0.82222222222222296</v>
      </c>
    </row>
    <row r="37" spans="1:8" x14ac:dyDescent="0.25">
      <c r="A37" s="7">
        <v>59</v>
      </c>
      <c r="B37" s="7" t="s">
        <v>9</v>
      </c>
      <c r="C37" s="32">
        <v>0.4</v>
      </c>
      <c r="D37" s="26">
        <v>0.4</v>
      </c>
      <c r="E37" s="10">
        <f>(C37/D37)*100</f>
        <v>100</v>
      </c>
      <c r="F37" s="12">
        <f>ABS(D37-C37)</f>
        <v>0</v>
      </c>
      <c r="G37" s="12" t="s">
        <v>8</v>
      </c>
      <c r="H37" s="12">
        <f t="shared" ref="H37:H38" si="0">ABS((C37-D37)/$H$34)</f>
        <v>0</v>
      </c>
    </row>
    <row r="38" spans="1:8" x14ac:dyDescent="0.25">
      <c r="A38" s="7">
        <v>319</v>
      </c>
      <c r="B38" s="7" t="s">
        <v>15</v>
      </c>
      <c r="C38" s="11">
        <v>0.38500000000000001</v>
      </c>
      <c r="D38" s="26">
        <v>0.4</v>
      </c>
      <c r="E38" s="10">
        <f>(C38/D38)*100</f>
        <v>96.25</v>
      </c>
      <c r="F38" s="12">
        <f>ABS(D38-C38)</f>
        <v>1.5000000000000013E-2</v>
      </c>
      <c r="G38" s="12" t="s">
        <v>8</v>
      </c>
      <c r="H38" s="12">
        <f t="shared" si="0"/>
        <v>0.33333333333333365</v>
      </c>
    </row>
  </sheetData>
  <mergeCells count="2">
    <mergeCell ref="A1:F1"/>
    <mergeCell ref="A34:F34"/>
  </mergeCells>
  <conditionalFormatting sqref="H3 H5">
    <cfRule type="cellIs" dxfId="35" priority="13" operator="greaterThan">
      <formula>2</formula>
    </cfRule>
    <cfRule type="cellIs" dxfId="34" priority="14" operator="between">
      <formula>1.01</formula>
      <formula>2</formula>
    </cfRule>
    <cfRule type="cellIs" dxfId="33" priority="15" operator="lessThanOrEqual">
      <formula>1</formula>
    </cfRule>
  </conditionalFormatting>
  <conditionalFormatting sqref="H4">
    <cfRule type="cellIs" dxfId="32" priority="10" operator="greaterThan">
      <formula>2</formula>
    </cfRule>
    <cfRule type="cellIs" dxfId="31" priority="11" operator="between">
      <formula>1.01</formula>
      <formula>2</formula>
    </cfRule>
    <cfRule type="cellIs" dxfId="30" priority="12" operator="lessThanOrEqual">
      <formula>1</formula>
    </cfRule>
  </conditionalFormatting>
  <conditionalFormatting sqref="H36:H38">
    <cfRule type="cellIs" dxfId="29" priority="4" operator="greaterThan">
      <formula>2</formula>
    </cfRule>
    <cfRule type="cellIs" dxfId="28" priority="5" operator="between">
      <formula>1.01</formula>
      <formula>2</formula>
    </cfRule>
    <cfRule type="cellIs" dxfId="27" priority="6" operator="lessThanOrEqual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BBDA0-647F-43F7-B6CF-6A5F73A7FC3A}">
  <dimension ref="A1:I43"/>
  <sheetViews>
    <sheetView topLeftCell="A43" zoomScale="120" zoomScaleNormal="120" workbookViewId="0">
      <selection activeCell="B3" sqref="B3"/>
    </sheetView>
  </sheetViews>
  <sheetFormatPr defaultRowHeight="15" x14ac:dyDescent="0.25"/>
  <cols>
    <col min="2" max="2" width="19.28515625" customWidth="1"/>
    <col min="3" max="3" width="23.42578125" customWidth="1"/>
    <col min="6" max="6" width="28.85546875" customWidth="1"/>
    <col min="7" max="7" width="18.42578125" customWidth="1"/>
  </cols>
  <sheetData>
    <row r="1" spans="1:9" ht="18.75" x14ac:dyDescent="0.3">
      <c r="A1" s="47" t="s">
        <v>37</v>
      </c>
      <c r="B1" s="47"/>
      <c r="C1" s="47"/>
      <c r="D1" s="47"/>
      <c r="E1" s="47"/>
      <c r="F1" s="47"/>
      <c r="G1" s="1" t="s">
        <v>0</v>
      </c>
      <c r="H1" s="33">
        <v>8.9999999999999993E-3</v>
      </c>
    </row>
    <row r="2" spans="1:9" ht="45" x14ac:dyDescent="0.25">
      <c r="A2" s="3" t="s">
        <v>1</v>
      </c>
      <c r="B2" s="3" t="s">
        <v>2</v>
      </c>
      <c r="C2" s="3" t="s">
        <v>3</v>
      </c>
      <c r="D2" s="4" t="s">
        <v>41</v>
      </c>
      <c r="E2" s="5" t="s">
        <v>4</v>
      </c>
      <c r="F2" s="6" t="s">
        <v>5</v>
      </c>
      <c r="G2" s="6" t="s">
        <v>6</v>
      </c>
      <c r="H2" s="6" t="s">
        <v>7</v>
      </c>
      <c r="I2" s="38"/>
    </row>
    <row r="3" spans="1:9" x14ac:dyDescent="0.25">
      <c r="A3" s="7">
        <v>1</v>
      </c>
      <c r="B3" s="7" t="s">
        <v>61</v>
      </c>
      <c r="C3" s="11">
        <v>0.159</v>
      </c>
      <c r="D3" s="26">
        <v>0.154</v>
      </c>
      <c r="E3" s="10">
        <f t="shared" ref="E3:E11" si="0">(C3/D3)*100</f>
        <v>103.24675324675326</v>
      </c>
      <c r="F3" s="12">
        <f>ABS(D3-C3)</f>
        <v>5.0000000000000044E-3</v>
      </c>
      <c r="G3" s="12" t="s">
        <v>8</v>
      </c>
      <c r="H3" s="12">
        <f>ABS((C3-D3)/$H$1)</f>
        <v>0.55555555555555614</v>
      </c>
    </row>
    <row r="4" spans="1:9" x14ac:dyDescent="0.25">
      <c r="A4" s="7">
        <v>59</v>
      </c>
      <c r="B4" s="7" t="s">
        <v>9</v>
      </c>
      <c r="C4" s="11">
        <v>0.15</v>
      </c>
      <c r="D4" s="26">
        <v>0.154</v>
      </c>
      <c r="E4" s="10">
        <f t="shared" si="0"/>
        <v>97.402597402597408</v>
      </c>
      <c r="F4" s="12">
        <f t="shared" ref="F4:F11" si="1">ABS(D4-C4)</f>
        <v>4.0000000000000036E-3</v>
      </c>
      <c r="G4" s="12" t="s">
        <v>8</v>
      </c>
      <c r="H4" s="12">
        <f>ABS((C4-D4)/$H$1)</f>
        <v>0.44444444444444486</v>
      </c>
    </row>
    <row r="5" spans="1:9" x14ac:dyDescent="0.25">
      <c r="A5" s="7">
        <v>105</v>
      </c>
      <c r="B5" s="7" t="s">
        <v>10</v>
      </c>
      <c r="C5" s="32">
        <v>0.09</v>
      </c>
      <c r="D5" s="26">
        <v>0.154</v>
      </c>
      <c r="E5" s="10">
        <f t="shared" si="0"/>
        <v>58.441558441558442</v>
      </c>
      <c r="F5" s="12">
        <f t="shared" si="1"/>
        <v>6.4000000000000001E-2</v>
      </c>
      <c r="G5" s="7" t="s">
        <v>8</v>
      </c>
      <c r="H5" s="12">
        <f>ABS((C5-D5)/$H$1)</f>
        <v>7.1111111111111116</v>
      </c>
    </row>
    <row r="6" spans="1:9" x14ac:dyDescent="0.25">
      <c r="A6" s="7">
        <v>118</v>
      </c>
      <c r="B6" s="7" t="s">
        <v>29</v>
      </c>
      <c r="C6" s="32">
        <v>0.17</v>
      </c>
      <c r="D6" s="26">
        <v>0.154</v>
      </c>
      <c r="E6" s="10">
        <f t="shared" si="0"/>
        <v>110.3896103896104</v>
      </c>
      <c r="F6" s="12">
        <f t="shared" si="1"/>
        <v>1.6000000000000014E-2</v>
      </c>
      <c r="G6" s="7" t="s">
        <v>8</v>
      </c>
      <c r="H6" s="12">
        <f>ABS((C6-D6)/$H$1)</f>
        <v>1.7777777777777795</v>
      </c>
    </row>
    <row r="7" spans="1:9" x14ac:dyDescent="0.25">
      <c r="A7" s="7">
        <v>198</v>
      </c>
      <c r="B7" s="7" t="s">
        <v>32</v>
      </c>
      <c r="C7" s="32">
        <v>0.14299999999999999</v>
      </c>
      <c r="D7" s="26">
        <v>0.154</v>
      </c>
      <c r="E7" s="10">
        <f t="shared" ref="E7" si="2">(C7/D7)*100</f>
        <v>92.857142857142847</v>
      </c>
      <c r="F7" s="12">
        <f t="shared" ref="F7" si="3">ABS(D7-C7)</f>
        <v>1.100000000000001E-2</v>
      </c>
      <c r="G7" s="7" t="s">
        <v>8</v>
      </c>
      <c r="H7" s="12">
        <f>ABS((C7-D7)/$H$1)</f>
        <v>1.2222222222222234</v>
      </c>
    </row>
    <row r="8" spans="1:9" x14ac:dyDescent="0.25">
      <c r="A8" s="7">
        <v>297</v>
      </c>
      <c r="B8" s="7" t="s">
        <v>12</v>
      </c>
      <c r="C8" s="34">
        <v>0.153</v>
      </c>
      <c r="D8" s="26">
        <v>0.154</v>
      </c>
      <c r="E8" s="10">
        <f t="shared" si="0"/>
        <v>99.350649350649348</v>
      </c>
      <c r="F8" s="12">
        <f t="shared" si="1"/>
        <v>1.0000000000000009E-3</v>
      </c>
      <c r="G8" s="7" t="s">
        <v>8</v>
      </c>
      <c r="H8" s="12">
        <f t="shared" ref="H8:H11" si="4">ABS((C8-D8)/$H$1)</f>
        <v>0.11111111111111122</v>
      </c>
    </row>
    <row r="9" spans="1:9" x14ac:dyDescent="0.25">
      <c r="A9" s="7">
        <v>316</v>
      </c>
      <c r="B9" s="7" t="s">
        <v>13</v>
      </c>
      <c r="C9" s="34">
        <v>0.155</v>
      </c>
      <c r="D9" s="26">
        <v>0.154</v>
      </c>
      <c r="E9" s="10">
        <f t="shared" si="0"/>
        <v>100.64935064935065</v>
      </c>
      <c r="F9" s="12">
        <f t="shared" si="1"/>
        <v>1.0000000000000009E-3</v>
      </c>
      <c r="G9" s="7" t="s">
        <v>8</v>
      </c>
      <c r="H9" s="12">
        <f>ABS((C9-D9)/$H$1)</f>
        <v>0.11111111111111122</v>
      </c>
    </row>
    <row r="10" spans="1:9" x14ac:dyDescent="0.25">
      <c r="A10" s="7">
        <v>318</v>
      </c>
      <c r="B10" s="7" t="s">
        <v>14</v>
      </c>
      <c r="C10" s="26">
        <v>0.15090000000000001</v>
      </c>
      <c r="D10" s="26">
        <v>0.154</v>
      </c>
      <c r="E10" s="10">
        <f t="shared" si="0"/>
        <v>97.987012987012989</v>
      </c>
      <c r="F10" s="12">
        <f t="shared" si="1"/>
        <v>3.0999999999999917E-3</v>
      </c>
      <c r="G10" s="7" t="s">
        <v>8</v>
      </c>
      <c r="H10" s="12">
        <f t="shared" si="4"/>
        <v>0.34444444444444355</v>
      </c>
    </row>
    <row r="11" spans="1:9" x14ac:dyDescent="0.25">
      <c r="A11" s="7">
        <v>319</v>
      </c>
      <c r="B11" s="7" t="s">
        <v>15</v>
      </c>
      <c r="C11" s="26">
        <v>0.16</v>
      </c>
      <c r="D11" s="26">
        <v>0.154</v>
      </c>
      <c r="E11" s="10">
        <f t="shared" si="0"/>
        <v>103.89610389610391</v>
      </c>
      <c r="F11" s="12">
        <f t="shared" si="1"/>
        <v>6.0000000000000053E-3</v>
      </c>
      <c r="G11" s="7" t="s">
        <v>8</v>
      </c>
      <c r="H11" s="12">
        <f t="shared" si="4"/>
        <v>0.6666666666666673</v>
      </c>
    </row>
    <row r="12" spans="1:9" x14ac:dyDescent="0.25">
      <c r="A12" s="7">
        <v>320</v>
      </c>
      <c r="B12" s="7" t="s">
        <v>28</v>
      </c>
      <c r="C12" s="26">
        <v>0.153</v>
      </c>
      <c r="D12" s="26">
        <v>0.154</v>
      </c>
      <c r="E12" s="10">
        <f>(C12/D12)*100</f>
        <v>99.350649350649348</v>
      </c>
      <c r="F12" s="12">
        <f>ABS(D12-C12)</f>
        <v>1.0000000000000009E-3</v>
      </c>
      <c r="G12" s="7" t="s">
        <v>8</v>
      </c>
      <c r="H12" s="12">
        <f>ABS((C12-D12)/$H$1)</f>
        <v>0.11111111111111122</v>
      </c>
    </row>
    <row r="34" spans="1:9" ht="18.75" x14ac:dyDescent="0.3">
      <c r="A34" s="47" t="s">
        <v>38</v>
      </c>
      <c r="B34" s="47"/>
      <c r="C34" s="47"/>
      <c r="D34" s="47"/>
      <c r="E34" s="47"/>
      <c r="F34" s="47"/>
      <c r="G34" s="1" t="s">
        <v>0</v>
      </c>
      <c r="H34" s="2">
        <v>0.03</v>
      </c>
    </row>
    <row r="35" spans="1:9" ht="45" x14ac:dyDescent="0.25">
      <c r="A35" s="3" t="s">
        <v>1</v>
      </c>
      <c r="B35" s="3" t="s">
        <v>2</v>
      </c>
      <c r="C35" s="3" t="s">
        <v>3</v>
      </c>
      <c r="D35" s="4" t="s">
        <v>42</v>
      </c>
      <c r="E35" s="5" t="s">
        <v>4</v>
      </c>
      <c r="F35" s="6" t="s">
        <v>5</v>
      </c>
      <c r="G35" s="6" t="s">
        <v>6</v>
      </c>
      <c r="H35" s="6" t="s">
        <v>7</v>
      </c>
      <c r="I35" s="38"/>
    </row>
    <row r="36" spans="1:9" x14ac:dyDescent="0.25">
      <c r="A36" s="7">
        <v>1</v>
      </c>
      <c r="B36" s="7" t="s">
        <v>61</v>
      </c>
      <c r="C36" s="11">
        <v>0.26400000000000001</v>
      </c>
      <c r="D36" s="26">
        <v>0.28000000000000003</v>
      </c>
      <c r="E36" s="10">
        <f>(C36/D36)*100</f>
        <v>94.285714285714278</v>
      </c>
      <c r="F36" s="12">
        <f>ABS(D36-C36)</f>
        <v>1.6000000000000014E-2</v>
      </c>
      <c r="G36" s="12" t="s">
        <v>8</v>
      </c>
      <c r="H36" s="12">
        <f t="shared" ref="H36:H43" si="5">ABS((C36-D36)/$H$34)</f>
        <v>0.53333333333333388</v>
      </c>
    </row>
    <row r="37" spans="1:9" x14ac:dyDescent="0.25">
      <c r="A37" s="7">
        <v>59</v>
      </c>
      <c r="B37" s="7" t="s">
        <v>9</v>
      </c>
      <c r="C37" s="11">
        <v>0.27</v>
      </c>
      <c r="D37" s="26">
        <v>0.28000000000000003</v>
      </c>
      <c r="E37" s="10">
        <f t="shared" ref="E37:E42" si="6">(C37/D37)*100</f>
        <v>96.428571428571431</v>
      </c>
      <c r="F37" s="12">
        <f>ABS(D37-C37)</f>
        <v>1.0000000000000009E-2</v>
      </c>
      <c r="G37" s="12" t="s">
        <v>8</v>
      </c>
      <c r="H37" s="12">
        <f t="shared" si="5"/>
        <v>0.33333333333333365</v>
      </c>
    </row>
    <row r="38" spans="1:9" x14ac:dyDescent="0.25">
      <c r="A38" s="7">
        <v>118</v>
      </c>
      <c r="B38" s="7" t="s">
        <v>29</v>
      </c>
      <c r="C38" s="32">
        <v>0.31</v>
      </c>
      <c r="D38" s="26">
        <v>0.28000000000000003</v>
      </c>
      <c r="E38" s="10">
        <f t="shared" si="6"/>
        <v>110.71428571428569</v>
      </c>
      <c r="F38" s="12">
        <f>ABS(D38-C38)</f>
        <v>2.9999999999999971E-2</v>
      </c>
      <c r="G38" s="7" t="s">
        <v>8</v>
      </c>
      <c r="H38" s="12">
        <f t="shared" si="5"/>
        <v>0.99999999999999911</v>
      </c>
    </row>
    <row r="39" spans="1:9" x14ac:dyDescent="0.25">
      <c r="A39" s="7">
        <v>198</v>
      </c>
      <c r="B39" s="7" t="s">
        <v>32</v>
      </c>
      <c r="C39" s="32">
        <v>0.249</v>
      </c>
      <c r="D39" s="26">
        <v>0.28000000000000003</v>
      </c>
      <c r="E39" s="10">
        <f t="shared" ref="E39" si="7">(C39/D39)*100</f>
        <v>88.928571428571416</v>
      </c>
      <c r="F39" s="12">
        <f>ABS(D39-C39)</f>
        <v>3.1000000000000028E-2</v>
      </c>
      <c r="G39" s="7" t="s">
        <v>8</v>
      </c>
      <c r="H39" s="12">
        <f t="shared" ref="H39" si="8">ABS((C39-D39)/$H$34)</f>
        <v>1.0333333333333343</v>
      </c>
    </row>
    <row r="40" spans="1:9" x14ac:dyDescent="0.25">
      <c r="A40" s="7">
        <v>297</v>
      </c>
      <c r="B40" s="7" t="s">
        <v>12</v>
      </c>
      <c r="C40" s="34">
        <v>0.28899999999999998</v>
      </c>
      <c r="D40" s="26">
        <v>0.28000000000000003</v>
      </c>
      <c r="E40" s="10">
        <f t="shared" si="6"/>
        <v>103.21428571428571</v>
      </c>
      <c r="F40" s="7">
        <f t="shared" ref="F40:F41" si="9">ABS(D40-C40)</f>
        <v>8.9999999999999525E-3</v>
      </c>
      <c r="G40" s="7" t="s">
        <v>8</v>
      </c>
      <c r="H40" s="12">
        <f t="shared" si="5"/>
        <v>0.29999999999999843</v>
      </c>
    </row>
    <row r="41" spans="1:9" x14ac:dyDescent="0.25">
      <c r="A41" s="7">
        <v>318</v>
      </c>
      <c r="B41" s="7" t="s">
        <v>14</v>
      </c>
      <c r="C41" s="26">
        <v>0.33729999999999999</v>
      </c>
      <c r="D41" s="26">
        <v>0.28000000000000003</v>
      </c>
      <c r="E41" s="10">
        <f t="shared" si="6"/>
        <v>120.46428571428569</v>
      </c>
      <c r="F41" s="7">
        <f t="shared" si="9"/>
        <v>5.7299999999999962E-2</v>
      </c>
      <c r="G41" s="7" t="s">
        <v>8</v>
      </c>
      <c r="H41" s="12">
        <f t="shared" si="5"/>
        <v>1.9099999999999988</v>
      </c>
    </row>
    <row r="42" spans="1:9" x14ac:dyDescent="0.25">
      <c r="A42" s="7">
        <v>319</v>
      </c>
      <c r="B42" s="7" t="s">
        <v>15</v>
      </c>
      <c r="C42" s="26">
        <v>0.27400000000000002</v>
      </c>
      <c r="D42" s="26">
        <v>0.28000000000000003</v>
      </c>
      <c r="E42" s="10">
        <f t="shared" si="6"/>
        <v>97.857142857142847</v>
      </c>
      <c r="F42" s="7">
        <f>ABS(D42-C42)</f>
        <v>6.0000000000000053E-3</v>
      </c>
      <c r="G42" s="7" t="s">
        <v>8</v>
      </c>
      <c r="H42" s="12">
        <f t="shared" si="5"/>
        <v>0.20000000000000018</v>
      </c>
    </row>
    <row r="43" spans="1:9" x14ac:dyDescent="0.25">
      <c r="A43" s="7">
        <v>320</v>
      </c>
      <c r="B43" s="7" t="s">
        <v>16</v>
      </c>
      <c r="C43" s="26">
        <v>0.29599999999999999</v>
      </c>
      <c r="D43" s="26">
        <v>0.28000000000000003</v>
      </c>
      <c r="E43" s="10">
        <f>(C43/D43)*100</f>
        <v>105.71428571428569</v>
      </c>
      <c r="F43" s="7">
        <f>ABS(D43-C43)</f>
        <v>1.5999999999999959E-2</v>
      </c>
      <c r="G43" s="7" t="s">
        <v>8</v>
      </c>
      <c r="H43" s="12">
        <f t="shared" si="5"/>
        <v>0.53333333333333199</v>
      </c>
    </row>
  </sheetData>
  <mergeCells count="2">
    <mergeCell ref="A1:F1"/>
    <mergeCell ref="A34:F34"/>
  </mergeCells>
  <conditionalFormatting sqref="H4:H12 H36:H43">
    <cfRule type="cellIs" dxfId="26" priority="13" operator="greaterThan">
      <formula>2</formula>
    </cfRule>
    <cfRule type="cellIs" dxfId="25" priority="14" operator="between">
      <formula>1.01</formula>
      <formula>2</formula>
    </cfRule>
    <cfRule type="cellIs" dxfId="24" priority="15" operator="lessThanOrEqual">
      <formula>1</formula>
    </cfRule>
  </conditionalFormatting>
  <conditionalFormatting sqref="H3">
    <cfRule type="cellIs" dxfId="23" priority="16" operator="greaterThan">
      <formula>2</formula>
    </cfRule>
    <cfRule type="cellIs" dxfId="22" priority="17" operator="between">
      <formula>1.01</formula>
      <formula>2</formula>
    </cfRule>
    <cfRule type="cellIs" dxfId="21" priority="18" operator="lessThanOrEqual">
      <formula>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8A2C-8607-42F3-8F50-E977ECD9E0CA}">
  <dimension ref="A1:J44"/>
  <sheetViews>
    <sheetView topLeftCell="A10" zoomScale="90" zoomScaleNormal="90" workbookViewId="0">
      <selection activeCell="J36" sqref="J36"/>
    </sheetView>
  </sheetViews>
  <sheetFormatPr defaultRowHeight="15" x14ac:dyDescent="0.25"/>
  <cols>
    <col min="2" max="2" width="16.7109375" customWidth="1"/>
    <col min="6" max="6" width="14" customWidth="1"/>
    <col min="7" max="7" width="19" customWidth="1"/>
  </cols>
  <sheetData>
    <row r="1" spans="1:10" ht="18.75" x14ac:dyDescent="0.3">
      <c r="A1" s="47" t="s">
        <v>39</v>
      </c>
      <c r="B1" s="47"/>
      <c r="C1" s="47"/>
      <c r="D1" s="47"/>
      <c r="E1" s="47"/>
      <c r="F1" s="47"/>
      <c r="G1" s="1" t="s">
        <v>0</v>
      </c>
      <c r="H1" s="2">
        <v>1.2E-2</v>
      </c>
    </row>
    <row r="2" spans="1:10" ht="45" x14ac:dyDescent="0.25">
      <c r="A2" s="3" t="s">
        <v>1</v>
      </c>
      <c r="B2" s="3" t="s">
        <v>2</v>
      </c>
      <c r="C2" s="27" t="s">
        <v>3</v>
      </c>
      <c r="D2" s="4" t="s">
        <v>40</v>
      </c>
      <c r="E2" s="5" t="s">
        <v>4</v>
      </c>
      <c r="F2" s="6" t="s">
        <v>5</v>
      </c>
      <c r="G2" s="6" t="s">
        <v>6</v>
      </c>
      <c r="H2" s="6" t="s">
        <v>7</v>
      </c>
      <c r="J2" s="38"/>
    </row>
    <row r="3" spans="1:10" x14ac:dyDescent="0.25">
      <c r="A3" s="7">
        <v>1</v>
      </c>
      <c r="B3" s="7" t="s">
        <v>61</v>
      </c>
      <c r="C3" s="11">
        <v>0.16700000000000001</v>
      </c>
      <c r="D3" s="26">
        <v>0.16</v>
      </c>
      <c r="E3" s="10">
        <f>(C3/D3)*100</f>
        <v>104.375</v>
      </c>
      <c r="F3" s="12">
        <f>ABS(D3-C3)</f>
        <v>7.0000000000000062E-3</v>
      </c>
      <c r="G3" s="12" t="s">
        <v>8</v>
      </c>
      <c r="H3" s="12">
        <f>ABS((C3-D3)/$H$1)</f>
        <v>0.58333333333333381</v>
      </c>
    </row>
    <row r="4" spans="1:10" x14ac:dyDescent="0.25">
      <c r="A4" s="7">
        <v>59</v>
      </c>
      <c r="B4" s="7" t="s">
        <v>9</v>
      </c>
      <c r="C4" s="35">
        <v>0.16</v>
      </c>
      <c r="D4" s="26">
        <v>0.16</v>
      </c>
      <c r="E4" s="10">
        <f>(C4/D4)*100</f>
        <v>100</v>
      </c>
      <c r="F4" s="12">
        <f>ABS(D4-C4)</f>
        <v>0</v>
      </c>
      <c r="G4" s="12" t="s">
        <v>8</v>
      </c>
      <c r="H4" s="12">
        <f>ABS((C4-D4)/$H$1)</f>
        <v>0</v>
      </c>
    </row>
    <row r="5" spans="1:10" x14ac:dyDescent="0.25">
      <c r="A5" s="7">
        <v>105</v>
      </c>
      <c r="B5" s="7" t="s">
        <v>10</v>
      </c>
      <c r="C5" s="35">
        <v>0.154</v>
      </c>
      <c r="D5" s="26">
        <v>0.16</v>
      </c>
      <c r="E5" s="10">
        <f t="shared" ref="E5:E10" si="0">(C5/D5)*100</f>
        <v>96.25</v>
      </c>
      <c r="F5" s="7">
        <f t="shared" ref="F5:F10" si="1">ABS(D5-C5)</f>
        <v>6.0000000000000053E-3</v>
      </c>
      <c r="G5" s="7" t="s">
        <v>8</v>
      </c>
      <c r="H5" s="12">
        <f t="shared" ref="H5:H12" si="2">ABS((C5-D5)/$H$1)</f>
        <v>0.50000000000000044</v>
      </c>
    </row>
    <row r="6" spans="1:10" x14ac:dyDescent="0.25">
      <c r="A6" s="7">
        <v>118</v>
      </c>
      <c r="B6" s="7" t="s">
        <v>29</v>
      </c>
      <c r="C6" s="36">
        <v>0.18</v>
      </c>
      <c r="D6" s="26">
        <v>0.16</v>
      </c>
      <c r="E6" s="10">
        <f>(C6/D6)*100</f>
        <v>112.5</v>
      </c>
      <c r="F6" s="7">
        <f>ABS(D6-C6)</f>
        <v>1.999999999999999E-2</v>
      </c>
      <c r="G6" s="7" t="s">
        <v>8</v>
      </c>
      <c r="H6" s="12">
        <f>ABS((C6-D6)/$H$1)</f>
        <v>1.6666666666666659</v>
      </c>
    </row>
    <row r="7" spans="1:10" x14ac:dyDescent="0.25">
      <c r="A7" s="7">
        <v>198</v>
      </c>
      <c r="B7" s="7" t="s">
        <v>32</v>
      </c>
      <c r="C7" s="36">
        <v>0.151</v>
      </c>
      <c r="D7" s="26">
        <v>0.16</v>
      </c>
      <c r="E7" s="10">
        <f>(C7/D7)*100</f>
        <v>94.375</v>
      </c>
      <c r="F7" s="7">
        <f>ABS(D7-C7)</f>
        <v>9.000000000000008E-3</v>
      </c>
      <c r="G7" s="7" t="s">
        <v>8</v>
      </c>
      <c r="H7" s="12">
        <f>ABS((C7-D7)/$H$1)</f>
        <v>0.75000000000000067</v>
      </c>
    </row>
    <row r="8" spans="1:10" x14ac:dyDescent="0.25">
      <c r="A8" s="7">
        <v>297</v>
      </c>
      <c r="B8" s="7" t="s">
        <v>12</v>
      </c>
      <c r="C8" s="35">
        <v>0.159</v>
      </c>
      <c r="D8" s="26">
        <v>0.16</v>
      </c>
      <c r="E8" s="10">
        <f>(C8/D8)*100</f>
        <v>99.375</v>
      </c>
      <c r="F8" s="7">
        <f t="shared" si="1"/>
        <v>1.0000000000000009E-3</v>
      </c>
      <c r="G8" s="7" t="s">
        <v>8</v>
      </c>
      <c r="H8" s="12">
        <f t="shared" si="2"/>
        <v>8.3333333333333412E-2</v>
      </c>
    </row>
    <row r="9" spans="1:10" x14ac:dyDescent="0.25">
      <c r="A9" s="7">
        <v>316</v>
      </c>
      <c r="B9" s="7" t="s">
        <v>13</v>
      </c>
      <c r="C9" s="35">
        <v>0.18740000000000001</v>
      </c>
      <c r="D9" s="26">
        <v>0.16</v>
      </c>
      <c r="E9" s="10">
        <f t="shared" si="0"/>
        <v>117.12500000000001</v>
      </c>
      <c r="F9" s="7">
        <f t="shared" si="1"/>
        <v>2.7400000000000008E-2</v>
      </c>
      <c r="G9" s="7" t="s">
        <v>8</v>
      </c>
      <c r="H9" s="12">
        <f t="shared" si="2"/>
        <v>2.2833333333333341</v>
      </c>
    </row>
    <row r="10" spans="1:10" x14ac:dyDescent="0.25">
      <c r="A10" s="7">
        <v>318</v>
      </c>
      <c r="B10" s="7" t="s">
        <v>14</v>
      </c>
      <c r="C10" s="37">
        <v>0.1636</v>
      </c>
      <c r="D10" s="26">
        <v>0.16</v>
      </c>
      <c r="E10" s="10">
        <f t="shared" si="0"/>
        <v>102.25</v>
      </c>
      <c r="F10" s="7">
        <f t="shared" si="1"/>
        <v>3.5999999999999921E-3</v>
      </c>
      <c r="G10" s="7" t="s">
        <v>8</v>
      </c>
      <c r="H10" s="12">
        <f t="shared" si="2"/>
        <v>0.29999999999999932</v>
      </c>
    </row>
    <row r="11" spans="1:10" x14ac:dyDescent="0.25">
      <c r="A11" s="7">
        <v>319</v>
      </c>
      <c r="B11" s="7" t="s">
        <v>15</v>
      </c>
      <c r="C11" s="35">
        <v>0.153</v>
      </c>
      <c r="D11" s="26">
        <v>0.16</v>
      </c>
      <c r="E11" s="10">
        <f>(C11/D11)*100</f>
        <v>95.625</v>
      </c>
      <c r="F11" s="7">
        <f>ABS(D11-C11)</f>
        <v>7.0000000000000062E-3</v>
      </c>
      <c r="G11" s="7" t="s">
        <v>8</v>
      </c>
      <c r="H11" s="12">
        <f t="shared" si="2"/>
        <v>0.58333333333333381</v>
      </c>
    </row>
    <row r="12" spans="1:10" x14ac:dyDescent="0.25">
      <c r="A12" s="7">
        <v>320</v>
      </c>
      <c r="B12" s="7" t="s">
        <v>16</v>
      </c>
      <c r="C12" s="35">
        <v>0.16700000000000001</v>
      </c>
      <c r="D12" s="26">
        <v>0.16</v>
      </c>
      <c r="E12" s="10">
        <f>(C12/D12)*100</f>
        <v>104.375</v>
      </c>
      <c r="F12" s="7">
        <f>ABS(D12-C12)</f>
        <v>7.0000000000000062E-3</v>
      </c>
      <c r="G12" s="7" t="s">
        <v>8</v>
      </c>
      <c r="H12" s="12">
        <f t="shared" si="2"/>
        <v>0.58333333333333381</v>
      </c>
    </row>
    <row r="35" spans="1:10" ht="18.75" x14ac:dyDescent="0.3">
      <c r="A35" s="47" t="s">
        <v>49</v>
      </c>
      <c r="B35" s="47"/>
      <c r="C35" s="47"/>
      <c r="D35" s="47"/>
      <c r="E35" s="47"/>
      <c r="F35" s="47"/>
      <c r="G35" s="1" t="s">
        <v>0</v>
      </c>
      <c r="H35" s="33">
        <v>2.7E-2</v>
      </c>
    </row>
    <row r="36" spans="1:10" ht="45" x14ac:dyDescent="0.25">
      <c r="A36" s="3" t="s">
        <v>1</v>
      </c>
      <c r="B36" s="3" t="s">
        <v>2</v>
      </c>
      <c r="C36" s="27" t="s">
        <v>3</v>
      </c>
      <c r="D36" s="4" t="s">
        <v>50</v>
      </c>
      <c r="E36" s="5" t="s">
        <v>4</v>
      </c>
      <c r="F36" s="6" t="s">
        <v>5</v>
      </c>
      <c r="G36" s="6" t="s">
        <v>6</v>
      </c>
      <c r="H36" s="6" t="s">
        <v>7</v>
      </c>
      <c r="J36" s="38"/>
    </row>
    <row r="37" spans="1:10" x14ac:dyDescent="0.25">
      <c r="A37" s="7">
        <v>1</v>
      </c>
      <c r="B37" s="7" t="s">
        <v>61</v>
      </c>
      <c r="C37" s="11">
        <v>0.314</v>
      </c>
      <c r="D37" s="26">
        <v>0.28299999999999997</v>
      </c>
      <c r="E37" s="10">
        <f t="shared" ref="E37:E42" si="3">(C37/D37)*100</f>
        <v>110.95406360424029</v>
      </c>
      <c r="F37" s="12">
        <f t="shared" ref="F37:F42" si="4">ABS(D37-C37)</f>
        <v>3.1000000000000028E-2</v>
      </c>
      <c r="G37" s="12" t="s">
        <v>8</v>
      </c>
      <c r="H37" s="12">
        <f t="shared" ref="H37:H44" si="5">ABS((C37-D37)/$H$35)</f>
        <v>1.1481481481481493</v>
      </c>
    </row>
    <row r="38" spans="1:10" x14ac:dyDescent="0.25">
      <c r="A38" s="7">
        <v>59</v>
      </c>
      <c r="B38" s="7" t="s">
        <v>9</v>
      </c>
      <c r="C38" s="35">
        <v>0.28999999999999998</v>
      </c>
      <c r="D38" s="26">
        <v>0.28299999999999997</v>
      </c>
      <c r="E38" s="10">
        <f t="shared" si="3"/>
        <v>102.47349823321554</v>
      </c>
      <c r="F38" s="12">
        <f t="shared" si="4"/>
        <v>7.0000000000000062E-3</v>
      </c>
      <c r="G38" s="12" t="s">
        <v>8</v>
      </c>
      <c r="H38" s="12">
        <f t="shared" si="5"/>
        <v>0.25925925925925947</v>
      </c>
    </row>
    <row r="39" spans="1:10" x14ac:dyDescent="0.25">
      <c r="A39" s="7">
        <v>118</v>
      </c>
      <c r="B39" s="7" t="s">
        <v>29</v>
      </c>
      <c r="C39" s="35">
        <v>0.41</v>
      </c>
      <c r="D39" s="26">
        <v>0.28299999999999997</v>
      </c>
      <c r="E39" s="10">
        <f>(C39/D39)*100</f>
        <v>144.87632508833923</v>
      </c>
      <c r="F39" s="7">
        <f>ABS(D39-C39)</f>
        <v>0.127</v>
      </c>
      <c r="G39" s="7" t="s">
        <v>8</v>
      </c>
      <c r="H39" s="12">
        <f t="shared" si="5"/>
        <v>4.7037037037037042</v>
      </c>
    </row>
    <row r="40" spans="1:10" x14ac:dyDescent="0.25">
      <c r="A40" s="7">
        <v>198</v>
      </c>
      <c r="B40" s="7" t="s">
        <v>32</v>
      </c>
      <c r="C40" s="35">
        <v>0.27500000000000002</v>
      </c>
      <c r="D40" s="26">
        <v>0.28299999999999997</v>
      </c>
      <c r="E40" s="10">
        <f>(C40/D40)*100</f>
        <v>97.173144876325097</v>
      </c>
      <c r="F40" s="7">
        <f>ABS(D40-C40)</f>
        <v>7.9999999999999516E-3</v>
      </c>
      <c r="G40" s="7" t="s">
        <v>8</v>
      </c>
      <c r="H40" s="12">
        <f t="shared" ref="H40" si="6">ABS((C40-D40)/$H$35)</f>
        <v>0.2962962962962945</v>
      </c>
    </row>
    <row r="41" spans="1:10" x14ac:dyDescent="0.25">
      <c r="A41" s="7">
        <v>297</v>
      </c>
      <c r="B41" s="7" t="s">
        <v>12</v>
      </c>
      <c r="C41" s="35">
        <v>0.317</v>
      </c>
      <c r="D41" s="26">
        <v>0.28299999999999997</v>
      </c>
      <c r="E41" s="10">
        <f t="shared" si="3"/>
        <v>112.01413427561839</v>
      </c>
      <c r="F41" s="7">
        <f t="shared" si="4"/>
        <v>3.400000000000003E-2</v>
      </c>
      <c r="G41" s="7" t="s">
        <v>8</v>
      </c>
      <c r="H41" s="12">
        <f t="shared" si="5"/>
        <v>1.2592592592592604</v>
      </c>
    </row>
    <row r="42" spans="1:10" x14ac:dyDescent="0.25">
      <c r="A42" s="7">
        <v>318</v>
      </c>
      <c r="B42" s="7" t="s">
        <v>14</v>
      </c>
      <c r="C42" s="37">
        <v>0.29749999999999999</v>
      </c>
      <c r="D42" s="26">
        <v>0.28299999999999997</v>
      </c>
      <c r="E42" s="10">
        <f t="shared" si="3"/>
        <v>105.12367491166079</v>
      </c>
      <c r="F42" s="7">
        <f t="shared" si="4"/>
        <v>1.4500000000000013E-2</v>
      </c>
      <c r="G42" s="7" t="s">
        <v>8</v>
      </c>
      <c r="H42" s="12">
        <f t="shared" si="5"/>
        <v>0.53703703703703753</v>
      </c>
    </row>
    <row r="43" spans="1:10" x14ac:dyDescent="0.25">
      <c r="A43" s="7">
        <v>319</v>
      </c>
      <c r="B43" s="7" t="s">
        <v>15</v>
      </c>
      <c r="C43" s="35">
        <v>0.26900000000000002</v>
      </c>
      <c r="D43" s="26">
        <v>0.28299999999999997</v>
      </c>
      <c r="E43" s="10">
        <f>(C43/D43)*100</f>
        <v>95.053003533568912</v>
      </c>
      <c r="F43" s="7">
        <f>ABS(D43-C43)</f>
        <v>1.3999999999999957E-2</v>
      </c>
      <c r="G43" s="7" t="s">
        <v>8</v>
      </c>
      <c r="H43" s="12">
        <f t="shared" si="5"/>
        <v>0.51851851851851694</v>
      </c>
    </row>
    <row r="44" spans="1:10" x14ac:dyDescent="0.25">
      <c r="A44" s="7">
        <v>320</v>
      </c>
      <c r="B44" s="7" t="s">
        <v>16</v>
      </c>
      <c r="C44" s="35">
        <v>0.314</v>
      </c>
      <c r="D44" s="26">
        <v>0.28299999999999997</v>
      </c>
      <c r="E44" s="10">
        <f>(C44/D44)*100</f>
        <v>110.95406360424029</v>
      </c>
      <c r="F44" s="7">
        <f>ABS(D44-C44)</f>
        <v>3.1000000000000028E-2</v>
      </c>
      <c r="G44" s="7" t="s">
        <v>8</v>
      </c>
      <c r="H44" s="12">
        <f t="shared" si="5"/>
        <v>1.1481481481481493</v>
      </c>
    </row>
  </sheetData>
  <mergeCells count="2">
    <mergeCell ref="A1:F1"/>
    <mergeCell ref="A35:F35"/>
  </mergeCells>
  <conditionalFormatting sqref="H4:H12 H37:H44">
    <cfRule type="cellIs" dxfId="20" priority="19" operator="greaterThan">
      <formula>2</formula>
    </cfRule>
    <cfRule type="cellIs" dxfId="19" priority="20" operator="between">
      <formula>1.01</formula>
      <formula>2</formula>
    </cfRule>
    <cfRule type="cellIs" dxfId="18" priority="21" operator="lessThanOrEqual">
      <formula>1</formula>
    </cfRule>
  </conditionalFormatting>
  <conditionalFormatting sqref="H3">
    <cfRule type="cellIs" dxfId="17" priority="22" operator="greaterThan">
      <formula>2</formula>
    </cfRule>
    <cfRule type="cellIs" dxfId="16" priority="23" operator="between">
      <formula>1.01</formula>
      <formula>2</formula>
    </cfRule>
    <cfRule type="cellIs" dxfId="15" priority="24" operator="lessThanOrEqual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45BE-87FB-43D5-99B9-F487ED0BA293}">
  <dimension ref="A1:I33"/>
  <sheetViews>
    <sheetView topLeftCell="A34" zoomScale="112" zoomScaleNormal="112" workbookViewId="0">
      <selection activeCell="B31" sqref="B31"/>
    </sheetView>
  </sheetViews>
  <sheetFormatPr defaultRowHeight="15" x14ac:dyDescent="0.25"/>
  <cols>
    <col min="3" max="3" width="26" customWidth="1"/>
    <col min="7" max="7" width="17.42578125" customWidth="1"/>
  </cols>
  <sheetData>
    <row r="1" spans="1:9" ht="18.75" x14ac:dyDescent="0.3">
      <c r="A1" s="47" t="s">
        <v>51</v>
      </c>
      <c r="B1" s="47"/>
      <c r="C1" s="47"/>
      <c r="D1" s="47"/>
      <c r="E1" s="47"/>
      <c r="F1" s="47"/>
      <c r="G1" s="1" t="s">
        <v>0</v>
      </c>
      <c r="H1" s="2">
        <v>2.1000000000000001E-2</v>
      </c>
    </row>
    <row r="2" spans="1:9" ht="60" x14ac:dyDescent="0.25">
      <c r="A2" s="3" t="s">
        <v>1</v>
      </c>
      <c r="B2" s="3" t="s">
        <v>2</v>
      </c>
      <c r="C2" s="3" t="s">
        <v>3</v>
      </c>
      <c r="D2" s="4" t="s">
        <v>52</v>
      </c>
      <c r="E2" s="5" t="s">
        <v>4</v>
      </c>
      <c r="F2" s="6" t="s">
        <v>5</v>
      </c>
      <c r="G2" s="6" t="s">
        <v>6</v>
      </c>
      <c r="H2" s="6" t="s">
        <v>7</v>
      </c>
      <c r="I2" s="38"/>
    </row>
    <row r="3" spans="1:9" x14ac:dyDescent="0.25">
      <c r="A3" s="7">
        <v>1</v>
      </c>
      <c r="B3" s="7" t="s">
        <v>61</v>
      </c>
      <c r="C3" s="11">
        <v>0.41</v>
      </c>
      <c r="D3" s="26">
        <v>0.39200000000000002</v>
      </c>
      <c r="E3" s="10">
        <f t="shared" ref="E3:E7" si="0">(C3/D3)*100</f>
        <v>104.59183673469387</v>
      </c>
      <c r="F3" s="12">
        <f t="shared" ref="F3:F7" si="1">ABS(D3-C3)</f>
        <v>1.799999999999996E-2</v>
      </c>
      <c r="G3" s="12" t="s">
        <v>8</v>
      </c>
      <c r="H3" s="12">
        <f t="shared" ref="H3:H7" si="2">ABS((C3-D3)/$H$1)</f>
        <v>0.85714285714285521</v>
      </c>
    </row>
    <row r="4" spans="1:9" x14ac:dyDescent="0.25">
      <c r="A4" s="7">
        <v>59</v>
      </c>
      <c r="B4" s="7" t="s">
        <v>9</v>
      </c>
      <c r="C4" s="11">
        <v>0.37</v>
      </c>
      <c r="D4" s="26">
        <v>0.39200000000000002</v>
      </c>
      <c r="E4" s="10">
        <f t="shared" si="0"/>
        <v>94.387755102040813</v>
      </c>
      <c r="F4" s="12">
        <f t="shared" si="1"/>
        <v>2.200000000000002E-2</v>
      </c>
      <c r="G4" s="12" t="s">
        <v>8</v>
      </c>
      <c r="H4" s="12">
        <f t="shared" si="2"/>
        <v>1.0476190476190486</v>
      </c>
      <c r="I4" t="s">
        <v>55</v>
      </c>
    </row>
    <row r="5" spans="1:9" x14ac:dyDescent="0.25">
      <c r="A5" s="7">
        <v>105</v>
      </c>
      <c r="B5" s="7" t="s">
        <v>10</v>
      </c>
      <c r="C5" s="32">
        <v>0.37</v>
      </c>
      <c r="D5" s="26">
        <v>0.39200000000000002</v>
      </c>
      <c r="E5" s="10">
        <f t="shared" si="0"/>
        <v>94.387755102040813</v>
      </c>
      <c r="F5" s="7">
        <f t="shared" si="1"/>
        <v>2.200000000000002E-2</v>
      </c>
      <c r="G5" s="7" t="s">
        <v>8</v>
      </c>
      <c r="H5" s="12">
        <f t="shared" si="2"/>
        <v>1.0476190476190486</v>
      </c>
    </row>
    <row r="6" spans="1:9" x14ac:dyDescent="0.25">
      <c r="A6" s="7">
        <v>297</v>
      </c>
      <c r="B6" s="7" t="s">
        <v>12</v>
      </c>
      <c r="C6" s="26">
        <v>0.39300000000000002</v>
      </c>
      <c r="D6" s="26">
        <v>0.39200000000000002</v>
      </c>
      <c r="E6" s="10">
        <f t="shared" si="0"/>
        <v>100.25510204081634</v>
      </c>
      <c r="F6" s="7">
        <f t="shared" si="1"/>
        <v>1.0000000000000009E-3</v>
      </c>
      <c r="G6" s="7" t="s">
        <v>8</v>
      </c>
      <c r="H6" s="32">
        <f t="shared" si="2"/>
        <v>4.7619047619047658E-2</v>
      </c>
    </row>
    <row r="7" spans="1:9" x14ac:dyDescent="0.25">
      <c r="A7" s="7">
        <v>316</v>
      </c>
      <c r="B7" s="7" t="s">
        <v>13</v>
      </c>
      <c r="C7" s="34">
        <v>0.3856</v>
      </c>
      <c r="D7" s="26">
        <v>0.39200000000000002</v>
      </c>
      <c r="E7" s="10">
        <f t="shared" si="0"/>
        <v>98.367346938775498</v>
      </c>
      <c r="F7" s="7">
        <f t="shared" si="1"/>
        <v>6.4000000000000168E-3</v>
      </c>
      <c r="G7" s="7" t="s">
        <v>8</v>
      </c>
      <c r="H7" s="12">
        <f t="shared" si="2"/>
        <v>0.30476190476190557</v>
      </c>
    </row>
    <row r="29" spans="1:9" ht="18.75" x14ac:dyDescent="0.3">
      <c r="A29" s="47" t="s">
        <v>53</v>
      </c>
      <c r="B29" s="47"/>
      <c r="C29" s="47"/>
      <c r="D29" s="47"/>
      <c r="E29" s="47"/>
      <c r="F29" s="47"/>
      <c r="G29" s="1" t="s">
        <v>0</v>
      </c>
      <c r="H29" s="2">
        <v>3.6999999999999998E-2</v>
      </c>
    </row>
    <row r="30" spans="1:9" ht="60" x14ac:dyDescent="0.25">
      <c r="A30" s="3" t="s">
        <v>1</v>
      </c>
      <c r="B30" s="3" t="s">
        <v>2</v>
      </c>
      <c r="C30" s="3" t="s">
        <v>3</v>
      </c>
      <c r="D30" s="4" t="s">
        <v>54</v>
      </c>
      <c r="E30" s="5" t="s">
        <v>4</v>
      </c>
      <c r="F30" s="6" t="s">
        <v>5</v>
      </c>
      <c r="G30" s="6" t="s">
        <v>6</v>
      </c>
      <c r="H30" s="6" t="s">
        <v>7</v>
      </c>
      <c r="I30" s="46"/>
    </row>
    <row r="31" spans="1:9" x14ac:dyDescent="0.25">
      <c r="A31" s="7">
        <v>1</v>
      </c>
      <c r="B31" s="7" t="s">
        <v>61</v>
      </c>
      <c r="C31" s="12">
        <v>1.135</v>
      </c>
      <c r="D31" s="32">
        <v>1.1399999999999999</v>
      </c>
      <c r="E31" s="10">
        <f>(C31/D31)*100</f>
        <v>99.561403508771946</v>
      </c>
      <c r="F31" s="12">
        <f>ABS(D31-C31)</f>
        <v>4.9999999999998934E-3</v>
      </c>
      <c r="G31" s="12" t="s">
        <v>8</v>
      </c>
      <c r="H31" s="12">
        <f>ABS((C31-D31)/$H$29)</f>
        <v>0.13513513513513226</v>
      </c>
    </row>
    <row r="32" spans="1:9" x14ac:dyDescent="0.25">
      <c r="A32" s="7">
        <v>59</v>
      </c>
      <c r="B32" s="7" t="s">
        <v>9</v>
      </c>
      <c r="C32" s="12">
        <v>1.0900000000000001</v>
      </c>
      <c r="D32" s="32">
        <v>1.1399999999999999</v>
      </c>
      <c r="E32" s="10">
        <f>(C32/D32)*100</f>
        <v>95.614035087719316</v>
      </c>
      <c r="F32" s="12">
        <f>ABS(D32-C32)</f>
        <v>4.9999999999999822E-2</v>
      </c>
      <c r="G32" s="12" t="s">
        <v>8</v>
      </c>
      <c r="H32" s="12">
        <f>ABS((C32-D32)/$H$29)</f>
        <v>1.3513513513513467</v>
      </c>
      <c r="I32" t="s">
        <v>56</v>
      </c>
    </row>
    <row r="33" spans="1:8" x14ac:dyDescent="0.25">
      <c r="A33" s="7">
        <v>297</v>
      </c>
      <c r="B33" s="7" t="s">
        <v>12</v>
      </c>
      <c r="C33" s="26">
        <v>1.1399999999999999</v>
      </c>
      <c r="D33" s="32">
        <v>1.1399999999999999</v>
      </c>
      <c r="E33" s="10">
        <f>(C33/D33)*100</f>
        <v>100</v>
      </c>
      <c r="F33" s="7">
        <f>ABS(D33-C33)</f>
        <v>0</v>
      </c>
      <c r="G33" s="7" t="s">
        <v>8</v>
      </c>
      <c r="H33" s="12">
        <f>ABS((C33-D33)/$H$29)</f>
        <v>0</v>
      </c>
    </row>
  </sheetData>
  <mergeCells count="2">
    <mergeCell ref="A1:F1"/>
    <mergeCell ref="A29:F29"/>
  </mergeCells>
  <conditionalFormatting sqref="H3 H5:H7">
    <cfRule type="cellIs" dxfId="14" priority="13" operator="greaterThan">
      <formula>2</formula>
    </cfRule>
    <cfRule type="cellIs" dxfId="13" priority="14" operator="between">
      <formula>1</formula>
      <formula>2</formula>
    </cfRule>
    <cfRule type="cellIs" dxfId="12" priority="15" operator="lessThanOrEqual">
      <formula>1</formula>
    </cfRule>
  </conditionalFormatting>
  <conditionalFormatting sqref="H4">
    <cfRule type="cellIs" dxfId="11" priority="10" operator="greaterThan">
      <formula>2</formula>
    </cfRule>
    <cfRule type="cellIs" dxfId="10" priority="11" operator="between">
      <formula>1</formula>
      <formula>2</formula>
    </cfRule>
    <cfRule type="cellIs" dxfId="9" priority="12" operator="lessThanOrEqual">
      <formula>1</formula>
    </cfRule>
  </conditionalFormatting>
  <conditionalFormatting sqref="H32">
    <cfRule type="cellIs" dxfId="8" priority="1" operator="greaterThan">
      <formula>2</formula>
    </cfRule>
    <cfRule type="cellIs" dxfId="7" priority="2" operator="between">
      <formula>1.01</formula>
      <formula>2</formula>
    </cfRule>
    <cfRule type="cellIs" dxfId="6" priority="3" operator="lessThanOrEqual">
      <formula>1</formula>
    </cfRule>
  </conditionalFormatting>
  <conditionalFormatting sqref="H33 H31">
    <cfRule type="cellIs" dxfId="5" priority="7" operator="greaterThan">
      <formula>2</formula>
    </cfRule>
    <cfRule type="cellIs" dxfId="4" priority="8" operator="between">
      <formula>1.01</formula>
      <formula>2</formula>
    </cfRule>
    <cfRule type="cellIs" dxfId="3" priority="9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BC79-5CEF-4A8D-96E1-B82CF063CDC4}">
  <dimension ref="A1:I45"/>
  <sheetViews>
    <sheetView tabSelected="1" topLeftCell="A43" zoomScale="118" zoomScaleNormal="118" workbookViewId="0">
      <selection activeCell="I56" sqref="I56"/>
    </sheetView>
  </sheetViews>
  <sheetFormatPr defaultRowHeight="15" x14ac:dyDescent="0.25"/>
  <cols>
    <col min="2" max="2" width="17.85546875" customWidth="1"/>
    <col min="3" max="3" width="25.140625" customWidth="1"/>
    <col min="7" max="7" width="14.5703125" customWidth="1"/>
  </cols>
  <sheetData>
    <row r="1" spans="1:9" ht="18.75" x14ac:dyDescent="0.3">
      <c r="A1" s="47" t="s">
        <v>57</v>
      </c>
      <c r="B1" s="47"/>
      <c r="C1" s="47"/>
      <c r="D1" s="47"/>
      <c r="E1" s="47"/>
      <c r="F1" s="47"/>
      <c r="G1" s="1" t="s">
        <v>0</v>
      </c>
      <c r="H1" s="2">
        <v>1.4E-2</v>
      </c>
    </row>
    <row r="2" spans="1:9" ht="60" x14ac:dyDescent="0.25">
      <c r="A2" s="3" t="s">
        <v>1</v>
      </c>
      <c r="B2" s="3" t="s">
        <v>2</v>
      </c>
      <c r="C2" s="3" t="s">
        <v>3</v>
      </c>
      <c r="D2" s="4" t="s">
        <v>60</v>
      </c>
      <c r="E2" s="5" t="s">
        <v>4</v>
      </c>
      <c r="F2" s="6" t="s">
        <v>5</v>
      </c>
      <c r="G2" s="6" t="s">
        <v>6</v>
      </c>
      <c r="H2" s="6" t="s">
        <v>7</v>
      </c>
      <c r="I2" s="38"/>
    </row>
    <row r="3" spans="1:9" x14ac:dyDescent="0.25">
      <c r="A3" s="7">
        <v>1</v>
      </c>
      <c r="B3" s="7" t="s">
        <v>61</v>
      </c>
      <c r="C3" s="11">
        <v>0.41</v>
      </c>
      <c r="D3" s="26">
        <v>0.39300000000000002</v>
      </c>
      <c r="E3" s="10">
        <f>(C3/D3)*100</f>
        <v>104.32569974554707</v>
      </c>
      <c r="F3" s="11">
        <f>ABS(D3-C3)</f>
        <v>1.699999999999996E-2</v>
      </c>
      <c r="G3" s="12" t="s">
        <v>8</v>
      </c>
      <c r="H3" s="12">
        <f>ABS((C3-D3)/$H$1)</f>
        <v>1.2142857142857113</v>
      </c>
    </row>
    <row r="4" spans="1:9" x14ac:dyDescent="0.25">
      <c r="A4" s="7">
        <v>59</v>
      </c>
      <c r="B4" s="7" t="s">
        <v>9</v>
      </c>
      <c r="C4" s="32">
        <v>0.38</v>
      </c>
      <c r="D4" s="26">
        <v>0.39300000000000002</v>
      </c>
      <c r="E4" s="10">
        <f t="shared" ref="E4:E12" si="0">(C4/D4)*100</f>
        <v>96.69211195928753</v>
      </c>
      <c r="F4" s="11">
        <f t="shared" ref="F4:F12" si="1">ABS(D4-C4)</f>
        <v>1.3000000000000012E-2</v>
      </c>
      <c r="G4" s="12" t="s">
        <v>8</v>
      </c>
      <c r="H4" s="12">
        <f t="shared" ref="H4:H12" si="2">ABS((C4-D4)/$H$1)</f>
        <v>0.92857142857142938</v>
      </c>
    </row>
    <row r="5" spans="1:9" x14ac:dyDescent="0.25">
      <c r="A5" s="7">
        <v>105</v>
      </c>
      <c r="B5" s="7" t="s">
        <v>10</v>
      </c>
      <c r="C5" s="32">
        <v>0.37</v>
      </c>
      <c r="D5" s="26">
        <v>0.39300000000000002</v>
      </c>
      <c r="E5" s="10">
        <f t="shared" si="0"/>
        <v>94.147582697201017</v>
      </c>
      <c r="F5" s="11">
        <f t="shared" si="1"/>
        <v>2.300000000000002E-2</v>
      </c>
      <c r="G5" s="7" t="s">
        <v>8</v>
      </c>
      <c r="H5" s="12">
        <f t="shared" si="2"/>
        <v>1.6428571428571443</v>
      </c>
    </row>
    <row r="6" spans="1:9" x14ac:dyDescent="0.25">
      <c r="A6" s="7">
        <v>118</v>
      </c>
      <c r="B6" s="7" t="s">
        <v>29</v>
      </c>
      <c r="C6" s="32">
        <v>0.41</v>
      </c>
      <c r="D6" s="26">
        <v>0.39300000000000002</v>
      </c>
      <c r="E6" s="10">
        <f t="shared" si="0"/>
        <v>104.32569974554707</v>
      </c>
      <c r="F6" s="11">
        <f t="shared" si="1"/>
        <v>1.699999999999996E-2</v>
      </c>
      <c r="G6" s="7" t="s">
        <v>8</v>
      </c>
      <c r="H6" s="12">
        <f t="shared" si="2"/>
        <v>1.2142857142857113</v>
      </c>
    </row>
    <row r="7" spans="1:9" x14ac:dyDescent="0.25">
      <c r="A7" s="7">
        <v>198</v>
      </c>
      <c r="B7" s="7" t="s">
        <v>32</v>
      </c>
      <c r="C7" s="32">
        <v>0.41499999999999998</v>
      </c>
      <c r="D7" s="26">
        <v>0.39300000000000002</v>
      </c>
      <c r="E7" s="10">
        <f t="shared" ref="E7" si="3">(C7/D7)*100</f>
        <v>105.59796437659033</v>
      </c>
      <c r="F7" s="11">
        <f t="shared" ref="F7" si="4">ABS(D7-C7)</f>
        <v>2.1999999999999964E-2</v>
      </c>
      <c r="G7" s="7" t="s">
        <v>8</v>
      </c>
      <c r="H7" s="12">
        <f t="shared" ref="H7" si="5">ABS((C7-D7)/$H$1)</f>
        <v>1.5714285714285687</v>
      </c>
    </row>
    <row r="8" spans="1:9" x14ac:dyDescent="0.25">
      <c r="A8" s="7">
        <v>297</v>
      </c>
      <c r="B8" s="7" t="s">
        <v>12</v>
      </c>
      <c r="C8" s="26">
        <v>0.39300000000000002</v>
      </c>
      <c r="D8" s="26">
        <v>0.39300000000000002</v>
      </c>
      <c r="E8" s="10">
        <f t="shared" si="0"/>
        <v>100</v>
      </c>
      <c r="F8" s="11">
        <f t="shared" si="1"/>
        <v>0</v>
      </c>
      <c r="G8" s="7" t="s">
        <v>8</v>
      </c>
      <c r="H8" s="12">
        <f t="shared" si="2"/>
        <v>0</v>
      </c>
    </row>
    <row r="9" spans="1:9" x14ac:dyDescent="0.25">
      <c r="A9" s="7">
        <v>316</v>
      </c>
      <c r="B9" s="7" t="s">
        <v>13</v>
      </c>
      <c r="C9" s="34">
        <v>0.38569999999999999</v>
      </c>
      <c r="D9" s="26">
        <v>0.39300000000000002</v>
      </c>
      <c r="E9" s="10">
        <f t="shared" si="0"/>
        <v>98.142493638676839</v>
      </c>
      <c r="F9" s="11">
        <f t="shared" si="1"/>
        <v>7.3000000000000287E-3</v>
      </c>
      <c r="G9" s="7" t="s">
        <v>8</v>
      </c>
      <c r="H9" s="12">
        <f t="shared" si="2"/>
        <v>0.52142857142857346</v>
      </c>
    </row>
    <row r="10" spans="1:9" x14ac:dyDescent="0.25">
      <c r="A10" s="7">
        <v>318</v>
      </c>
      <c r="B10" s="7" t="s">
        <v>14</v>
      </c>
      <c r="C10" s="26">
        <v>0.40300000000000002</v>
      </c>
      <c r="D10" s="26">
        <v>0.39300000000000002</v>
      </c>
      <c r="E10" s="10">
        <f t="shared" si="0"/>
        <v>102.54452926208653</v>
      </c>
      <c r="F10" s="11">
        <f t="shared" si="1"/>
        <v>1.0000000000000009E-2</v>
      </c>
      <c r="G10" s="7" t="s">
        <v>8</v>
      </c>
      <c r="H10" s="12">
        <f t="shared" si="2"/>
        <v>0.71428571428571486</v>
      </c>
    </row>
    <row r="11" spans="1:9" x14ac:dyDescent="0.25">
      <c r="A11" s="7">
        <v>319</v>
      </c>
      <c r="B11" s="7" t="s">
        <v>15</v>
      </c>
      <c r="C11" s="26">
        <v>0.38500000000000001</v>
      </c>
      <c r="D11" s="26">
        <v>0.39300000000000002</v>
      </c>
      <c r="E11" s="10">
        <f t="shared" si="0"/>
        <v>97.964376590330787</v>
      </c>
      <c r="F11" s="11">
        <f t="shared" si="1"/>
        <v>8.0000000000000071E-3</v>
      </c>
      <c r="G11" s="7" t="s">
        <v>8</v>
      </c>
      <c r="H11" s="12">
        <f t="shared" si="2"/>
        <v>0.57142857142857195</v>
      </c>
    </row>
    <row r="12" spans="1:9" x14ac:dyDescent="0.25">
      <c r="A12" s="7">
        <v>320</v>
      </c>
      <c r="B12" s="7" t="s">
        <v>16</v>
      </c>
      <c r="C12" s="26">
        <v>0.39100000000000001</v>
      </c>
      <c r="D12" s="26">
        <v>0.39300000000000002</v>
      </c>
      <c r="E12" s="10">
        <f t="shared" si="0"/>
        <v>99.491094147582686</v>
      </c>
      <c r="F12" s="11">
        <f t="shared" si="1"/>
        <v>2.0000000000000018E-3</v>
      </c>
      <c r="G12" s="7" t="s">
        <v>8</v>
      </c>
      <c r="H12" s="12">
        <f t="shared" si="2"/>
        <v>0.14285714285714299</v>
      </c>
    </row>
    <row r="36" spans="1:9" ht="18.75" x14ac:dyDescent="0.3">
      <c r="A36" s="47" t="s">
        <v>58</v>
      </c>
      <c r="B36" s="47"/>
      <c r="C36" s="47"/>
      <c r="D36" s="47"/>
      <c r="E36" s="47"/>
      <c r="F36" s="47"/>
      <c r="G36" s="1" t="s">
        <v>0</v>
      </c>
      <c r="H36" s="2">
        <v>3.3000000000000002E-2</v>
      </c>
    </row>
    <row r="37" spans="1:9" ht="60" x14ac:dyDescent="0.25">
      <c r="A37" s="3" t="s">
        <v>1</v>
      </c>
      <c r="B37" s="3" t="s">
        <v>2</v>
      </c>
      <c r="C37" s="3" t="s">
        <v>3</v>
      </c>
      <c r="D37" s="4" t="s">
        <v>59</v>
      </c>
      <c r="E37" s="5" t="s">
        <v>4</v>
      </c>
      <c r="F37" s="6" t="s">
        <v>5</v>
      </c>
      <c r="G37" s="6" t="s">
        <v>6</v>
      </c>
      <c r="H37" s="6" t="s">
        <v>7</v>
      </c>
      <c r="I37" s="38"/>
    </row>
    <row r="38" spans="1:9" x14ac:dyDescent="0.25">
      <c r="A38" s="7">
        <v>1</v>
      </c>
      <c r="B38" s="7" t="s">
        <v>61</v>
      </c>
      <c r="C38" s="12">
        <v>1.1359999999999999</v>
      </c>
      <c r="D38" s="26">
        <v>1.1399999999999999</v>
      </c>
      <c r="E38" s="10">
        <f>(C38/D38)*100</f>
        <v>99.649122807017548</v>
      </c>
      <c r="F38" s="11">
        <f>ABS(D38-C38)</f>
        <v>4.0000000000000036E-3</v>
      </c>
      <c r="G38" s="12" t="s">
        <v>8</v>
      </c>
      <c r="H38" s="12">
        <f t="shared" ref="H38:H45" si="6">ABS((C38-D38)/$H$36)</f>
        <v>0.12121212121212131</v>
      </c>
    </row>
    <row r="39" spans="1:9" x14ac:dyDescent="0.25">
      <c r="A39" s="7">
        <v>59</v>
      </c>
      <c r="B39" s="7" t="s">
        <v>9</v>
      </c>
      <c r="C39" s="36">
        <v>1.1000000000000001</v>
      </c>
      <c r="D39" s="26">
        <v>1.1399999999999999</v>
      </c>
      <c r="E39" s="10">
        <f t="shared" ref="E39:E45" si="7">(C39/D39)*100</f>
        <v>96.491228070175453</v>
      </c>
      <c r="F39" s="11">
        <f t="shared" ref="F39:F45" si="8">ABS(D39-C39)</f>
        <v>3.9999999999999813E-2</v>
      </c>
      <c r="G39" s="12" t="s">
        <v>8</v>
      </c>
      <c r="H39" s="12">
        <f t="shared" si="6"/>
        <v>1.2121212121212064</v>
      </c>
    </row>
    <row r="40" spans="1:9" x14ac:dyDescent="0.25">
      <c r="A40" s="7">
        <v>118</v>
      </c>
      <c r="B40" s="7" t="s">
        <v>11</v>
      </c>
      <c r="C40" s="36">
        <v>1.19</v>
      </c>
      <c r="D40" s="26">
        <v>1.1399999999999999</v>
      </c>
      <c r="E40" s="10">
        <f t="shared" si="7"/>
        <v>104.38596491228071</v>
      </c>
      <c r="F40" s="11">
        <f t="shared" si="8"/>
        <v>5.0000000000000044E-2</v>
      </c>
      <c r="G40" s="7" t="s">
        <v>8</v>
      </c>
      <c r="H40" s="12">
        <f t="shared" si="6"/>
        <v>1.5151515151515165</v>
      </c>
    </row>
    <row r="41" spans="1:9" x14ac:dyDescent="0.25">
      <c r="A41" s="7">
        <v>198</v>
      </c>
      <c r="B41" s="7" t="s">
        <v>32</v>
      </c>
      <c r="C41" s="36">
        <v>1.1990000000000001</v>
      </c>
      <c r="D41" s="26">
        <v>1.1399999999999999</v>
      </c>
      <c r="E41" s="10">
        <f t="shared" ref="E41" si="9">(C41/D41)*100</f>
        <v>105.17543859649123</v>
      </c>
      <c r="F41" s="11">
        <f t="shared" ref="F41" si="10">ABS(D41-C41)</f>
        <v>5.9000000000000163E-2</v>
      </c>
      <c r="G41" s="7" t="s">
        <v>8</v>
      </c>
      <c r="H41" s="12">
        <f t="shared" ref="H41" si="11">ABS((C41-D41)/$H$36)</f>
        <v>1.7878787878787927</v>
      </c>
    </row>
    <row r="42" spans="1:9" x14ac:dyDescent="0.25">
      <c r="A42" s="7">
        <v>297</v>
      </c>
      <c r="B42" s="7" t="s">
        <v>12</v>
      </c>
      <c r="C42" s="35">
        <v>1.1399999999999999</v>
      </c>
      <c r="D42" s="26">
        <v>1.1399999999999999</v>
      </c>
      <c r="E42" s="10">
        <f t="shared" si="7"/>
        <v>100</v>
      </c>
      <c r="F42" s="11">
        <f t="shared" si="8"/>
        <v>0</v>
      </c>
      <c r="G42" s="7" t="s">
        <v>8</v>
      </c>
      <c r="H42" s="12">
        <f t="shared" si="6"/>
        <v>0</v>
      </c>
    </row>
    <row r="43" spans="1:9" x14ac:dyDescent="0.25">
      <c r="A43" s="7">
        <v>318</v>
      </c>
      <c r="B43" s="7" t="s">
        <v>14</v>
      </c>
      <c r="C43" s="35">
        <v>1.19</v>
      </c>
      <c r="D43" s="26">
        <v>1.1399999999999999</v>
      </c>
      <c r="E43" s="10">
        <f t="shared" si="7"/>
        <v>104.38596491228071</v>
      </c>
      <c r="F43" s="11">
        <f t="shared" si="8"/>
        <v>5.0000000000000044E-2</v>
      </c>
      <c r="G43" s="7" t="s">
        <v>8</v>
      </c>
      <c r="H43" s="12">
        <f t="shared" si="6"/>
        <v>1.5151515151515165</v>
      </c>
    </row>
    <row r="44" spans="1:9" x14ac:dyDescent="0.25">
      <c r="A44" s="7">
        <v>319</v>
      </c>
      <c r="B44" s="7" t="s">
        <v>15</v>
      </c>
      <c r="C44" s="36">
        <v>1.1599999999999999</v>
      </c>
      <c r="D44" s="26">
        <v>1.1399999999999999</v>
      </c>
      <c r="E44" s="10">
        <f t="shared" si="7"/>
        <v>101.75438596491229</v>
      </c>
      <c r="F44" s="11">
        <f t="shared" si="8"/>
        <v>2.0000000000000018E-2</v>
      </c>
      <c r="G44" s="7" t="s">
        <v>8</v>
      </c>
      <c r="H44" s="12">
        <f t="shared" si="6"/>
        <v>0.60606060606060652</v>
      </c>
    </row>
    <row r="45" spans="1:9" x14ac:dyDescent="0.25">
      <c r="A45" s="7">
        <v>320</v>
      </c>
      <c r="B45" s="7" t="s">
        <v>16</v>
      </c>
      <c r="C45" s="36">
        <v>1.1399999999999999</v>
      </c>
      <c r="D45" s="26">
        <v>1.1399999999999999</v>
      </c>
      <c r="E45" s="10">
        <f t="shared" si="7"/>
        <v>100</v>
      </c>
      <c r="F45" s="11">
        <f t="shared" si="8"/>
        <v>0</v>
      </c>
      <c r="G45" s="7" t="s">
        <v>8</v>
      </c>
      <c r="H45" s="12">
        <f t="shared" si="6"/>
        <v>0</v>
      </c>
    </row>
  </sheetData>
  <mergeCells count="2">
    <mergeCell ref="A1:F1"/>
    <mergeCell ref="A36:F36"/>
  </mergeCells>
  <conditionalFormatting sqref="H3:H12 H38:H45">
    <cfRule type="cellIs" dxfId="2" priority="19" operator="greaterThan">
      <formula>2</formula>
    </cfRule>
    <cfRule type="cellIs" dxfId="1" priority="20" operator="between">
      <formula>1.01</formula>
      <formula>2</formula>
    </cfRule>
    <cfRule type="cellIs" dxfId="0" priority="21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TN</vt:lpstr>
      <vt:lpstr>TP</vt:lpstr>
      <vt:lpstr>TKN</vt:lpstr>
      <vt:lpstr>NH3</vt:lpstr>
      <vt:lpstr>PO4</vt:lpstr>
      <vt:lpstr>NO3</vt:lpstr>
      <vt:lpstr>NO2+NO3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Breck Sullivan</dc:creator>
  <cp:lastModifiedBy>Breck Sullivan</cp:lastModifiedBy>
  <dcterms:created xsi:type="dcterms:W3CDTF">2019-07-11T12:48:07Z</dcterms:created>
  <dcterms:modified xsi:type="dcterms:W3CDTF">2021-04-13T16:58:57Z</dcterms:modified>
</cp:coreProperties>
</file>